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ink/ink2.xml" ContentType="application/inkml+xml"/>
  <Override PartName="/xl/ink/ink3.xml" ContentType="application/inkml+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M.K COMPUTER\Desktop\"/>
    </mc:Choice>
  </mc:AlternateContent>
  <xr:revisionPtr revIDLastSave="0" documentId="8_{7B50A1FB-1F26-4F1E-A95C-92EF8B9862F6}" xr6:coauthVersionLast="47" xr6:coauthVersionMax="47" xr10:uidLastSave="{00000000-0000-0000-0000-000000000000}"/>
  <bookViews>
    <workbookView xWindow="-120" yWindow="-120" windowWidth="20730" windowHeight="11160" activeTab="3" xr2:uid="{6374C963-8A48-46A0-8826-D66AE310A0FD}"/>
  </bookViews>
  <sheets>
    <sheet name="MAIN TABLE" sheetId="1" r:id="rId1"/>
    <sheet name="KPI's" sheetId="8" r:id="rId2"/>
    <sheet name="MISC" sheetId="5" r:id="rId3"/>
    <sheet name="AMAZON DB" sheetId="10" r:id="rId4"/>
  </sheets>
  <definedNames>
    <definedName name="_xlnm._FilterDatabase" localSheetId="0" hidden="1">'MAIN TABLE'!$A$1:$L$993</definedName>
    <definedName name="_xlchart.v1.4" hidden="1">'KPI''s'!$Q$28:$Q$38</definedName>
    <definedName name="_xlchart.v1.5" hidden="1">'KPI''s'!$R$27</definedName>
    <definedName name="_xlchart.v1.6" hidden="1">'KPI''s'!$R$28:$R$38</definedName>
    <definedName name="_xlchart.v1.7" hidden="1">'KPI''s'!$Q$28:$Q$38</definedName>
    <definedName name="_xlchart.v1.8" hidden="1">'KPI''s'!$R$27</definedName>
    <definedName name="_xlchart.v1.9" hidden="1">'KPI''s'!$R$28:$R$38</definedName>
    <definedName name="_xlchart.v5.0" hidden="1">'KPI''s'!$W$36</definedName>
    <definedName name="_xlchart.v5.1" hidden="1">'KPI''s'!$W$37:$W$56</definedName>
    <definedName name="_xlchart.v5.10" hidden="1">'KPI''s'!$W$36</definedName>
    <definedName name="_xlchart.v5.11" hidden="1">'KPI''s'!$W$37:$W$56</definedName>
    <definedName name="_xlchart.v5.12" hidden="1">'KPI''s'!$X$36</definedName>
    <definedName name="_xlchart.v5.13" hidden="1">'KPI''s'!$X$37:$X$56</definedName>
    <definedName name="_xlchart.v5.2" hidden="1">'KPI''s'!$X$36</definedName>
    <definedName name="_xlchart.v5.3" hidden="1">'KPI''s'!$X$37:$X$56</definedName>
    <definedName name="_xlnm.Print_Area" localSheetId="3">'AMAZON DB'!$M$24</definedName>
    <definedName name="Slicer_Category1">#N/A</definedName>
  </definedNames>
  <calcPr calcId="191029"/>
  <pivotCaches>
    <pivotCache cacheId="1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93" i="1" l="1"/>
  <c r="J993" i="1"/>
  <c r="K992" i="1"/>
  <c r="L992" i="1" s="1"/>
  <c r="J992" i="1"/>
  <c r="L991" i="1"/>
  <c r="K991" i="1"/>
  <c r="J991" i="1"/>
  <c r="K990" i="1"/>
  <c r="L990" i="1" s="1"/>
  <c r="J990" i="1"/>
  <c r="L989" i="1"/>
  <c r="K989" i="1"/>
  <c r="J989" i="1"/>
  <c r="K988" i="1"/>
  <c r="J988" i="1"/>
  <c r="K987" i="1"/>
  <c r="J987" i="1"/>
  <c r="L987" i="1" s="1"/>
  <c r="K986" i="1"/>
  <c r="L986" i="1" s="1"/>
  <c r="J986" i="1"/>
  <c r="K985" i="1"/>
  <c r="L985" i="1" s="1"/>
  <c r="J985" i="1"/>
  <c r="K984" i="1"/>
  <c r="L984" i="1" s="1"/>
  <c r="J984" i="1"/>
  <c r="L983" i="1"/>
  <c r="K983" i="1"/>
  <c r="J983" i="1"/>
  <c r="K982" i="1"/>
  <c r="L982" i="1" s="1"/>
  <c r="J982" i="1"/>
  <c r="L981" i="1"/>
  <c r="K981" i="1"/>
  <c r="J981" i="1"/>
  <c r="L980" i="1"/>
  <c r="K980" i="1"/>
  <c r="J980" i="1"/>
  <c r="K979" i="1"/>
  <c r="J979" i="1"/>
  <c r="K978" i="1"/>
  <c r="J978" i="1"/>
  <c r="L977" i="1"/>
  <c r="K977" i="1"/>
  <c r="J977" i="1"/>
  <c r="L976" i="1"/>
  <c r="K976" i="1"/>
  <c r="J976" i="1"/>
  <c r="K975" i="1"/>
  <c r="J975" i="1"/>
  <c r="K974" i="1"/>
  <c r="J974" i="1"/>
  <c r="K973" i="1"/>
  <c r="L973" i="1" s="1"/>
  <c r="J973" i="1"/>
  <c r="L972" i="1"/>
  <c r="K972" i="1"/>
  <c r="J972" i="1"/>
  <c r="K971" i="1"/>
  <c r="L971" i="1" s="1"/>
  <c r="J971" i="1"/>
  <c r="K970" i="1"/>
  <c r="J970" i="1"/>
  <c r="K969" i="1"/>
  <c r="L969" i="1" s="1"/>
  <c r="J969" i="1"/>
  <c r="L968" i="1"/>
  <c r="K968" i="1"/>
  <c r="J968" i="1"/>
  <c r="L967" i="1"/>
  <c r="K967" i="1"/>
  <c r="J967" i="1"/>
  <c r="K966" i="1"/>
  <c r="J966" i="1"/>
  <c r="K965" i="1"/>
  <c r="L965" i="1" s="1"/>
  <c r="J965" i="1"/>
  <c r="L964" i="1"/>
  <c r="K964" i="1"/>
  <c r="J964" i="1"/>
  <c r="L963" i="1"/>
  <c r="K963" i="1"/>
  <c r="J963" i="1"/>
  <c r="K962" i="1"/>
  <c r="J962" i="1"/>
  <c r="K961" i="1"/>
  <c r="L961" i="1" s="1"/>
  <c r="J961" i="1"/>
  <c r="L960" i="1"/>
  <c r="K960" i="1"/>
  <c r="J960" i="1"/>
  <c r="L959" i="1"/>
  <c r="K959" i="1"/>
  <c r="J959" i="1"/>
  <c r="K958" i="1"/>
  <c r="J958" i="1"/>
  <c r="K957" i="1"/>
  <c r="J957" i="1"/>
  <c r="K956" i="1"/>
  <c r="L956" i="1" s="1"/>
  <c r="J956" i="1"/>
  <c r="L955" i="1"/>
  <c r="K955" i="1"/>
  <c r="J955" i="1"/>
  <c r="K954" i="1"/>
  <c r="L954" i="1" s="1"/>
  <c r="J954" i="1"/>
  <c r="K953" i="1"/>
  <c r="L953" i="1" s="1"/>
  <c r="J953" i="1"/>
  <c r="K952" i="1"/>
  <c r="L952" i="1" s="1"/>
  <c r="J952" i="1"/>
  <c r="L951" i="1"/>
  <c r="K951" i="1"/>
  <c r="J951" i="1"/>
  <c r="K950" i="1"/>
  <c r="L950" i="1" s="1"/>
  <c r="J950" i="1"/>
  <c r="K949" i="1"/>
  <c r="L949" i="1" s="1"/>
  <c r="J949" i="1"/>
  <c r="K948" i="1"/>
  <c r="J948" i="1"/>
  <c r="L948" i="1" s="1"/>
  <c r="K947" i="1"/>
  <c r="L947" i="1" s="1"/>
  <c r="J947" i="1"/>
  <c r="K946" i="1"/>
  <c r="L946" i="1" s="1"/>
  <c r="J946" i="1"/>
  <c r="L945" i="1"/>
  <c r="K945" i="1"/>
  <c r="J945" i="1"/>
  <c r="K944" i="1"/>
  <c r="L944" i="1" s="1"/>
  <c r="J944" i="1"/>
  <c r="K943" i="1"/>
  <c r="L943" i="1" s="1"/>
  <c r="J943" i="1"/>
  <c r="K942" i="1"/>
  <c r="L942" i="1" s="1"/>
  <c r="J942" i="1"/>
  <c r="L941" i="1"/>
  <c r="K941" i="1"/>
  <c r="J941" i="1"/>
  <c r="K940" i="1"/>
  <c r="L940" i="1" s="1"/>
  <c r="J940" i="1"/>
  <c r="L939" i="1"/>
  <c r="K939" i="1"/>
  <c r="J939" i="1"/>
  <c r="K938" i="1"/>
  <c r="L938" i="1" s="1"/>
  <c r="J938" i="1"/>
  <c r="L937" i="1"/>
  <c r="K937" i="1"/>
  <c r="J937" i="1"/>
  <c r="K936" i="1"/>
  <c r="L936" i="1" s="1"/>
  <c r="J936" i="1"/>
  <c r="K935" i="1"/>
  <c r="J935" i="1"/>
  <c r="L935" i="1" s="1"/>
  <c r="K934" i="1"/>
  <c r="L934" i="1" s="1"/>
  <c r="J934" i="1"/>
  <c r="L933" i="1"/>
  <c r="K933" i="1"/>
  <c r="J933" i="1"/>
  <c r="L932" i="1"/>
  <c r="K932" i="1"/>
  <c r="J932" i="1"/>
  <c r="K931" i="1"/>
  <c r="J931" i="1"/>
  <c r="K930" i="1"/>
  <c r="J930" i="1"/>
  <c r="L929" i="1"/>
  <c r="K929" i="1"/>
  <c r="J929" i="1"/>
  <c r="L928" i="1"/>
  <c r="K928" i="1"/>
  <c r="J928" i="1"/>
  <c r="K927" i="1"/>
  <c r="L927" i="1" s="1"/>
  <c r="J927" i="1"/>
  <c r="K926" i="1"/>
  <c r="J926" i="1"/>
  <c r="K925" i="1"/>
  <c r="L925" i="1" s="1"/>
  <c r="J925" i="1"/>
  <c r="K924" i="1"/>
  <c r="L924" i="1" s="1"/>
  <c r="J924" i="1"/>
  <c r="K923" i="1"/>
  <c r="L923" i="1" s="1"/>
  <c r="J923" i="1"/>
  <c r="K922" i="1"/>
  <c r="J922" i="1"/>
  <c r="K921" i="1"/>
  <c r="L921" i="1" s="1"/>
  <c r="J921" i="1"/>
  <c r="L920" i="1"/>
  <c r="K920" i="1"/>
  <c r="J920" i="1"/>
  <c r="L919" i="1"/>
  <c r="K919" i="1"/>
  <c r="J919" i="1"/>
  <c r="K918" i="1"/>
  <c r="J918" i="1"/>
  <c r="L917" i="1"/>
  <c r="K917" i="1"/>
  <c r="J917" i="1"/>
  <c r="L916" i="1"/>
  <c r="K916" i="1"/>
  <c r="J916" i="1"/>
  <c r="L915" i="1"/>
  <c r="K915" i="1"/>
  <c r="J915" i="1"/>
  <c r="K914" i="1"/>
  <c r="J914" i="1"/>
  <c r="K913" i="1"/>
  <c r="L913" i="1" s="1"/>
  <c r="J913" i="1"/>
  <c r="K912" i="1"/>
  <c r="L912" i="1" s="1"/>
  <c r="J912" i="1"/>
  <c r="L911" i="1"/>
  <c r="K911" i="1"/>
  <c r="J911" i="1"/>
  <c r="K910" i="1"/>
  <c r="J910" i="1"/>
  <c r="K909" i="1"/>
  <c r="J909" i="1"/>
  <c r="L908" i="1"/>
  <c r="K908" i="1"/>
  <c r="J908" i="1"/>
  <c r="L907" i="1"/>
  <c r="K907" i="1"/>
  <c r="J907" i="1"/>
  <c r="K906" i="1"/>
  <c r="L906" i="1" s="1"/>
  <c r="J906" i="1"/>
  <c r="K905" i="1"/>
  <c r="J905" i="1"/>
  <c r="K904" i="1"/>
  <c r="L904" i="1" s="1"/>
  <c r="J904" i="1"/>
  <c r="L903" i="1"/>
  <c r="K903" i="1"/>
  <c r="J903" i="1"/>
  <c r="K902" i="1"/>
  <c r="L902" i="1" s="1"/>
  <c r="J902" i="1"/>
  <c r="K901" i="1"/>
  <c r="L901" i="1" s="1"/>
  <c r="J901" i="1"/>
  <c r="K900" i="1"/>
  <c r="L900" i="1" s="1"/>
  <c r="J900" i="1"/>
  <c r="K899" i="1"/>
  <c r="L899" i="1" s="1"/>
  <c r="J899" i="1"/>
  <c r="K898" i="1"/>
  <c r="L898" i="1" s="1"/>
  <c r="J898" i="1"/>
  <c r="L897" i="1"/>
  <c r="K897" i="1"/>
  <c r="J897" i="1"/>
  <c r="K896" i="1"/>
  <c r="J896" i="1"/>
  <c r="K895" i="1"/>
  <c r="L895" i="1" s="1"/>
  <c r="J895" i="1"/>
  <c r="K894" i="1"/>
  <c r="L894" i="1" s="1"/>
  <c r="J894" i="1"/>
  <c r="L893" i="1"/>
  <c r="K893" i="1"/>
  <c r="J893" i="1"/>
  <c r="K892" i="1"/>
  <c r="L892" i="1" s="1"/>
  <c r="J892" i="1"/>
  <c r="K891" i="1"/>
  <c r="L891" i="1" s="1"/>
  <c r="J891" i="1"/>
  <c r="K890" i="1"/>
  <c r="L890" i="1" s="1"/>
  <c r="J890" i="1"/>
  <c r="K889" i="1"/>
  <c r="L889" i="1" s="1"/>
  <c r="J889" i="1"/>
  <c r="K888" i="1"/>
  <c r="L888" i="1" s="1"/>
  <c r="J888" i="1"/>
  <c r="K887" i="1"/>
  <c r="L887" i="1" s="1"/>
  <c r="J887" i="1"/>
  <c r="K886" i="1"/>
  <c r="J886" i="1"/>
  <c r="L885" i="1"/>
  <c r="K885" i="1"/>
  <c r="J885" i="1"/>
  <c r="L884" i="1"/>
  <c r="K884" i="1"/>
  <c r="J884" i="1"/>
  <c r="K883" i="1"/>
  <c r="L883" i="1" s="1"/>
  <c r="J883" i="1"/>
  <c r="K882" i="1"/>
  <c r="L882" i="1" s="1"/>
  <c r="J882" i="1"/>
  <c r="L881" i="1"/>
  <c r="K881" i="1"/>
  <c r="J881" i="1"/>
  <c r="L880" i="1"/>
  <c r="K880" i="1"/>
  <c r="J880" i="1"/>
  <c r="K879" i="1"/>
  <c r="J879" i="1"/>
  <c r="K878" i="1"/>
  <c r="L878" i="1" s="1"/>
  <c r="J878" i="1"/>
  <c r="L877" i="1"/>
  <c r="K877" i="1"/>
  <c r="J877" i="1"/>
  <c r="K876" i="1"/>
  <c r="L876" i="1" s="1"/>
  <c r="J876" i="1"/>
  <c r="K875" i="1"/>
  <c r="L875" i="1" s="1"/>
  <c r="J875" i="1"/>
  <c r="K874" i="1"/>
  <c r="L874" i="1" s="1"/>
  <c r="J874" i="1"/>
  <c r="K873" i="1"/>
  <c r="L873" i="1" s="1"/>
  <c r="J873" i="1"/>
  <c r="L872" i="1"/>
  <c r="K872" i="1"/>
  <c r="J872" i="1"/>
  <c r="L871" i="1"/>
  <c r="K871" i="1"/>
  <c r="J871" i="1"/>
  <c r="K870" i="1"/>
  <c r="J870" i="1"/>
  <c r="K869" i="1"/>
  <c r="L869" i="1" s="1"/>
  <c r="J869" i="1"/>
  <c r="L868" i="1"/>
  <c r="K868" i="1"/>
  <c r="J868" i="1"/>
  <c r="L867" i="1"/>
  <c r="K867" i="1"/>
  <c r="J867" i="1"/>
  <c r="K866" i="1"/>
  <c r="J866" i="1"/>
  <c r="L865" i="1"/>
  <c r="K865" i="1"/>
  <c r="J865" i="1"/>
  <c r="L864" i="1"/>
  <c r="K864" i="1"/>
  <c r="J864" i="1"/>
  <c r="K863" i="1"/>
  <c r="L863" i="1" s="1"/>
  <c r="J863" i="1"/>
  <c r="K862" i="1"/>
  <c r="L862" i="1" s="1"/>
  <c r="J862" i="1"/>
  <c r="K861" i="1"/>
  <c r="J861" i="1"/>
  <c r="L860" i="1"/>
  <c r="K860" i="1"/>
  <c r="J860" i="1"/>
  <c r="L859" i="1"/>
  <c r="K859" i="1"/>
  <c r="J859" i="1"/>
  <c r="K858" i="1"/>
  <c r="L858" i="1" s="1"/>
  <c r="J858" i="1"/>
  <c r="K857" i="1"/>
  <c r="J857" i="1"/>
  <c r="K856" i="1"/>
  <c r="L856" i="1" s="1"/>
  <c r="J856" i="1"/>
  <c r="L855" i="1"/>
  <c r="K855" i="1"/>
  <c r="J855" i="1"/>
  <c r="K854" i="1"/>
  <c r="L854" i="1" s="1"/>
  <c r="J854" i="1"/>
  <c r="K853" i="1"/>
  <c r="L853" i="1" s="1"/>
  <c r="J853" i="1"/>
  <c r="K852" i="1"/>
  <c r="L852" i="1" s="1"/>
  <c r="J852" i="1"/>
  <c r="K851" i="1"/>
  <c r="L851" i="1" s="1"/>
  <c r="J851" i="1"/>
  <c r="K850" i="1"/>
  <c r="J850" i="1"/>
  <c r="L849" i="1"/>
  <c r="K849" i="1"/>
  <c r="J849" i="1"/>
  <c r="K848" i="1"/>
  <c r="J848" i="1"/>
  <c r="K847" i="1"/>
  <c r="L847" i="1" s="1"/>
  <c r="J847" i="1"/>
  <c r="K846" i="1"/>
  <c r="L846" i="1" s="1"/>
  <c r="J846" i="1"/>
  <c r="L845" i="1"/>
  <c r="K845" i="1"/>
  <c r="J845" i="1"/>
  <c r="K844" i="1"/>
  <c r="L844" i="1" s="1"/>
  <c r="J844" i="1"/>
  <c r="K843" i="1"/>
  <c r="L843" i="1" s="1"/>
  <c r="J843" i="1"/>
  <c r="K842" i="1"/>
  <c r="L842" i="1" s="1"/>
  <c r="J842" i="1"/>
  <c r="L841" i="1"/>
  <c r="K841" i="1"/>
  <c r="J841" i="1"/>
  <c r="K840" i="1"/>
  <c r="L840" i="1" s="1"/>
  <c r="J840" i="1"/>
  <c r="L839" i="1"/>
  <c r="K839" i="1"/>
  <c r="J839" i="1"/>
  <c r="K838" i="1"/>
  <c r="J838" i="1"/>
  <c r="L837" i="1"/>
  <c r="K837" i="1"/>
  <c r="J837" i="1"/>
  <c r="L836" i="1"/>
  <c r="K836" i="1"/>
  <c r="J836" i="1"/>
  <c r="K835" i="1"/>
  <c r="J835" i="1"/>
  <c r="K834" i="1"/>
  <c r="L834" i="1" s="1"/>
  <c r="J834" i="1"/>
  <c r="L833" i="1"/>
  <c r="K833" i="1"/>
  <c r="J833" i="1"/>
  <c r="L832" i="1"/>
  <c r="K832" i="1"/>
  <c r="J832" i="1"/>
  <c r="K831" i="1"/>
  <c r="J831" i="1"/>
  <c r="K830" i="1"/>
  <c r="J830" i="1"/>
  <c r="L829" i="1"/>
  <c r="K829" i="1"/>
  <c r="J829" i="1"/>
  <c r="K828" i="1"/>
  <c r="L828" i="1" s="1"/>
  <c r="J828" i="1"/>
  <c r="K827" i="1"/>
  <c r="L827" i="1" s="1"/>
  <c r="J827" i="1"/>
  <c r="K826" i="1"/>
  <c r="J826" i="1"/>
  <c r="K825" i="1"/>
  <c r="J825" i="1"/>
  <c r="L825" i="1" s="1"/>
  <c r="L824" i="1"/>
  <c r="K824" i="1"/>
  <c r="J824" i="1"/>
  <c r="L823" i="1"/>
  <c r="K823" i="1"/>
  <c r="J823" i="1"/>
  <c r="K822" i="1"/>
  <c r="J822" i="1"/>
  <c r="L821" i="1"/>
  <c r="K821" i="1"/>
  <c r="J821" i="1"/>
  <c r="L820" i="1"/>
  <c r="K820" i="1"/>
  <c r="J820" i="1"/>
  <c r="L819" i="1"/>
  <c r="K819" i="1"/>
  <c r="J819" i="1"/>
  <c r="K818" i="1"/>
  <c r="J818" i="1"/>
  <c r="K817" i="1"/>
  <c r="L817" i="1" s="1"/>
  <c r="J817" i="1"/>
  <c r="K816" i="1"/>
  <c r="L816" i="1" s="1"/>
  <c r="J816" i="1"/>
  <c r="K815" i="1"/>
  <c r="L815" i="1" s="1"/>
  <c r="J815" i="1"/>
  <c r="K814" i="1"/>
  <c r="L814" i="1" s="1"/>
  <c r="J814" i="1"/>
  <c r="K813" i="1"/>
  <c r="J813" i="1"/>
  <c r="K812" i="1"/>
  <c r="L812" i="1" s="1"/>
  <c r="J812" i="1"/>
  <c r="L811" i="1"/>
  <c r="K811" i="1"/>
  <c r="J811" i="1"/>
  <c r="K810" i="1"/>
  <c r="L810" i="1" s="1"/>
  <c r="J810" i="1"/>
  <c r="K809" i="1"/>
  <c r="J809" i="1"/>
  <c r="K808" i="1"/>
  <c r="L808" i="1" s="1"/>
  <c r="J808" i="1"/>
  <c r="L807" i="1"/>
  <c r="K807" i="1"/>
  <c r="J807" i="1"/>
  <c r="K806" i="1"/>
  <c r="L806" i="1" s="1"/>
  <c r="J806" i="1"/>
  <c r="K805" i="1"/>
  <c r="J805" i="1"/>
  <c r="L805" i="1" s="1"/>
  <c r="K804" i="1"/>
  <c r="L804" i="1" s="1"/>
  <c r="J804" i="1"/>
  <c r="L803" i="1"/>
  <c r="K803" i="1"/>
  <c r="J803" i="1"/>
  <c r="K802" i="1"/>
  <c r="J802" i="1"/>
  <c r="L801" i="1"/>
  <c r="K801" i="1"/>
  <c r="J801" i="1"/>
  <c r="K800" i="1"/>
  <c r="J800" i="1"/>
  <c r="K799" i="1"/>
  <c r="L799" i="1" s="1"/>
  <c r="J799" i="1"/>
  <c r="K798" i="1"/>
  <c r="L798" i="1" s="1"/>
  <c r="J798" i="1"/>
  <c r="L797" i="1"/>
  <c r="K797" i="1"/>
  <c r="J797" i="1"/>
  <c r="K796" i="1"/>
  <c r="L796" i="1" s="1"/>
  <c r="J796" i="1"/>
  <c r="K795" i="1"/>
  <c r="L795" i="1" s="1"/>
  <c r="J795" i="1"/>
  <c r="K794" i="1"/>
  <c r="L794" i="1" s="1"/>
  <c r="J794" i="1"/>
  <c r="K793" i="1"/>
  <c r="L793" i="1" s="1"/>
  <c r="J793" i="1"/>
  <c r="K792" i="1"/>
  <c r="L792" i="1" s="1"/>
  <c r="J792" i="1"/>
  <c r="L791" i="1"/>
  <c r="K791" i="1"/>
  <c r="J791" i="1"/>
  <c r="K790" i="1"/>
  <c r="J790" i="1"/>
  <c r="L789" i="1"/>
  <c r="K789" i="1"/>
  <c r="J789" i="1"/>
  <c r="L788" i="1"/>
  <c r="K788" i="1"/>
  <c r="J788" i="1"/>
  <c r="K787" i="1"/>
  <c r="L787" i="1" s="1"/>
  <c r="J787" i="1"/>
  <c r="K786" i="1"/>
  <c r="J786" i="1"/>
  <c r="K785" i="1"/>
  <c r="L785" i="1" s="1"/>
  <c r="J785" i="1"/>
  <c r="L784" i="1"/>
  <c r="K784" i="1"/>
  <c r="J784" i="1"/>
  <c r="K783" i="1"/>
  <c r="L783" i="1" s="1"/>
  <c r="J783" i="1"/>
  <c r="K782" i="1"/>
  <c r="L782" i="1" s="1"/>
  <c r="J782" i="1"/>
  <c r="K781" i="1"/>
  <c r="L781" i="1" s="1"/>
  <c r="J781" i="1"/>
  <c r="K780" i="1"/>
  <c r="L780" i="1" s="1"/>
  <c r="J780" i="1"/>
  <c r="K779" i="1"/>
  <c r="L779" i="1" s="1"/>
  <c r="J779" i="1"/>
  <c r="K778" i="1"/>
  <c r="L778" i="1" s="1"/>
  <c r="J778" i="1"/>
  <c r="K777" i="1"/>
  <c r="L777" i="1" s="1"/>
  <c r="J777" i="1"/>
  <c r="L776" i="1"/>
  <c r="K776" i="1"/>
  <c r="J776" i="1"/>
  <c r="L775" i="1"/>
  <c r="K775" i="1"/>
  <c r="J775" i="1"/>
  <c r="K774" i="1"/>
  <c r="J774" i="1"/>
  <c r="K773" i="1"/>
  <c r="J773" i="1"/>
  <c r="L773" i="1" s="1"/>
  <c r="L772" i="1"/>
  <c r="K772" i="1"/>
  <c r="J772" i="1"/>
  <c r="L771" i="1"/>
  <c r="K771" i="1"/>
  <c r="J771" i="1"/>
  <c r="K770" i="1"/>
  <c r="J770" i="1"/>
  <c r="L769" i="1"/>
  <c r="K769" i="1"/>
  <c r="J769" i="1"/>
  <c r="L768" i="1"/>
  <c r="K768" i="1"/>
  <c r="J768" i="1"/>
  <c r="K767" i="1"/>
  <c r="L767" i="1" s="1"/>
  <c r="J767" i="1"/>
  <c r="K766" i="1"/>
  <c r="J766" i="1"/>
  <c r="L765" i="1"/>
  <c r="K765" i="1"/>
  <c r="J765" i="1"/>
  <c r="K764" i="1"/>
  <c r="J764" i="1"/>
  <c r="L764" i="1" s="1"/>
  <c r="L763" i="1"/>
  <c r="K763" i="1"/>
  <c r="J763" i="1"/>
  <c r="K762" i="1"/>
  <c r="L762" i="1" s="1"/>
  <c r="J762" i="1"/>
  <c r="K761" i="1"/>
  <c r="J761" i="1"/>
  <c r="K760" i="1"/>
  <c r="L760" i="1" s="1"/>
  <c r="J760" i="1"/>
  <c r="K759" i="1"/>
  <c r="L759" i="1" s="1"/>
  <c r="J759" i="1"/>
  <c r="K758" i="1"/>
  <c r="L758" i="1" s="1"/>
  <c r="J758" i="1"/>
  <c r="K757" i="1"/>
  <c r="J757" i="1"/>
  <c r="K756" i="1"/>
  <c r="L756" i="1" s="1"/>
  <c r="J756" i="1"/>
  <c r="L755" i="1"/>
  <c r="K755" i="1"/>
  <c r="J755" i="1"/>
  <c r="K754" i="1"/>
  <c r="L754" i="1" s="1"/>
  <c r="J754" i="1"/>
  <c r="L753" i="1"/>
  <c r="K753" i="1"/>
  <c r="J753" i="1"/>
  <c r="K752" i="1"/>
  <c r="L752" i="1" s="1"/>
  <c r="J752" i="1"/>
  <c r="K751" i="1"/>
  <c r="L751" i="1" s="1"/>
  <c r="J751" i="1"/>
  <c r="K750" i="1"/>
  <c r="L750" i="1" s="1"/>
  <c r="J750" i="1"/>
  <c r="L749" i="1"/>
  <c r="K749" i="1"/>
  <c r="J749" i="1"/>
  <c r="K748" i="1"/>
  <c r="J748" i="1"/>
  <c r="K747" i="1"/>
  <c r="L747" i="1" s="1"/>
  <c r="J747" i="1"/>
  <c r="K746" i="1"/>
  <c r="L746" i="1" s="1"/>
  <c r="J746" i="1"/>
  <c r="L745" i="1"/>
  <c r="K745" i="1"/>
  <c r="J745" i="1"/>
  <c r="K744" i="1"/>
  <c r="J744" i="1"/>
  <c r="K743" i="1"/>
  <c r="L743" i="1" s="1"/>
  <c r="J743" i="1"/>
  <c r="K742" i="1"/>
  <c r="L742" i="1" s="1"/>
  <c r="J742" i="1"/>
  <c r="L741" i="1"/>
  <c r="K741" i="1"/>
  <c r="J741" i="1"/>
  <c r="L740" i="1"/>
  <c r="K740" i="1"/>
  <c r="J740" i="1"/>
  <c r="K739" i="1"/>
  <c r="L739" i="1" s="1"/>
  <c r="J739" i="1"/>
  <c r="K738" i="1"/>
  <c r="J738" i="1"/>
  <c r="K737" i="1"/>
  <c r="L737" i="1" s="1"/>
  <c r="J737" i="1"/>
  <c r="L736" i="1"/>
  <c r="K736" i="1"/>
  <c r="J736" i="1"/>
  <c r="K735" i="1"/>
  <c r="J735" i="1"/>
  <c r="K734" i="1"/>
  <c r="J734" i="1"/>
  <c r="K733" i="1"/>
  <c r="L733" i="1" s="1"/>
  <c r="J733" i="1"/>
  <c r="L732" i="1"/>
  <c r="K732" i="1"/>
  <c r="J732" i="1"/>
  <c r="K731" i="1"/>
  <c r="L731" i="1" s="1"/>
  <c r="J731" i="1"/>
  <c r="K730" i="1"/>
  <c r="J730" i="1"/>
  <c r="K729" i="1"/>
  <c r="L729" i="1" s="1"/>
  <c r="J729" i="1"/>
  <c r="L728" i="1"/>
  <c r="K728" i="1"/>
  <c r="J728" i="1"/>
  <c r="L727" i="1"/>
  <c r="K727" i="1"/>
  <c r="J727" i="1"/>
  <c r="K726" i="1"/>
  <c r="L726" i="1" s="1"/>
  <c r="J726" i="1"/>
  <c r="K725" i="1"/>
  <c r="L725" i="1" s="1"/>
  <c r="J725" i="1"/>
  <c r="K724" i="1"/>
  <c r="L724" i="1" s="1"/>
  <c r="J724" i="1"/>
  <c r="L723" i="1"/>
  <c r="K723" i="1"/>
  <c r="J723" i="1"/>
  <c r="K722" i="1"/>
  <c r="J722" i="1"/>
  <c r="K721" i="1"/>
  <c r="L721" i="1" s="1"/>
  <c r="J721" i="1"/>
  <c r="K720" i="1"/>
  <c r="L720" i="1" s="1"/>
  <c r="J720" i="1"/>
  <c r="K719" i="1"/>
  <c r="L719" i="1" s="1"/>
  <c r="J719" i="1"/>
  <c r="K718" i="1"/>
  <c r="J718" i="1"/>
  <c r="L717" i="1"/>
  <c r="K717" i="1"/>
  <c r="J717" i="1"/>
  <c r="K716" i="1"/>
  <c r="L716" i="1" s="1"/>
  <c r="J716" i="1"/>
  <c r="L715" i="1"/>
  <c r="K715" i="1"/>
  <c r="J715" i="1"/>
  <c r="K714" i="1"/>
  <c r="L714" i="1" s="1"/>
  <c r="J714" i="1"/>
  <c r="K713" i="1"/>
  <c r="J713" i="1"/>
  <c r="K712" i="1"/>
  <c r="J712" i="1"/>
  <c r="L712" i="1" s="1"/>
  <c r="K711" i="1"/>
  <c r="L711" i="1" s="1"/>
  <c r="J711" i="1"/>
  <c r="K710" i="1"/>
  <c r="L710" i="1" s="1"/>
  <c r="J710" i="1"/>
  <c r="K709" i="1"/>
  <c r="L709" i="1" s="1"/>
  <c r="J709" i="1"/>
  <c r="K708" i="1"/>
  <c r="L708" i="1" s="1"/>
  <c r="J708" i="1"/>
  <c r="K707" i="1"/>
  <c r="L707" i="1" s="1"/>
  <c r="J707" i="1"/>
  <c r="K706" i="1"/>
  <c r="L706" i="1" s="1"/>
  <c r="J706" i="1"/>
  <c r="L705" i="1"/>
  <c r="K705" i="1"/>
  <c r="J705" i="1"/>
  <c r="K704" i="1"/>
  <c r="J704" i="1"/>
  <c r="L704" i="1" s="1"/>
  <c r="K703" i="1"/>
  <c r="J703" i="1"/>
  <c r="L703" i="1" s="1"/>
  <c r="K702" i="1"/>
  <c r="L702" i="1" s="1"/>
  <c r="J702" i="1"/>
  <c r="L701" i="1"/>
  <c r="K701" i="1"/>
  <c r="J701" i="1"/>
  <c r="K700" i="1"/>
  <c r="L700" i="1" s="1"/>
  <c r="J700" i="1"/>
  <c r="K699" i="1"/>
  <c r="L699" i="1" s="1"/>
  <c r="J699" i="1"/>
  <c r="K698" i="1"/>
  <c r="J698" i="1"/>
  <c r="L697" i="1"/>
  <c r="K697" i="1"/>
  <c r="J697" i="1"/>
  <c r="K696" i="1"/>
  <c r="L696" i="1" s="1"/>
  <c r="J696" i="1"/>
  <c r="L695" i="1"/>
  <c r="K695" i="1"/>
  <c r="J695" i="1"/>
  <c r="K694" i="1"/>
  <c r="L694" i="1" s="1"/>
  <c r="J694" i="1"/>
  <c r="L693" i="1"/>
  <c r="K693" i="1"/>
  <c r="J693" i="1"/>
  <c r="L692" i="1"/>
  <c r="K692" i="1"/>
  <c r="J692" i="1"/>
  <c r="K691" i="1"/>
  <c r="L691" i="1" s="1"/>
  <c r="J691" i="1"/>
  <c r="K690" i="1"/>
  <c r="J690" i="1"/>
  <c r="L689" i="1"/>
  <c r="K689" i="1"/>
  <c r="J689" i="1"/>
  <c r="L688" i="1"/>
  <c r="K688" i="1"/>
  <c r="J688" i="1"/>
  <c r="K687" i="1"/>
  <c r="L687" i="1" s="1"/>
  <c r="J687" i="1"/>
  <c r="K686" i="1"/>
  <c r="L686" i="1" s="1"/>
  <c r="J686" i="1"/>
  <c r="K685" i="1"/>
  <c r="L685" i="1" s="1"/>
  <c r="J685" i="1"/>
  <c r="K684" i="1"/>
  <c r="L684" i="1" s="1"/>
  <c r="J684" i="1"/>
  <c r="K683" i="1"/>
  <c r="J683" i="1"/>
  <c r="K682" i="1"/>
  <c r="J682" i="1"/>
  <c r="K681" i="1"/>
  <c r="L681" i="1" s="1"/>
  <c r="J681" i="1"/>
  <c r="L680" i="1"/>
  <c r="K680" i="1"/>
  <c r="J680" i="1"/>
  <c r="L679" i="1"/>
  <c r="K679" i="1"/>
  <c r="J679" i="1"/>
  <c r="K678" i="1"/>
  <c r="J678" i="1"/>
  <c r="L677" i="1"/>
  <c r="K677" i="1"/>
  <c r="J677" i="1"/>
  <c r="L676" i="1"/>
  <c r="K676" i="1"/>
  <c r="J676" i="1"/>
  <c r="L675" i="1"/>
  <c r="K675" i="1"/>
  <c r="J675" i="1"/>
  <c r="K674" i="1"/>
  <c r="J674" i="1"/>
  <c r="K673" i="1"/>
  <c r="L673" i="1" s="1"/>
  <c r="J673" i="1"/>
  <c r="L672" i="1"/>
  <c r="K672" i="1"/>
  <c r="J672" i="1"/>
  <c r="K671" i="1"/>
  <c r="L671" i="1" s="1"/>
  <c r="J671" i="1"/>
  <c r="K670" i="1"/>
  <c r="L670" i="1" s="1"/>
  <c r="J670" i="1"/>
  <c r="K669" i="1"/>
  <c r="L669" i="1" s="1"/>
  <c r="J669" i="1"/>
  <c r="L668" i="1"/>
  <c r="K668" i="1"/>
  <c r="J668" i="1"/>
  <c r="L667" i="1"/>
  <c r="K667" i="1"/>
  <c r="J667" i="1"/>
  <c r="K666" i="1"/>
  <c r="L666" i="1" s="1"/>
  <c r="J666" i="1"/>
  <c r="K665" i="1"/>
  <c r="J665" i="1"/>
  <c r="K664" i="1"/>
  <c r="L664" i="1" s="1"/>
  <c r="J664" i="1"/>
  <c r="K663" i="1"/>
  <c r="L663" i="1" s="1"/>
  <c r="J663" i="1"/>
  <c r="K662" i="1"/>
  <c r="L662" i="1" s="1"/>
  <c r="J662" i="1"/>
  <c r="K661" i="1"/>
  <c r="L661" i="1" s="1"/>
  <c r="J661" i="1"/>
  <c r="K660" i="1"/>
  <c r="L660" i="1" s="1"/>
  <c r="J660" i="1"/>
  <c r="K659" i="1"/>
  <c r="L659" i="1" s="1"/>
  <c r="J659" i="1"/>
  <c r="K658" i="1"/>
  <c r="J658" i="1"/>
  <c r="L657" i="1"/>
  <c r="K657" i="1"/>
  <c r="J657" i="1"/>
  <c r="K656" i="1"/>
  <c r="L656" i="1" s="1"/>
  <c r="J656" i="1"/>
  <c r="K655" i="1"/>
  <c r="L655" i="1" s="1"/>
  <c r="J655" i="1"/>
  <c r="K654" i="1"/>
  <c r="L654" i="1" s="1"/>
  <c r="J654" i="1"/>
  <c r="L653" i="1"/>
  <c r="K653" i="1"/>
  <c r="J653" i="1"/>
  <c r="K652" i="1"/>
  <c r="L652" i="1" s="1"/>
  <c r="J652" i="1"/>
  <c r="K651" i="1"/>
  <c r="L651" i="1" s="1"/>
  <c r="J651" i="1"/>
  <c r="K650" i="1"/>
  <c r="J650" i="1"/>
  <c r="K649" i="1"/>
  <c r="L649" i="1" s="1"/>
  <c r="J649" i="1"/>
  <c r="K648" i="1"/>
  <c r="L648" i="1" s="1"/>
  <c r="J648" i="1"/>
  <c r="L647" i="1"/>
  <c r="K647" i="1"/>
  <c r="J647" i="1"/>
  <c r="K646" i="1"/>
  <c r="J646" i="1"/>
  <c r="L645" i="1"/>
  <c r="K645" i="1"/>
  <c r="J645" i="1"/>
  <c r="L644" i="1"/>
  <c r="K644" i="1"/>
  <c r="J644" i="1"/>
  <c r="K643" i="1"/>
  <c r="L643" i="1" s="1"/>
  <c r="J643" i="1"/>
  <c r="K642" i="1"/>
  <c r="J642" i="1"/>
  <c r="K641" i="1"/>
  <c r="L641" i="1" s="1"/>
  <c r="J641" i="1"/>
  <c r="L640" i="1"/>
  <c r="K640" i="1"/>
  <c r="J640" i="1"/>
  <c r="K639" i="1"/>
  <c r="L639" i="1" s="1"/>
  <c r="J639" i="1"/>
  <c r="K638" i="1"/>
  <c r="L638" i="1" s="1"/>
  <c r="J638" i="1"/>
  <c r="K637" i="1"/>
  <c r="L637" i="1" s="1"/>
  <c r="J637" i="1"/>
  <c r="K636" i="1"/>
  <c r="L636" i="1" s="1"/>
  <c r="J636" i="1"/>
  <c r="K635" i="1"/>
  <c r="L635" i="1" s="1"/>
  <c r="J635" i="1"/>
  <c r="K634" i="1"/>
  <c r="L634" i="1" s="1"/>
  <c r="J634" i="1"/>
  <c r="K633" i="1"/>
  <c r="L633" i="1" s="1"/>
  <c r="J633" i="1"/>
  <c r="L632" i="1"/>
  <c r="K632" i="1"/>
  <c r="J632" i="1"/>
  <c r="K631" i="1"/>
  <c r="L631" i="1" s="1"/>
  <c r="J631" i="1"/>
  <c r="K630" i="1"/>
  <c r="L630" i="1" s="1"/>
  <c r="J630" i="1"/>
  <c r="L629" i="1"/>
  <c r="K629" i="1"/>
  <c r="J629" i="1"/>
  <c r="L628" i="1"/>
  <c r="K628" i="1"/>
  <c r="J628" i="1"/>
  <c r="L627" i="1"/>
  <c r="K627" i="1"/>
  <c r="J627" i="1"/>
  <c r="K626" i="1"/>
  <c r="J626" i="1"/>
  <c r="K625" i="1"/>
  <c r="L625" i="1" s="1"/>
  <c r="J625" i="1"/>
  <c r="K624" i="1"/>
  <c r="L624" i="1" s="1"/>
  <c r="J624" i="1"/>
  <c r="K623" i="1"/>
  <c r="L623" i="1" s="1"/>
  <c r="J623" i="1"/>
  <c r="K622" i="1"/>
  <c r="L622" i="1" s="1"/>
  <c r="J622" i="1"/>
  <c r="K621" i="1"/>
  <c r="L621" i="1" s="1"/>
  <c r="J621" i="1"/>
  <c r="L620" i="1"/>
  <c r="K620" i="1"/>
  <c r="J620" i="1"/>
  <c r="L619" i="1"/>
  <c r="K619" i="1"/>
  <c r="J619" i="1"/>
  <c r="K618" i="1"/>
  <c r="L618" i="1" s="1"/>
  <c r="J618" i="1"/>
  <c r="K617" i="1"/>
  <c r="J617" i="1"/>
  <c r="L616" i="1"/>
  <c r="K616" i="1"/>
  <c r="J616" i="1"/>
  <c r="L615" i="1"/>
  <c r="K615" i="1"/>
  <c r="J615" i="1"/>
  <c r="K614" i="1"/>
  <c r="L614" i="1" s="1"/>
  <c r="J614" i="1"/>
  <c r="K613" i="1"/>
  <c r="J613" i="1"/>
  <c r="K612" i="1"/>
  <c r="L612" i="1" s="1"/>
  <c r="J612" i="1"/>
  <c r="K611" i="1"/>
  <c r="L611" i="1" s="1"/>
  <c r="J611" i="1"/>
  <c r="K610" i="1"/>
  <c r="L610" i="1" s="1"/>
  <c r="J610" i="1"/>
  <c r="K609" i="1"/>
  <c r="L609" i="1" s="1"/>
  <c r="J609" i="1"/>
  <c r="K608" i="1"/>
  <c r="L608" i="1" s="1"/>
  <c r="J608" i="1"/>
  <c r="K607" i="1"/>
  <c r="L607" i="1" s="1"/>
  <c r="J607" i="1"/>
  <c r="K606" i="1"/>
  <c r="L606" i="1" s="1"/>
  <c r="J606" i="1"/>
  <c r="L605" i="1"/>
  <c r="K605" i="1"/>
  <c r="J605" i="1"/>
  <c r="K604" i="1"/>
  <c r="J604" i="1"/>
  <c r="K603" i="1"/>
  <c r="L603" i="1" s="1"/>
  <c r="J603" i="1"/>
  <c r="K602" i="1"/>
  <c r="L602" i="1" s="1"/>
  <c r="J602" i="1"/>
  <c r="K601" i="1"/>
  <c r="L601" i="1" s="1"/>
  <c r="J601" i="1"/>
  <c r="K600" i="1"/>
  <c r="J600" i="1"/>
  <c r="K599" i="1"/>
  <c r="J599" i="1"/>
  <c r="L599" i="1" s="1"/>
  <c r="K598" i="1"/>
  <c r="J598" i="1"/>
  <c r="L597" i="1"/>
  <c r="K597" i="1"/>
  <c r="J597" i="1"/>
  <c r="L596" i="1"/>
  <c r="K596" i="1"/>
  <c r="J596" i="1"/>
  <c r="L595" i="1"/>
  <c r="K595" i="1"/>
  <c r="J595" i="1"/>
  <c r="K594" i="1"/>
  <c r="J594" i="1"/>
  <c r="K593" i="1"/>
  <c r="L593" i="1" s="1"/>
  <c r="J593" i="1"/>
  <c r="L592" i="1"/>
  <c r="K592" i="1"/>
  <c r="J592" i="1"/>
  <c r="K591" i="1"/>
  <c r="J591" i="1"/>
  <c r="K590" i="1"/>
  <c r="L590" i="1" s="1"/>
  <c r="J590" i="1"/>
  <c r="K589" i="1"/>
  <c r="L589" i="1" s="1"/>
  <c r="J589" i="1"/>
  <c r="L588" i="1"/>
  <c r="K588" i="1"/>
  <c r="J588" i="1"/>
  <c r="K587" i="1"/>
  <c r="L587" i="1" s="1"/>
  <c r="J587" i="1"/>
  <c r="K586" i="1"/>
  <c r="J586" i="1"/>
  <c r="K585" i="1"/>
  <c r="J585" i="1"/>
  <c r="L585" i="1" s="1"/>
  <c r="L584" i="1"/>
  <c r="K584" i="1"/>
  <c r="J584" i="1"/>
  <c r="K583" i="1"/>
  <c r="L583" i="1" s="1"/>
  <c r="J583" i="1"/>
  <c r="K582" i="1"/>
  <c r="L582" i="1" s="1"/>
  <c r="J582" i="1"/>
  <c r="K581" i="1"/>
  <c r="L581" i="1" s="1"/>
  <c r="J581" i="1"/>
  <c r="K580" i="1"/>
  <c r="L580" i="1" s="1"/>
  <c r="J580" i="1"/>
  <c r="L579" i="1"/>
  <c r="K579" i="1"/>
  <c r="J579" i="1"/>
  <c r="K578" i="1"/>
  <c r="J578" i="1"/>
  <c r="K577" i="1"/>
  <c r="J577" i="1"/>
  <c r="L577" i="1" s="1"/>
  <c r="K576" i="1"/>
  <c r="J576" i="1"/>
  <c r="L576" i="1" s="1"/>
  <c r="K575" i="1"/>
  <c r="L575" i="1" s="1"/>
  <c r="J575" i="1"/>
  <c r="K574" i="1"/>
  <c r="J574" i="1"/>
  <c r="K573" i="1"/>
  <c r="L573" i="1" s="1"/>
  <c r="J573" i="1"/>
  <c r="K572" i="1"/>
  <c r="L572" i="1" s="1"/>
  <c r="J572" i="1"/>
  <c r="L571" i="1"/>
  <c r="K571" i="1"/>
  <c r="J571" i="1"/>
  <c r="K570" i="1"/>
  <c r="L570" i="1" s="1"/>
  <c r="J570" i="1"/>
  <c r="K569" i="1"/>
  <c r="L569" i="1" s="1"/>
  <c r="J569" i="1"/>
  <c r="L568" i="1"/>
  <c r="K568" i="1"/>
  <c r="J568" i="1"/>
  <c r="L567" i="1"/>
  <c r="K567" i="1"/>
  <c r="J567" i="1"/>
  <c r="K566" i="1"/>
  <c r="L566" i="1" s="1"/>
  <c r="J566" i="1"/>
  <c r="K565" i="1"/>
  <c r="J565" i="1"/>
  <c r="L564" i="1"/>
  <c r="K564" i="1"/>
  <c r="J564" i="1"/>
  <c r="K563" i="1"/>
  <c r="J563" i="1"/>
  <c r="L563" i="1" s="1"/>
  <c r="K562" i="1"/>
  <c r="L562" i="1" s="1"/>
  <c r="J562" i="1"/>
  <c r="K561" i="1"/>
  <c r="L561" i="1" s="1"/>
  <c r="J561" i="1"/>
  <c r="K560" i="1"/>
  <c r="L560" i="1" s="1"/>
  <c r="J560" i="1"/>
  <c r="K559" i="1"/>
  <c r="L559" i="1" s="1"/>
  <c r="J559" i="1"/>
  <c r="K558" i="1"/>
  <c r="L558" i="1" s="1"/>
  <c r="J558" i="1"/>
  <c r="L557" i="1"/>
  <c r="K557" i="1"/>
  <c r="J557" i="1"/>
  <c r="K556" i="1"/>
  <c r="J556" i="1"/>
  <c r="K555" i="1"/>
  <c r="L555" i="1" s="1"/>
  <c r="J555" i="1"/>
  <c r="K554" i="1"/>
  <c r="L554" i="1" s="1"/>
  <c r="J554" i="1"/>
  <c r="K553" i="1"/>
  <c r="L553" i="1" s="1"/>
  <c r="J553" i="1"/>
  <c r="K552" i="1"/>
  <c r="L552" i="1" s="1"/>
  <c r="J552" i="1"/>
  <c r="K551" i="1"/>
  <c r="L551" i="1" s="1"/>
  <c r="J551" i="1"/>
  <c r="K550" i="1"/>
  <c r="J550" i="1"/>
  <c r="L549" i="1"/>
  <c r="K549" i="1"/>
  <c r="J549" i="1"/>
  <c r="K548" i="1"/>
  <c r="L548" i="1" s="1"/>
  <c r="J548" i="1"/>
  <c r="K547" i="1"/>
  <c r="J547" i="1"/>
  <c r="L547" i="1" s="1"/>
  <c r="K546" i="1"/>
  <c r="J546" i="1"/>
  <c r="K545" i="1"/>
  <c r="L545" i="1" s="1"/>
  <c r="J545" i="1"/>
  <c r="L544" i="1"/>
  <c r="K544" i="1"/>
  <c r="J544" i="1"/>
  <c r="K543" i="1"/>
  <c r="L543" i="1" s="1"/>
  <c r="J543" i="1"/>
  <c r="K542" i="1"/>
  <c r="J542" i="1"/>
  <c r="K541" i="1"/>
  <c r="L541" i="1" s="1"/>
  <c r="J541" i="1"/>
  <c r="K540" i="1"/>
  <c r="L540" i="1" s="1"/>
  <c r="J540" i="1"/>
  <c r="K539" i="1"/>
  <c r="L539" i="1" s="1"/>
  <c r="J539" i="1"/>
  <c r="K538" i="1"/>
  <c r="J538" i="1"/>
  <c r="K537" i="1"/>
  <c r="J537" i="1"/>
  <c r="L537" i="1" s="1"/>
  <c r="L536" i="1"/>
  <c r="K536" i="1"/>
  <c r="J536" i="1"/>
  <c r="K535" i="1"/>
  <c r="L535" i="1" s="1"/>
  <c r="J535" i="1"/>
  <c r="K534" i="1"/>
  <c r="L534" i="1" s="1"/>
  <c r="J534" i="1"/>
  <c r="K533" i="1"/>
  <c r="L533" i="1" s="1"/>
  <c r="J533" i="1"/>
  <c r="K532" i="1"/>
  <c r="L532" i="1" s="1"/>
  <c r="J532" i="1"/>
  <c r="L531" i="1"/>
  <c r="K531" i="1"/>
  <c r="J531" i="1"/>
  <c r="K530" i="1"/>
  <c r="J530" i="1"/>
  <c r="K529" i="1"/>
  <c r="J529" i="1"/>
  <c r="L529" i="1" s="1"/>
  <c r="K528" i="1"/>
  <c r="J528" i="1"/>
  <c r="L528" i="1" s="1"/>
  <c r="K527" i="1"/>
  <c r="L527" i="1" s="1"/>
  <c r="J527" i="1"/>
  <c r="K526" i="1"/>
  <c r="L526" i="1" s="1"/>
  <c r="J526" i="1"/>
  <c r="K525" i="1"/>
  <c r="L525" i="1" s="1"/>
  <c r="J525" i="1"/>
  <c r="K524" i="1"/>
  <c r="L524" i="1" s="1"/>
  <c r="J524" i="1"/>
  <c r="L523" i="1"/>
  <c r="K523" i="1"/>
  <c r="J523" i="1"/>
  <c r="K522" i="1"/>
  <c r="J522" i="1"/>
  <c r="K521" i="1"/>
  <c r="L521" i="1" s="1"/>
  <c r="J521" i="1"/>
  <c r="L520" i="1"/>
  <c r="K520" i="1"/>
  <c r="J520" i="1"/>
  <c r="L519" i="1"/>
  <c r="K519" i="1"/>
  <c r="J519" i="1"/>
  <c r="K518" i="1"/>
  <c r="L518" i="1" s="1"/>
  <c r="J518" i="1"/>
  <c r="K517" i="1"/>
  <c r="J517" i="1"/>
  <c r="L516" i="1"/>
  <c r="K516" i="1"/>
  <c r="J516" i="1"/>
  <c r="K515" i="1"/>
  <c r="J515" i="1"/>
  <c r="L515" i="1" s="1"/>
  <c r="K514" i="1"/>
  <c r="L514" i="1" s="1"/>
  <c r="J514" i="1"/>
  <c r="K513" i="1"/>
  <c r="L513" i="1" s="1"/>
  <c r="J513" i="1"/>
  <c r="K512" i="1"/>
  <c r="L512" i="1" s="1"/>
  <c r="J512" i="1"/>
  <c r="K511" i="1"/>
  <c r="L511" i="1" s="1"/>
  <c r="J511" i="1"/>
  <c r="K510" i="1"/>
  <c r="L510" i="1" s="1"/>
  <c r="J510" i="1"/>
  <c r="L509" i="1"/>
  <c r="K509" i="1"/>
  <c r="J509" i="1"/>
  <c r="K508" i="1"/>
  <c r="J508" i="1"/>
  <c r="K507" i="1"/>
  <c r="L507" i="1" s="1"/>
  <c r="J507" i="1"/>
  <c r="K506" i="1"/>
  <c r="L506" i="1" s="1"/>
  <c r="J506" i="1"/>
  <c r="L505" i="1"/>
  <c r="K505" i="1"/>
  <c r="J505" i="1"/>
  <c r="K504" i="1"/>
  <c r="J504" i="1"/>
  <c r="K503" i="1"/>
  <c r="L503" i="1" s="1"/>
  <c r="J503" i="1"/>
  <c r="K502" i="1"/>
  <c r="L502" i="1" s="1"/>
  <c r="J502" i="1"/>
  <c r="L501" i="1"/>
  <c r="K501" i="1"/>
  <c r="J501" i="1"/>
  <c r="K500" i="1"/>
  <c r="L500" i="1" s="1"/>
  <c r="J500" i="1"/>
  <c r="K499" i="1"/>
  <c r="L499" i="1" s="1"/>
  <c r="J499" i="1"/>
  <c r="K498" i="1"/>
  <c r="J498" i="1"/>
  <c r="L497" i="1"/>
  <c r="K497" i="1"/>
  <c r="J497" i="1"/>
  <c r="L496" i="1"/>
  <c r="K496" i="1"/>
  <c r="J496" i="1"/>
  <c r="K495" i="1"/>
  <c r="L495" i="1" s="1"/>
  <c r="J495" i="1"/>
  <c r="K494" i="1"/>
  <c r="J494" i="1"/>
  <c r="K493" i="1"/>
  <c r="L493" i="1" s="1"/>
  <c r="J493" i="1"/>
  <c r="L492" i="1"/>
  <c r="K492" i="1"/>
  <c r="J492" i="1"/>
  <c r="K491" i="1"/>
  <c r="J491" i="1"/>
  <c r="K490" i="1"/>
  <c r="L490" i="1" s="1"/>
  <c r="J490" i="1"/>
  <c r="K489" i="1"/>
  <c r="L489" i="1" s="1"/>
  <c r="J489" i="1"/>
  <c r="L488" i="1"/>
  <c r="K488" i="1"/>
  <c r="J488" i="1"/>
  <c r="K487" i="1"/>
  <c r="L487" i="1" s="1"/>
  <c r="J487" i="1"/>
  <c r="K486" i="1"/>
  <c r="J486" i="1"/>
  <c r="K485" i="1"/>
  <c r="J485" i="1"/>
  <c r="L485" i="1" s="1"/>
  <c r="K484" i="1"/>
  <c r="L484" i="1" s="1"/>
  <c r="J484" i="1"/>
  <c r="L483" i="1"/>
  <c r="K483" i="1"/>
  <c r="J483" i="1"/>
  <c r="K482" i="1"/>
  <c r="J482" i="1"/>
  <c r="L481" i="1"/>
  <c r="K481" i="1"/>
  <c r="J481" i="1"/>
  <c r="K480" i="1"/>
  <c r="L480" i="1" s="1"/>
  <c r="J480" i="1"/>
  <c r="K479" i="1"/>
  <c r="L479" i="1" s="1"/>
  <c r="J479" i="1"/>
  <c r="K478" i="1"/>
  <c r="L478" i="1" s="1"/>
  <c r="J478" i="1"/>
  <c r="K477" i="1"/>
  <c r="J477" i="1"/>
  <c r="L477" i="1" s="1"/>
  <c r="K476" i="1"/>
  <c r="J476" i="1"/>
  <c r="L476" i="1" s="1"/>
  <c r="L475" i="1"/>
  <c r="K475" i="1"/>
  <c r="J475" i="1"/>
  <c r="K474" i="1"/>
  <c r="L474" i="1" s="1"/>
  <c r="J474" i="1"/>
  <c r="K473" i="1"/>
  <c r="J473" i="1"/>
  <c r="K472" i="1"/>
  <c r="L472" i="1" s="1"/>
  <c r="J472" i="1"/>
  <c r="K471" i="1"/>
  <c r="L471" i="1" s="1"/>
  <c r="J471" i="1"/>
  <c r="K470" i="1"/>
  <c r="L470" i="1" s="1"/>
  <c r="J470" i="1"/>
  <c r="K469" i="1"/>
  <c r="L469" i="1" s="1"/>
  <c r="J469" i="1"/>
  <c r="K468" i="1"/>
  <c r="L468" i="1" s="1"/>
  <c r="J468" i="1"/>
  <c r="L467" i="1"/>
  <c r="K467" i="1"/>
  <c r="J467" i="1"/>
  <c r="K466" i="1"/>
  <c r="J466" i="1"/>
  <c r="K465" i="1"/>
  <c r="L465" i="1" s="1"/>
  <c r="J465" i="1"/>
  <c r="L464" i="1"/>
  <c r="K464" i="1"/>
  <c r="J464" i="1"/>
  <c r="K463" i="1"/>
  <c r="J463" i="1"/>
  <c r="L463" i="1" s="1"/>
  <c r="K462" i="1"/>
  <c r="L462" i="1" s="1"/>
  <c r="J462" i="1"/>
  <c r="L461" i="1"/>
  <c r="K461" i="1"/>
  <c r="J461" i="1"/>
  <c r="K460" i="1"/>
  <c r="J460" i="1"/>
  <c r="K459" i="1"/>
  <c r="L459" i="1" s="1"/>
  <c r="J459" i="1"/>
  <c r="K458" i="1"/>
  <c r="J458" i="1"/>
  <c r="L457" i="1"/>
  <c r="K457" i="1"/>
  <c r="J457" i="1"/>
  <c r="K456" i="1"/>
  <c r="J456" i="1"/>
  <c r="K455" i="1"/>
  <c r="L455" i="1" s="1"/>
  <c r="J455" i="1"/>
  <c r="K454" i="1"/>
  <c r="L454" i="1" s="1"/>
  <c r="J454" i="1"/>
  <c r="L453" i="1"/>
  <c r="K453" i="1"/>
  <c r="J453" i="1"/>
  <c r="K452" i="1"/>
  <c r="L452" i="1" s="1"/>
  <c r="J452" i="1"/>
  <c r="K451" i="1"/>
  <c r="L451" i="1" s="1"/>
  <c r="J451" i="1"/>
  <c r="K450" i="1"/>
  <c r="L450" i="1" s="1"/>
  <c r="J450" i="1"/>
  <c r="K449" i="1"/>
  <c r="L449" i="1" s="1"/>
  <c r="J449" i="1"/>
  <c r="L448" i="1"/>
  <c r="K448" i="1"/>
  <c r="J448" i="1"/>
  <c r="K447" i="1"/>
  <c r="J447" i="1"/>
  <c r="K446" i="1"/>
  <c r="J446" i="1"/>
  <c r="L445" i="1"/>
  <c r="K445" i="1"/>
  <c r="J445" i="1"/>
  <c r="K444" i="1"/>
  <c r="L444" i="1" s="1"/>
  <c r="J444" i="1"/>
  <c r="K443" i="1"/>
  <c r="L443" i="1" s="1"/>
  <c r="J443" i="1"/>
  <c r="K442" i="1"/>
  <c r="J442" i="1"/>
  <c r="K441" i="1"/>
  <c r="L441" i="1" s="1"/>
  <c r="J441" i="1"/>
  <c r="L440" i="1"/>
  <c r="K440" i="1"/>
  <c r="J440" i="1"/>
  <c r="L439" i="1"/>
  <c r="K439" i="1"/>
  <c r="J439" i="1"/>
  <c r="K438" i="1"/>
  <c r="L438" i="1" s="1"/>
  <c r="J438" i="1"/>
  <c r="K437" i="1"/>
  <c r="L437" i="1" s="1"/>
  <c r="J437" i="1"/>
  <c r="K436" i="1"/>
  <c r="L436" i="1" s="1"/>
  <c r="J436" i="1"/>
  <c r="L435" i="1"/>
  <c r="K435" i="1"/>
  <c r="J435" i="1"/>
  <c r="K434" i="1"/>
  <c r="J434" i="1"/>
  <c r="K433" i="1"/>
  <c r="L433" i="1" s="1"/>
  <c r="J433" i="1"/>
  <c r="K432" i="1"/>
  <c r="L432" i="1" s="1"/>
  <c r="J432" i="1"/>
  <c r="K431" i="1"/>
  <c r="L431" i="1" s="1"/>
  <c r="J431" i="1"/>
  <c r="K430" i="1"/>
  <c r="L430" i="1" s="1"/>
  <c r="J430" i="1"/>
  <c r="L429" i="1"/>
  <c r="K429" i="1"/>
  <c r="J429" i="1"/>
  <c r="K428" i="1"/>
  <c r="L428" i="1" s="1"/>
  <c r="J428" i="1"/>
  <c r="L427" i="1"/>
  <c r="K427" i="1"/>
  <c r="J427" i="1"/>
  <c r="K426" i="1"/>
  <c r="L426" i="1" s="1"/>
  <c r="J426" i="1"/>
  <c r="K425" i="1"/>
  <c r="J425" i="1"/>
  <c r="K424" i="1"/>
  <c r="J424" i="1"/>
  <c r="L424" i="1" s="1"/>
  <c r="K423" i="1"/>
  <c r="L423" i="1" s="1"/>
  <c r="J423" i="1"/>
  <c r="K422" i="1"/>
  <c r="L422" i="1" s="1"/>
  <c r="J422" i="1"/>
  <c r="K421" i="1"/>
  <c r="J421" i="1"/>
  <c r="K420" i="1"/>
  <c r="L420" i="1" s="1"/>
  <c r="J420" i="1"/>
  <c r="K419" i="1"/>
  <c r="L419" i="1" s="1"/>
  <c r="J419" i="1"/>
  <c r="K418" i="1"/>
  <c r="L418" i="1" s="1"/>
  <c r="J418" i="1"/>
  <c r="L417" i="1"/>
  <c r="K417" i="1"/>
  <c r="J417" i="1"/>
  <c r="K416" i="1"/>
  <c r="J416" i="1"/>
  <c r="L416" i="1" s="1"/>
  <c r="K415" i="1"/>
  <c r="J415" i="1"/>
  <c r="L415" i="1" s="1"/>
  <c r="K414" i="1"/>
  <c r="L414" i="1" s="1"/>
  <c r="J414" i="1"/>
  <c r="L413" i="1"/>
  <c r="K413" i="1"/>
  <c r="J413" i="1"/>
  <c r="K412" i="1"/>
  <c r="L412" i="1" s="1"/>
  <c r="J412" i="1"/>
  <c r="K411" i="1"/>
  <c r="L411" i="1" s="1"/>
  <c r="J411" i="1"/>
  <c r="K410" i="1"/>
  <c r="J410" i="1"/>
  <c r="K409" i="1"/>
  <c r="L409" i="1" s="1"/>
  <c r="J409" i="1"/>
  <c r="K408" i="1"/>
  <c r="J408" i="1"/>
  <c r="L408" i="1" s="1"/>
  <c r="K407" i="1"/>
  <c r="L407" i="1" s="1"/>
  <c r="J407" i="1"/>
  <c r="K406" i="1"/>
  <c r="J406" i="1"/>
  <c r="L405" i="1"/>
  <c r="K405" i="1"/>
  <c r="J405" i="1"/>
  <c r="L404" i="1"/>
  <c r="K404" i="1"/>
  <c r="J404" i="1"/>
  <c r="K403" i="1"/>
  <c r="L403" i="1" s="1"/>
  <c r="J403" i="1"/>
  <c r="K402" i="1"/>
  <c r="L402" i="1" s="1"/>
  <c r="J402" i="1"/>
  <c r="K401" i="1"/>
  <c r="J401" i="1"/>
  <c r="K400" i="1"/>
  <c r="L400" i="1" s="1"/>
  <c r="J400" i="1"/>
  <c r="K399" i="1"/>
  <c r="L399" i="1" s="1"/>
  <c r="J399" i="1"/>
  <c r="K398" i="1"/>
  <c r="L398" i="1" s="1"/>
  <c r="J398" i="1"/>
  <c r="L397" i="1"/>
  <c r="K397" i="1"/>
  <c r="J397" i="1"/>
  <c r="K396" i="1"/>
  <c r="L396" i="1" s="1"/>
  <c r="J396" i="1"/>
  <c r="K395" i="1"/>
  <c r="L395" i="1" s="1"/>
  <c r="J395" i="1"/>
  <c r="K394" i="1"/>
  <c r="L394" i="1" s="1"/>
  <c r="J394" i="1"/>
  <c r="K393" i="1"/>
  <c r="L393" i="1" s="1"/>
  <c r="J393" i="1"/>
  <c r="K392" i="1"/>
  <c r="J392" i="1"/>
  <c r="K391" i="1"/>
  <c r="J391" i="1"/>
  <c r="K390" i="1"/>
  <c r="J390" i="1"/>
  <c r="L390" i="1" s="1"/>
  <c r="K389" i="1"/>
  <c r="L389" i="1" s="1"/>
  <c r="J389" i="1"/>
  <c r="K388" i="1"/>
  <c r="L388" i="1" s="1"/>
  <c r="J388" i="1"/>
  <c r="K387" i="1"/>
  <c r="J387" i="1"/>
  <c r="L386" i="1"/>
  <c r="K386" i="1"/>
  <c r="J386" i="1"/>
  <c r="K385" i="1"/>
  <c r="L385" i="1" s="1"/>
  <c r="J385" i="1"/>
  <c r="L384" i="1"/>
  <c r="K384" i="1"/>
  <c r="J384" i="1"/>
  <c r="K383" i="1"/>
  <c r="L383" i="1" s="1"/>
  <c r="J383" i="1"/>
  <c r="K382" i="1"/>
  <c r="J382" i="1"/>
  <c r="K381" i="1"/>
  <c r="L381" i="1" s="1"/>
  <c r="J381" i="1"/>
  <c r="K380" i="1"/>
  <c r="J380" i="1"/>
  <c r="K379" i="1"/>
  <c r="L379" i="1" s="1"/>
  <c r="J379" i="1"/>
  <c r="K378" i="1"/>
  <c r="L378" i="1" s="1"/>
  <c r="J378" i="1"/>
  <c r="K377" i="1"/>
  <c r="J377" i="1"/>
  <c r="K376" i="1"/>
  <c r="J376" i="1"/>
  <c r="K375" i="1"/>
  <c r="L375" i="1" s="1"/>
  <c r="J375" i="1"/>
  <c r="K374" i="1"/>
  <c r="L374" i="1" s="1"/>
  <c r="J374" i="1"/>
  <c r="K373" i="1"/>
  <c r="L373" i="1" s="1"/>
  <c r="J373" i="1"/>
  <c r="K372" i="1"/>
  <c r="L372" i="1" s="1"/>
  <c r="J372" i="1"/>
  <c r="K371" i="1"/>
  <c r="J371" i="1"/>
  <c r="K370" i="1"/>
  <c r="L370" i="1" s="1"/>
  <c r="J370" i="1"/>
  <c r="K369" i="1"/>
  <c r="L369" i="1" s="1"/>
  <c r="J369" i="1"/>
  <c r="K368" i="1"/>
  <c r="L368" i="1" s="1"/>
  <c r="J368" i="1"/>
  <c r="K367" i="1"/>
  <c r="L367" i="1" s="1"/>
  <c r="J367" i="1"/>
  <c r="K366" i="1"/>
  <c r="J366" i="1"/>
  <c r="K365" i="1"/>
  <c r="J365" i="1"/>
  <c r="L364" i="1"/>
  <c r="K364" i="1"/>
  <c r="J364" i="1"/>
  <c r="K363" i="1"/>
  <c r="J363" i="1"/>
  <c r="L362" i="1"/>
  <c r="K362" i="1"/>
  <c r="J362" i="1"/>
  <c r="K361" i="1"/>
  <c r="J361" i="1"/>
  <c r="K360" i="1"/>
  <c r="L360" i="1" s="1"/>
  <c r="J360" i="1"/>
  <c r="K359" i="1"/>
  <c r="J359" i="1"/>
  <c r="K358" i="1"/>
  <c r="L358" i="1" s="1"/>
  <c r="J358" i="1"/>
  <c r="L357" i="1"/>
  <c r="K357" i="1"/>
  <c r="J357" i="1"/>
  <c r="K356" i="1"/>
  <c r="L356" i="1" s="1"/>
  <c r="J356" i="1"/>
  <c r="K355" i="1"/>
  <c r="J355" i="1"/>
  <c r="K354" i="1"/>
  <c r="J354" i="1"/>
  <c r="K353" i="1"/>
  <c r="L353" i="1" s="1"/>
  <c r="J353" i="1"/>
  <c r="K352" i="1"/>
  <c r="L352" i="1" s="1"/>
  <c r="J352" i="1"/>
  <c r="K351" i="1"/>
  <c r="J351" i="1"/>
  <c r="K350" i="1"/>
  <c r="J350" i="1"/>
  <c r="K349" i="1"/>
  <c r="L349" i="1" s="1"/>
  <c r="J349" i="1"/>
  <c r="K348" i="1"/>
  <c r="L348" i="1" s="1"/>
  <c r="J348" i="1"/>
  <c r="K347" i="1"/>
  <c r="L347" i="1" s="1"/>
  <c r="J347" i="1"/>
  <c r="K346" i="1"/>
  <c r="L346" i="1" s="1"/>
  <c r="J346" i="1"/>
  <c r="K345" i="1"/>
  <c r="J345" i="1"/>
  <c r="K344" i="1"/>
  <c r="L344" i="1" s="1"/>
  <c r="J344" i="1"/>
  <c r="K343" i="1"/>
  <c r="J343" i="1"/>
  <c r="L342" i="1"/>
  <c r="K342" i="1"/>
  <c r="J342" i="1"/>
  <c r="K341" i="1"/>
  <c r="L341" i="1" s="1"/>
  <c r="J341" i="1"/>
  <c r="K340" i="1"/>
  <c r="J340" i="1"/>
  <c r="K339" i="1"/>
  <c r="J339" i="1"/>
  <c r="L338" i="1"/>
  <c r="K338" i="1"/>
  <c r="J338" i="1"/>
  <c r="K337" i="1"/>
  <c r="L337" i="1" s="1"/>
  <c r="J337" i="1"/>
  <c r="L336" i="1"/>
  <c r="K336" i="1"/>
  <c r="J336" i="1"/>
  <c r="K335" i="1"/>
  <c r="J335" i="1"/>
  <c r="K334" i="1"/>
  <c r="L334" i="1" s="1"/>
  <c r="J334" i="1"/>
  <c r="K333" i="1"/>
  <c r="J333" i="1"/>
  <c r="K332" i="1"/>
  <c r="L332" i="1" s="1"/>
  <c r="J332" i="1"/>
  <c r="K331" i="1"/>
  <c r="L331" i="1" s="1"/>
  <c r="J331" i="1"/>
  <c r="K330" i="1"/>
  <c r="J330" i="1"/>
  <c r="K329" i="1"/>
  <c r="L329" i="1" s="1"/>
  <c r="J329" i="1"/>
  <c r="K328" i="1"/>
  <c r="L328" i="1" s="1"/>
  <c r="J328" i="1"/>
  <c r="K327" i="1"/>
  <c r="L327" i="1" s="1"/>
  <c r="J327" i="1"/>
  <c r="K326" i="1"/>
  <c r="L326" i="1" s="1"/>
  <c r="J326" i="1"/>
  <c r="K325" i="1"/>
  <c r="L325" i="1" s="1"/>
  <c r="J325" i="1"/>
  <c r="K324" i="1"/>
  <c r="J324" i="1"/>
  <c r="K323" i="1"/>
  <c r="J323" i="1"/>
  <c r="L322" i="1"/>
  <c r="K322" i="1"/>
  <c r="J322" i="1"/>
  <c r="L321" i="1"/>
  <c r="K321" i="1"/>
  <c r="J321" i="1"/>
  <c r="K320" i="1"/>
  <c r="J320" i="1"/>
  <c r="K319" i="1"/>
  <c r="J319" i="1"/>
  <c r="K318" i="1"/>
  <c r="J318" i="1"/>
  <c r="K317" i="1"/>
  <c r="L317" i="1" s="1"/>
  <c r="J317" i="1"/>
  <c r="K316" i="1"/>
  <c r="L316" i="1" s="1"/>
  <c r="J316" i="1"/>
  <c r="K315" i="1"/>
  <c r="L315" i="1" s="1"/>
  <c r="J315" i="1"/>
  <c r="K314" i="1"/>
  <c r="J314" i="1"/>
  <c r="L314" i="1" s="1"/>
  <c r="K313" i="1"/>
  <c r="J313" i="1"/>
  <c r="K312" i="1"/>
  <c r="L312" i="1" s="1"/>
  <c r="J312" i="1"/>
  <c r="K311" i="1"/>
  <c r="L311" i="1" s="1"/>
  <c r="J311" i="1"/>
  <c r="K310" i="1"/>
  <c r="L310" i="1" s="1"/>
  <c r="J310" i="1"/>
  <c r="K309" i="1"/>
  <c r="J309" i="1"/>
  <c r="L309" i="1" s="1"/>
  <c r="K308" i="1"/>
  <c r="L308" i="1" s="1"/>
  <c r="J308" i="1"/>
  <c r="K307" i="1"/>
  <c r="L307" i="1" s="1"/>
  <c r="J307" i="1"/>
  <c r="K306" i="1"/>
  <c r="L306" i="1" s="1"/>
  <c r="J306" i="1"/>
  <c r="K305" i="1"/>
  <c r="L305" i="1" s="1"/>
  <c r="J305" i="1"/>
  <c r="K304" i="1"/>
  <c r="L304" i="1" s="1"/>
  <c r="J304" i="1"/>
  <c r="K303" i="1"/>
  <c r="J303" i="1"/>
  <c r="K302" i="1"/>
  <c r="J302" i="1"/>
  <c r="L301" i="1"/>
  <c r="K301" i="1"/>
  <c r="J301" i="1"/>
  <c r="K300" i="1"/>
  <c r="L300" i="1" s="1"/>
  <c r="J300" i="1"/>
  <c r="K299" i="1"/>
  <c r="J299" i="1"/>
  <c r="K298" i="1"/>
  <c r="J298" i="1"/>
  <c r="K297" i="1"/>
  <c r="J297" i="1"/>
  <c r="K296" i="1"/>
  <c r="L296" i="1" s="1"/>
  <c r="J296" i="1"/>
  <c r="K295" i="1"/>
  <c r="L295" i="1" s="1"/>
  <c r="J295" i="1"/>
  <c r="K294" i="1"/>
  <c r="J294" i="1"/>
  <c r="K293" i="1"/>
  <c r="L293" i="1" s="1"/>
  <c r="J293" i="1"/>
  <c r="K292" i="1"/>
  <c r="J292" i="1"/>
  <c r="K291" i="1"/>
  <c r="J291" i="1"/>
  <c r="K290" i="1"/>
  <c r="L290" i="1" s="1"/>
  <c r="J290" i="1"/>
  <c r="K289" i="1"/>
  <c r="L289" i="1" s="1"/>
  <c r="J289" i="1"/>
  <c r="K288" i="1"/>
  <c r="L288" i="1" s="1"/>
  <c r="J288" i="1"/>
  <c r="K287" i="1"/>
  <c r="J287" i="1"/>
  <c r="K286" i="1"/>
  <c r="L286" i="1" s="1"/>
  <c r="J286" i="1"/>
  <c r="K285" i="1"/>
  <c r="L285" i="1" s="1"/>
  <c r="J285" i="1"/>
  <c r="K284" i="1"/>
  <c r="L284" i="1" s="1"/>
  <c r="J284" i="1"/>
  <c r="K283" i="1"/>
  <c r="J283" i="1"/>
  <c r="K282" i="1"/>
  <c r="L282" i="1" s="1"/>
  <c r="J282" i="1"/>
  <c r="K281" i="1"/>
  <c r="L281" i="1" s="1"/>
  <c r="J281" i="1"/>
  <c r="K280" i="1"/>
  <c r="L280" i="1" s="1"/>
  <c r="J280" i="1"/>
  <c r="K279" i="1"/>
  <c r="L279" i="1" s="1"/>
  <c r="J279" i="1"/>
  <c r="K278" i="1"/>
  <c r="J278" i="1"/>
  <c r="L277" i="1"/>
  <c r="K277" i="1"/>
  <c r="J277" i="1"/>
  <c r="K276" i="1"/>
  <c r="J276" i="1"/>
  <c r="K275" i="1"/>
  <c r="L275" i="1" s="1"/>
  <c r="J275" i="1"/>
  <c r="L274" i="1"/>
  <c r="K274" i="1"/>
  <c r="J274" i="1"/>
  <c r="K273" i="1"/>
  <c r="L273" i="1" s="1"/>
  <c r="J273" i="1"/>
  <c r="K272" i="1"/>
  <c r="L272" i="1" s="1"/>
  <c r="J272" i="1"/>
  <c r="K271" i="1"/>
  <c r="J271" i="1"/>
  <c r="K270" i="1"/>
  <c r="L270" i="1" s="1"/>
  <c r="J270" i="1"/>
  <c r="K269" i="1"/>
  <c r="L269" i="1" s="1"/>
  <c r="J269" i="1"/>
  <c r="K268" i="1"/>
  <c r="J268" i="1"/>
  <c r="K267" i="1"/>
  <c r="L267" i="1" s="1"/>
  <c r="J267" i="1"/>
  <c r="L266" i="1"/>
  <c r="K266" i="1"/>
  <c r="J266" i="1"/>
  <c r="K265" i="1"/>
  <c r="L265" i="1" s="1"/>
  <c r="J265" i="1"/>
  <c r="L264" i="1"/>
  <c r="K264" i="1"/>
  <c r="J264" i="1"/>
  <c r="K263" i="1"/>
  <c r="J263" i="1"/>
  <c r="K262" i="1"/>
  <c r="L262" i="1" s="1"/>
  <c r="J262" i="1"/>
  <c r="L261" i="1"/>
  <c r="K261" i="1"/>
  <c r="J261" i="1"/>
  <c r="L260" i="1"/>
  <c r="K260" i="1"/>
  <c r="J260" i="1"/>
  <c r="K259" i="1"/>
  <c r="L259" i="1" s="1"/>
  <c r="J259" i="1"/>
  <c r="K258" i="1"/>
  <c r="J258" i="1"/>
  <c r="K257" i="1"/>
  <c r="L257" i="1" s="1"/>
  <c r="J257" i="1"/>
  <c r="K256" i="1"/>
  <c r="L256" i="1" s="1"/>
  <c r="J256" i="1"/>
  <c r="K255" i="1"/>
  <c r="J255" i="1"/>
  <c r="K254" i="1"/>
  <c r="L254" i="1" s="1"/>
  <c r="J254" i="1"/>
  <c r="L253" i="1"/>
  <c r="K253" i="1"/>
  <c r="J253" i="1"/>
  <c r="K252" i="1"/>
  <c r="J252" i="1"/>
  <c r="K251" i="1"/>
  <c r="J251" i="1"/>
  <c r="K250" i="1"/>
  <c r="L250" i="1" s="1"/>
  <c r="J250" i="1"/>
  <c r="K249" i="1"/>
  <c r="L249" i="1" s="1"/>
  <c r="J249" i="1"/>
  <c r="L248" i="1"/>
  <c r="K248" i="1"/>
  <c r="J248" i="1"/>
  <c r="K247" i="1"/>
  <c r="J247" i="1"/>
  <c r="K246" i="1"/>
  <c r="J246" i="1"/>
  <c r="L246" i="1" s="1"/>
  <c r="K245" i="1"/>
  <c r="L245" i="1" s="1"/>
  <c r="J245" i="1"/>
  <c r="K244" i="1"/>
  <c r="L244" i="1" s="1"/>
  <c r="J244" i="1"/>
  <c r="K243" i="1"/>
  <c r="L243" i="1" s="1"/>
  <c r="J243" i="1"/>
  <c r="K242" i="1"/>
  <c r="L242" i="1" s="1"/>
  <c r="J242" i="1"/>
  <c r="K241" i="1"/>
  <c r="L241" i="1" s="1"/>
  <c r="J241" i="1"/>
  <c r="K240" i="1"/>
  <c r="L240" i="1" s="1"/>
  <c r="J240" i="1"/>
  <c r="K239" i="1"/>
  <c r="L239" i="1" s="1"/>
  <c r="J239" i="1"/>
  <c r="L238" i="1"/>
  <c r="K238" i="1"/>
  <c r="J238" i="1"/>
  <c r="K237" i="1"/>
  <c r="J237" i="1"/>
  <c r="K236" i="1"/>
  <c r="L236" i="1" s="1"/>
  <c r="J236" i="1"/>
  <c r="K235" i="1"/>
  <c r="J235" i="1"/>
  <c r="K234" i="1"/>
  <c r="L234" i="1" s="1"/>
  <c r="J234" i="1"/>
  <c r="K233" i="1"/>
  <c r="L233" i="1" s="1"/>
  <c r="J233" i="1"/>
  <c r="K232" i="1"/>
  <c r="L232" i="1" s="1"/>
  <c r="J232" i="1"/>
  <c r="K231" i="1"/>
  <c r="L231" i="1" s="1"/>
  <c r="J231" i="1"/>
  <c r="K230" i="1"/>
  <c r="L230" i="1" s="1"/>
  <c r="J230" i="1"/>
  <c r="K229" i="1"/>
  <c r="L229" i="1" s="1"/>
  <c r="J229" i="1"/>
  <c r="K228" i="1"/>
  <c r="L228" i="1" s="1"/>
  <c r="J228" i="1"/>
  <c r="K227" i="1"/>
  <c r="L227" i="1" s="1"/>
  <c r="J227" i="1"/>
  <c r="K226" i="1"/>
  <c r="J226" i="1"/>
  <c r="K225" i="1"/>
  <c r="L225" i="1" s="1"/>
  <c r="J225" i="1"/>
  <c r="K224" i="1"/>
  <c r="J224" i="1"/>
  <c r="K223" i="1"/>
  <c r="L223" i="1" s="1"/>
  <c r="J223" i="1"/>
  <c r="K222" i="1"/>
  <c r="L222" i="1" s="1"/>
  <c r="J222" i="1"/>
  <c r="K221" i="1"/>
  <c r="J221" i="1"/>
  <c r="L220" i="1"/>
  <c r="K220" i="1"/>
  <c r="J220" i="1"/>
  <c r="K219" i="1"/>
  <c r="L219" i="1" s="1"/>
  <c r="J219" i="1"/>
  <c r="L218" i="1"/>
  <c r="K218" i="1"/>
  <c r="J218" i="1"/>
  <c r="K217" i="1"/>
  <c r="L217" i="1" s="1"/>
  <c r="J217" i="1"/>
  <c r="K216" i="1"/>
  <c r="J216" i="1"/>
  <c r="K215" i="1"/>
  <c r="L215" i="1" s="1"/>
  <c r="J215" i="1"/>
  <c r="K214" i="1"/>
  <c r="J214" i="1"/>
  <c r="L213" i="1"/>
  <c r="K213" i="1"/>
  <c r="J213" i="1"/>
  <c r="L212" i="1"/>
  <c r="K212" i="1"/>
  <c r="J212" i="1"/>
  <c r="K211" i="1"/>
  <c r="J211" i="1"/>
  <c r="K210" i="1"/>
  <c r="L210" i="1" s="1"/>
  <c r="J210" i="1"/>
  <c r="K209" i="1"/>
  <c r="L209" i="1" s="1"/>
  <c r="J209" i="1"/>
  <c r="K208" i="1"/>
  <c r="L208" i="1" s="1"/>
  <c r="J208" i="1"/>
  <c r="K207" i="1"/>
  <c r="L207" i="1" s="1"/>
  <c r="J207" i="1"/>
  <c r="K206" i="1"/>
  <c r="L206" i="1" s="1"/>
  <c r="J206" i="1"/>
  <c r="K205" i="1"/>
  <c r="L205" i="1" s="1"/>
  <c r="J205" i="1"/>
  <c r="K204" i="1"/>
  <c r="J204" i="1"/>
  <c r="K203" i="1"/>
  <c r="L203" i="1" s="1"/>
  <c r="J203" i="1"/>
  <c r="K202" i="1"/>
  <c r="L202" i="1" s="1"/>
  <c r="J202" i="1"/>
  <c r="K201" i="1"/>
  <c r="L201" i="1" s="1"/>
  <c r="J201" i="1"/>
  <c r="K200" i="1"/>
  <c r="J200" i="1"/>
  <c r="K199" i="1"/>
  <c r="J199" i="1"/>
  <c r="K198" i="1"/>
  <c r="L198" i="1" s="1"/>
  <c r="J198" i="1"/>
  <c r="K197" i="1"/>
  <c r="L197" i="1" s="1"/>
  <c r="J197" i="1"/>
  <c r="K196" i="1"/>
  <c r="L196" i="1" s="1"/>
  <c r="J196" i="1"/>
  <c r="K195" i="1"/>
  <c r="J195" i="1"/>
  <c r="K194" i="1"/>
  <c r="L194" i="1" s="1"/>
  <c r="J194" i="1"/>
  <c r="K193" i="1"/>
  <c r="J193" i="1"/>
  <c r="L192" i="1"/>
  <c r="K192" i="1"/>
  <c r="J192" i="1"/>
  <c r="K191" i="1"/>
  <c r="L191" i="1" s="1"/>
  <c r="J191" i="1"/>
  <c r="K190" i="1"/>
  <c r="J190" i="1"/>
  <c r="K189" i="1"/>
  <c r="J189" i="1"/>
  <c r="K188" i="1"/>
  <c r="L188" i="1" s="1"/>
  <c r="J188" i="1"/>
  <c r="K187" i="1"/>
  <c r="L187" i="1" s="1"/>
  <c r="J187" i="1"/>
  <c r="K186" i="1"/>
  <c r="L186" i="1" s="1"/>
  <c r="J186" i="1"/>
  <c r="K185" i="1"/>
  <c r="L185" i="1" s="1"/>
  <c r="J185" i="1"/>
  <c r="K184" i="1"/>
  <c r="J184" i="1"/>
  <c r="K183" i="1"/>
  <c r="J183" i="1"/>
  <c r="K182" i="1"/>
  <c r="L182" i="1" s="1"/>
  <c r="J182" i="1"/>
  <c r="K181" i="1"/>
  <c r="L181" i="1" s="1"/>
  <c r="J181" i="1"/>
  <c r="K180" i="1"/>
  <c r="L180" i="1" s="1"/>
  <c r="J180" i="1"/>
  <c r="K179" i="1"/>
  <c r="L179" i="1" s="1"/>
  <c r="J179" i="1"/>
  <c r="K178" i="1"/>
  <c r="L178" i="1" s="1"/>
  <c r="J178" i="1"/>
  <c r="K177" i="1"/>
  <c r="L177" i="1" s="1"/>
  <c r="J177" i="1"/>
  <c r="K176" i="1"/>
  <c r="L176" i="1" s="1"/>
  <c r="J176" i="1"/>
  <c r="K175" i="1"/>
  <c r="L175" i="1" s="1"/>
  <c r="J175" i="1"/>
  <c r="K174" i="1"/>
  <c r="L174" i="1" s="1"/>
  <c r="J174" i="1"/>
  <c r="K173" i="1"/>
  <c r="J173" i="1"/>
  <c r="K172" i="1"/>
  <c r="L172" i="1" s="1"/>
  <c r="J172" i="1"/>
  <c r="K171" i="1"/>
  <c r="L171" i="1" s="1"/>
  <c r="J171" i="1"/>
  <c r="L170" i="1"/>
  <c r="K170" i="1"/>
  <c r="J170" i="1"/>
  <c r="K169" i="1"/>
  <c r="L169" i="1" s="1"/>
  <c r="J169" i="1"/>
  <c r="K168" i="1"/>
  <c r="L168" i="1" s="1"/>
  <c r="J168" i="1"/>
  <c r="K167" i="1"/>
  <c r="J167" i="1"/>
  <c r="K166" i="1"/>
  <c r="L166" i="1" s="1"/>
  <c r="J166" i="1"/>
  <c r="L165" i="1"/>
  <c r="K165" i="1"/>
  <c r="J165" i="1"/>
  <c r="K164" i="1"/>
  <c r="J164" i="1"/>
  <c r="L164" i="1" s="1"/>
  <c r="K163" i="1"/>
  <c r="J163" i="1"/>
  <c r="K162" i="1"/>
  <c r="J162" i="1"/>
  <c r="K161" i="1"/>
  <c r="L161" i="1" s="1"/>
  <c r="J161" i="1"/>
  <c r="K160" i="1"/>
  <c r="L160" i="1" s="1"/>
  <c r="J160" i="1"/>
  <c r="K159" i="1"/>
  <c r="J159" i="1"/>
  <c r="K158" i="1"/>
  <c r="J158" i="1"/>
  <c r="K157" i="1"/>
  <c r="L157" i="1" s="1"/>
  <c r="J157" i="1"/>
  <c r="K156" i="1"/>
  <c r="L156" i="1" s="1"/>
  <c r="J156" i="1"/>
  <c r="K155" i="1"/>
  <c r="L155" i="1" s="1"/>
  <c r="J155" i="1"/>
  <c r="K154" i="1"/>
  <c r="L154" i="1" s="1"/>
  <c r="J154" i="1"/>
  <c r="K153" i="1"/>
  <c r="L153" i="1" s="1"/>
  <c r="J153" i="1"/>
  <c r="K152" i="1"/>
  <c r="L152" i="1" s="1"/>
  <c r="J152" i="1"/>
  <c r="K151" i="1"/>
  <c r="J151" i="1"/>
  <c r="K150" i="1"/>
  <c r="L150" i="1" s="1"/>
  <c r="J150" i="1"/>
  <c r="K149" i="1"/>
  <c r="L149" i="1" s="1"/>
  <c r="J149" i="1"/>
  <c r="K148" i="1"/>
  <c r="L148" i="1" s="1"/>
  <c r="J148" i="1"/>
  <c r="K147" i="1"/>
  <c r="J147" i="1"/>
  <c r="K146" i="1"/>
  <c r="L146" i="1" s="1"/>
  <c r="J146" i="1"/>
  <c r="K145" i="1"/>
  <c r="L145" i="1" s="1"/>
  <c r="J145" i="1"/>
  <c r="L144" i="1"/>
  <c r="K144" i="1"/>
  <c r="J144" i="1"/>
  <c r="K143" i="1"/>
  <c r="L143" i="1" s="1"/>
  <c r="J143" i="1"/>
  <c r="K142" i="1"/>
  <c r="L142" i="1" s="1"/>
  <c r="J142" i="1"/>
  <c r="K141" i="1"/>
  <c r="J141" i="1"/>
  <c r="K140" i="1"/>
  <c r="L140" i="1" s="1"/>
  <c r="J140" i="1"/>
  <c r="K139" i="1"/>
  <c r="L139" i="1" s="1"/>
  <c r="J139" i="1"/>
  <c r="K138" i="1"/>
  <c r="J138" i="1"/>
  <c r="K137" i="1"/>
  <c r="J137" i="1"/>
  <c r="L137" i="1" s="1"/>
  <c r="K136" i="1"/>
  <c r="J136" i="1"/>
  <c r="K135" i="1"/>
  <c r="L135" i="1" s="1"/>
  <c r="J135" i="1"/>
  <c r="K134" i="1"/>
  <c r="L134" i="1" s="1"/>
  <c r="J134" i="1"/>
  <c r="K133" i="1"/>
  <c r="L133" i="1" s="1"/>
  <c r="J133" i="1"/>
  <c r="K132" i="1"/>
  <c r="L132" i="1" s="1"/>
  <c r="J132" i="1"/>
  <c r="K131" i="1"/>
  <c r="J131" i="1"/>
  <c r="K130" i="1"/>
  <c r="L130" i="1" s="1"/>
  <c r="J130" i="1"/>
  <c r="L129" i="1"/>
  <c r="K129" i="1"/>
  <c r="J129" i="1"/>
  <c r="K128" i="1"/>
  <c r="J128" i="1"/>
  <c r="K127" i="1"/>
  <c r="L127" i="1" s="1"/>
  <c r="J127" i="1"/>
  <c r="K126" i="1"/>
  <c r="J126" i="1"/>
  <c r="K125" i="1"/>
  <c r="J125" i="1"/>
  <c r="K124" i="1"/>
  <c r="L124" i="1" s="1"/>
  <c r="J124" i="1"/>
  <c r="K123" i="1"/>
  <c r="L123" i="1" s="1"/>
  <c r="J123" i="1"/>
  <c r="K122" i="1"/>
  <c r="J122" i="1"/>
  <c r="L122" i="1" s="1"/>
  <c r="K121" i="1"/>
  <c r="L121" i="1" s="1"/>
  <c r="J121" i="1"/>
  <c r="K120" i="1"/>
  <c r="L120" i="1" s="1"/>
  <c r="J120" i="1"/>
  <c r="K119" i="1"/>
  <c r="L119" i="1" s="1"/>
  <c r="J119" i="1"/>
  <c r="K118" i="1"/>
  <c r="L118" i="1" s="1"/>
  <c r="J118" i="1"/>
  <c r="K117" i="1"/>
  <c r="J117" i="1"/>
  <c r="L117" i="1" s="1"/>
  <c r="K116" i="1"/>
  <c r="J116" i="1"/>
  <c r="L116" i="1" s="1"/>
  <c r="K115" i="1"/>
  <c r="L115" i="1" s="1"/>
  <c r="J115" i="1"/>
  <c r="K114" i="1"/>
  <c r="L114" i="1" s="1"/>
  <c r="J114" i="1"/>
  <c r="K113" i="1"/>
  <c r="L113" i="1" s="1"/>
  <c r="J113" i="1"/>
  <c r="K112" i="1"/>
  <c r="L112" i="1" s="1"/>
  <c r="J112" i="1"/>
  <c r="K111" i="1"/>
  <c r="L111" i="1" s="1"/>
  <c r="J111" i="1"/>
  <c r="K110" i="1"/>
  <c r="J110" i="1"/>
  <c r="L109" i="1"/>
  <c r="K109" i="1"/>
  <c r="J109" i="1"/>
  <c r="K108" i="1"/>
  <c r="L108" i="1" s="1"/>
  <c r="J108" i="1"/>
  <c r="K107" i="1"/>
  <c r="J107" i="1"/>
  <c r="K106" i="1"/>
  <c r="J106" i="1"/>
  <c r="K105" i="1"/>
  <c r="L105" i="1" s="1"/>
  <c r="J105" i="1"/>
  <c r="K104" i="1"/>
  <c r="L104" i="1" s="1"/>
  <c r="J104" i="1"/>
  <c r="K103" i="1"/>
  <c r="L103" i="1" s="1"/>
  <c r="J103" i="1"/>
  <c r="K102" i="1"/>
  <c r="J102" i="1"/>
  <c r="K101" i="1"/>
  <c r="L101" i="1" s="1"/>
  <c r="J101" i="1"/>
  <c r="K100" i="1"/>
  <c r="L100" i="1" s="1"/>
  <c r="J100" i="1"/>
  <c r="K99" i="1"/>
  <c r="J99" i="1"/>
  <c r="K98" i="1"/>
  <c r="L98" i="1" s="1"/>
  <c r="J98" i="1"/>
  <c r="K97" i="1"/>
  <c r="L97" i="1" s="1"/>
  <c r="J97" i="1"/>
  <c r="K96" i="1"/>
  <c r="L96" i="1" s="1"/>
  <c r="J96" i="1"/>
  <c r="K95" i="1"/>
  <c r="J95" i="1"/>
  <c r="L94" i="1"/>
  <c r="K94" i="1"/>
  <c r="J94" i="1"/>
  <c r="K93" i="1"/>
  <c r="L93" i="1" s="1"/>
  <c r="J93" i="1"/>
  <c r="K92" i="1"/>
  <c r="L92" i="1" s="1"/>
  <c r="J92" i="1"/>
  <c r="K91" i="1"/>
  <c r="J91" i="1"/>
  <c r="K90" i="1"/>
  <c r="L90" i="1" s="1"/>
  <c r="J90" i="1"/>
  <c r="L89" i="1"/>
  <c r="K89" i="1"/>
  <c r="J89" i="1"/>
  <c r="K88" i="1"/>
  <c r="L88" i="1" s="1"/>
  <c r="J88" i="1"/>
  <c r="K87" i="1"/>
  <c r="L87" i="1" s="1"/>
  <c r="J87" i="1"/>
  <c r="K86" i="1"/>
  <c r="J86" i="1"/>
  <c r="K85" i="1"/>
  <c r="L85" i="1" s="1"/>
  <c r="J85" i="1"/>
  <c r="K84" i="1"/>
  <c r="L84" i="1" s="1"/>
  <c r="J84" i="1"/>
  <c r="K83" i="1"/>
  <c r="L83" i="1" s="1"/>
  <c r="J83" i="1"/>
  <c r="K82" i="1"/>
  <c r="J82" i="1"/>
  <c r="K81" i="1"/>
  <c r="J81" i="1"/>
  <c r="K80" i="1"/>
  <c r="J80" i="1"/>
  <c r="K79" i="1"/>
  <c r="L79" i="1" s="1"/>
  <c r="J79" i="1"/>
  <c r="K78" i="1"/>
  <c r="L78" i="1" s="1"/>
  <c r="J78" i="1"/>
  <c r="K77" i="1"/>
  <c r="L77" i="1" s="1"/>
  <c r="J77" i="1"/>
  <c r="L76" i="1"/>
  <c r="K76" i="1"/>
  <c r="J76" i="1"/>
  <c r="K75" i="1"/>
  <c r="L75" i="1" s="1"/>
  <c r="J75" i="1"/>
  <c r="K74" i="1"/>
  <c r="L74" i="1" s="1"/>
  <c r="J74" i="1"/>
  <c r="K73" i="1"/>
  <c r="L73" i="1" s="1"/>
  <c r="J73" i="1"/>
  <c r="K72" i="1"/>
  <c r="L72" i="1" s="1"/>
  <c r="J72" i="1"/>
  <c r="K71" i="1"/>
  <c r="L71" i="1" s="1"/>
  <c r="J71" i="1"/>
  <c r="K70" i="1"/>
  <c r="J70" i="1"/>
  <c r="K69" i="1"/>
  <c r="L69" i="1" s="1"/>
  <c r="J69" i="1"/>
  <c r="K68" i="1"/>
  <c r="L68" i="1" s="1"/>
  <c r="J68" i="1"/>
  <c r="K67" i="1"/>
  <c r="L67" i="1" s="1"/>
  <c r="J67" i="1"/>
  <c r="K66" i="1"/>
  <c r="L66" i="1" s="1"/>
  <c r="J66" i="1"/>
  <c r="K65" i="1"/>
  <c r="J65" i="1"/>
  <c r="K64" i="1"/>
  <c r="J64" i="1"/>
  <c r="K63" i="1"/>
  <c r="J63" i="1"/>
  <c r="L63" i="1" s="1"/>
  <c r="K62" i="1"/>
  <c r="L62" i="1" s="1"/>
  <c r="J62" i="1"/>
  <c r="K61" i="1"/>
  <c r="L61" i="1" s="1"/>
  <c r="J61" i="1"/>
  <c r="K60" i="1"/>
  <c r="J60" i="1"/>
  <c r="L59" i="1"/>
  <c r="K59" i="1"/>
  <c r="J59" i="1"/>
  <c r="K58" i="1"/>
  <c r="L58" i="1" s="1"/>
  <c r="J58" i="1"/>
  <c r="K57" i="1"/>
  <c r="L57" i="1" s="1"/>
  <c r="J57" i="1"/>
  <c r="K56" i="1"/>
  <c r="L56" i="1" s="1"/>
  <c r="J56" i="1"/>
  <c r="K55" i="1"/>
  <c r="J55" i="1"/>
  <c r="K54" i="1"/>
  <c r="J54" i="1"/>
  <c r="K53" i="1"/>
  <c r="J53" i="1"/>
  <c r="K52" i="1"/>
  <c r="L52" i="1" s="1"/>
  <c r="J52" i="1"/>
  <c r="K51" i="1"/>
  <c r="L51" i="1" s="1"/>
  <c r="J51" i="1"/>
  <c r="K50" i="1"/>
  <c r="L50" i="1" s="1"/>
  <c r="J50" i="1"/>
  <c r="K49" i="1"/>
  <c r="J49" i="1"/>
  <c r="K48" i="1"/>
  <c r="J48" i="1"/>
  <c r="K47" i="1"/>
  <c r="L47" i="1" s="1"/>
  <c r="J47" i="1"/>
  <c r="K46" i="1"/>
  <c r="L46" i="1" s="1"/>
  <c r="J46" i="1"/>
  <c r="K45" i="1"/>
  <c r="L45" i="1" s="1"/>
  <c r="J45" i="1"/>
  <c r="K44" i="1"/>
  <c r="J44" i="1"/>
  <c r="K43" i="1"/>
  <c r="L43" i="1" s="1"/>
  <c r="J43" i="1"/>
  <c r="K42" i="1"/>
  <c r="J42" i="1"/>
  <c r="K41" i="1"/>
  <c r="L41" i="1" s="1"/>
  <c r="J41" i="1"/>
  <c r="K40" i="1"/>
  <c r="L40" i="1" s="1"/>
  <c r="J40" i="1"/>
  <c r="K39" i="1"/>
  <c r="J39" i="1"/>
  <c r="K38" i="1"/>
  <c r="J38" i="1"/>
  <c r="K37" i="1"/>
  <c r="J37" i="1"/>
  <c r="K36" i="1"/>
  <c r="J36" i="1"/>
  <c r="K35" i="1"/>
  <c r="L35" i="1" s="1"/>
  <c r="J35" i="1"/>
  <c r="K34" i="1"/>
  <c r="L34" i="1" s="1"/>
  <c r="J34" i="1"/>
  <c r="K33" i="1"/>
  <c r="J33" i="1"/>
  <c r="K32" i="1"/>
  <c r="J32" i="1"/>
  <c r="K31" i="1"/>
  <c r="L31" i="1" s="1"/>
  <c r="J31" i="1"/>
  <c r="K30" i="1"/>
  <c r="L30" i="1" s="1"/>
  <c r="J30" i="1"/>
  <c r="K29" i="1"/>
  <c r="L29" i="1" s="1"/>
  <c r="J29" i="1"/>
  <c r="K28" i="1"/>
  <c r="J28" i="1"/>
  <c r="K27" i="1"/>
  <c r="L27" i="1" s="1"/>
  <c r="J27" i="1"/>
  <c r="K26" i="1"/>
  <c r="J26" i="1"/>
  <c r="K25" i="1"/>
  <c r="L25" i="1" s="1"/>
  <c r="J25" i="1"/>
  <c r="K24" i="1"/>
  <c r="L24" i="1" s="1"/>
  <c r="J24" i="1"/>
  <c r="K23" i="1"/>
  <c r="L23" i="1" s="1"/>
  <c r="J23" i="1"/>
  <c r="K22" i="1"/>
  <c r="J22" i="1"/>
  <c r="K21" i="1"/>
  <c r="J21" i="1"/>
  <c r="K20" i="1"/>
  <c r="J20" i="1"/>
  <c r="L19" i="1"/>
  <c r="K19" i="1"/>
  <c r="J19" i="1"/>
  <c r="K18" i="1"/>
  <c r="L18" i="1" s="1"/>
  <c r="J18" i="1"/>
  <c r="K17" i="1"/>
  <c r="L17" i="1" s="1"/>
  <c r="J17" i="1"/>
  <c r="K16" i="1"/>
  <c r="J16" i="1"/>
  <c r="K15" i="1"/>
  <c r="L15" i="1" s="1"/>
  <c r="J15" i="1"/>
  <c r="K14" i="1"/>
  <c r="L14" i="1" s="1"/>
  <c r="J14" i="1"/>
  <c r="K13" i="1"/>
  <c r="L13" i="1" s="1"/>
  <c r="J13" i="1"/>
  <c r="K12" i="1"/>
  <c r="J12" i="1"/>
  <c r="K11" i="1"/>
  <c r="L11" i="1" s="1"/>
  <c r="J11" i="1"/>
  <c r="K10" i="1"/>
  <c r="J10" i="1"/>
  <c r="L9" i="1"/>
  <c r="K9" i="1"/>
  <c r="J9" i="1"/>
  <c r="K8" i="1"/>
  <c r="L8" i="1" s="1"/>
  <c r="J8" i="1"/>
  <c r="K7" i="1"/>
  <c r="L7" i="1" s="1"/>
  <c r="J7" i="1"/>
  <c r="K6" i="1"/>
  <c r="J6" i="1"/>
  <c r="K5" i="1"/>
  <c r="L5" i="1" s="1"/>
  <c r="J5" i="1"/>
  <c r="K4" i="1"/>
  <c r="L4" i="1" s="1"/>
  <c r="J4" i="1"/>
  <c r="L3" i="1"/>
  <c r="K3" i="1"/>
  <c r="J3" i="1"/>
  <c r="K2" i="1"/>
  <c r="J2" i="1"/>
  <c r="X51" i="8"/>
  <c r="S35" i="8"/>
  <c r="R29" i="8"/>
  <c r="X56" i="8"/>
  <c r="X46" i="8"/>
  <c r="X41" i="8"/>
  <c r="R28" i="8"/>
  <c r="R31" i="8"/>
  <c r="R37" i="8"/>
  <c r="S30" i="8"/>
  <c r="E9" i="8"/>
  <c r="X43" i="8"/>
  <c r="X37" i="8"/>
  <c r="S38" i="8"/>
  <c r="X48" i="8"/>
  <c r="X49" i="8"/>
  <c r="R35" i="8"/>
  <c r="X55" i="8"/>
  <c r="X38" i="8"/>
  <c r="X39" i="8"/>
  <c r="X54" i="8"/>
  <c r="S29" i="8"/>
  <c r="X47" i="8"/>
  <c r="H9" i="8"/>
  <c r="X50" i="8"/>
  <c r="S31" i="8"/>
  <c r="B9" i="8"/>
  <c r="R38" i="8"/>
  <c r="S32" i="8"/>
  <c r="S34" i="8"/>
  <c r="X45" i="8"/>
  <c r="X44" i="8"/>
  <c r="R34" i="8"/>
  <c r="X53" i="8"/>
  <c r="R30" i="8"/>
  <c r="R32" i="8"/>
  <c r="S33" i="8"/>
  <c r="X52" i="8"/>
  <c r="S36" i="8"/>
  <c r="S37" i="8"/>
  <c r="X42" i="8"/>
  <c r="X40" i="8"/>
  <c r="R36" i="8"/>
  <c r="R33" i="8"/>
  <c r="S28" i="8"/>
  <c r="L37" i="1" l="1"/>
  <c r="L162" i="1"/>
  <c r="L355" i="1"/>
  <c r="L813" i="1"/>
  <c r="L979" i="1"/>
  <c r="L291" i="1"/>
  <c r="L318" i="1"/>
  <c r="L382" i="1"/>
  <c r="L617" i="1"/>
  <c r="L125" i="1"/>
  <c r="L16" i="1"/>
  <c r="L173" i="1"/>
  <c r="L184" i="1"/>
  <c r="L190" i="1"/>
  <c r="L276" i="1"/>
  <c r="L292" i="1"/>
  <c r="L303" i="1"/>
  <c r="L319" i="1"/>
  <c r="L324" i="1"/>
  <c r="L335" i="1"/>
  <c r="L340" i="1"/>
  <c r="L345" i="1"/>
  <c r="L361" i="1"/>
  <c r="L366" i="1"/>
  <c r="L371" i="1"/>
  <c r="L377" i="1"/>
  <c r="L447" i="1"/>
  <c r="L494" i="1"/>
  <c r="L594" i="1"/>
  <c r="L613" i="1"/>
  <c r="L646" i="1"/>
  <c r="L665" i="1"/>
  <c r="L790" i="1"/>
  <c r="L800" i="1"/>
  <c r="L838" i="1"/>
  <c r="L857" i="1"/>
  <c r="L905" i="1"/>
  <c r="L957" i="1"/>
  <c r="L26" i="1"/>
  <c r="L392" i="1"/>
  <c r="L974" i="1"/>
  <c r="L183" i="1"/>
  <c r="L55" i="1"/>
  <c r="L350" i="1"/>
  <c r="L546" i="1"/>
  <c r="L734" i="1"/>
  <c r="L809" i="1"/>
  <c r="L6" i="1"/>
  <c r="L22" i="1"/>
  <c r="L33" i="1"/>
  <c r="L39" i="1"/>
  <c r="L99" i="1"/>
  <c r="L110" i="1"/>
  <c r="L126" i="1"/>
  <c r="L131" i="1"/>
  <c r="L147" i="1"/>
  <c r="L158" i="1"/>
  <c r="L255" i="1"/>
  <c r="L271" i="1"/>
  <c r="L287" i="1"/>
  <c r="L298" i="1"/>
  <c r="L410" i="1"/>
  <c r="L442" i="1"/>
  <c r="L504" i="1"/>
  <c r="L542" i="1"/>
  <c r="L604" i="1"/>
  <c r="L642" i="1"/>
  <c r="L698" i="1"/>
  <c r="L730" i="1"/>
  <c r="L735" i="1"/>
  <c r="L744" i="1"/>
  <c r="L786" i="1"/>
  <c r="L848" i="1"/>
  <c r="L886" i="1"/>
  <c r="L896" i="1"/>
  <c r="L48" i="1"/>
  <c r="L151" i="1"/>
  <c r="L460" i="1"/>
  <c r="L10" i="1"/>
  <c r="L446" i="1"/>
  <c r="L678" i="1"/>
  <c r="L970" i="1"/>
  <c r="L81" i="1"/>
  <c r="L738" i="1"/>
  <c r="L21" i="1"/>
  <c r="L38" i="1"/>
  <c r="L313" i="1"/>
  <c r="L456" i="1"/>
  <c r="L556" i="1"/>
  <c r="L598" i="1"/>
  <c r="L20" i="1"/>
  <c r="L65" i="1"/>
  <c r="L682" i="1"/>
  <c r="L216" i="1"/>
  <c r="L565" i="1"/>
  <c r="L861" i="1"/>
  <c r="L909" i="1"/>
  <c r="L32" i="1"/>
  <c r="L136" i="1"/>
  <c r="L163" i="1"/>
  <c r="L297" i="1"/>
  <c r="L748" i="1"/>
  <c r="L95" i="1"/>
  <c r="L106" i="1"/>
  <c r="L224" i="1"/>
  <c r="L235" i="1"/>
  <c r="L251" i="1"/>
  <c r="L283" i="1"/>
  <c r="L294" i="1"/>
  <c r="L401" i="1"/>
  <c r="L406" i="1"/>
  <c r="L425" i="1"/>
  <c r="L458" i="1"/>
  <c r="L486" i="1"/>
  <c r="L491" i="1"/>
  <c r="L538" i="1"/>
  <c r="L586" i="1"/>
  <c r="L591" i="1"/>
  <c r="L600" i="1"/>
  <c r="L690" i="1"/>
  <c r="L713" i="1"/>
  <c r="L830" i="1"/>
  <c r="L835" i="1"/>
  <c r="L930" i="1"/>
  <c r="L54" i="1"/>
  <c r="L226" i="1"/>
  <c r="L550" i="1"/>
  <c r="L141" i="1"/>
  <c r="L211" i="1"/>
  <c r="L302" i="1"/>
  <c r="L339" i="1"/>
  <c r="L70" i="1"/>
  <c r="L167" i="1"/>
  <c r="L323" i="1"/>
  <c r="L365" i="1"/>
  <c r="L498" i="1"/>
  <c r="L214" i="1"/>
  <c r="L252" i="1"/>
  <c r="L380" i="1"/>
  <c r="L421" i="1"/>
  <c r="L473" i="1"/>
  <c r="L831" i="1"/>
  <c r="L926" i="1"/>
  <c r="L931" i="1"/>
  <c r="L199" i="1"/>
  <c r="L650" i="1"/>
  <c r="L761" i="1"/>
  <c r="L922" i="1"/>
  <c r="L189" i="1"/>
  <c r="L376" i="1"/>
  <c r="L517" i="1"/>
  <c r="L49" i="1"/>
  <c r="L200" i="1"/>
  <c r="L508" i="1"/>
  <c r="L683" i="1"/>
  <c r="L757" i="1"/>
  <c r="L975" i="1"/>
  <c r="L36" i="1"/>
  <c r="L42" i="1"/>
  <c r="L53" i="1"/>
  <c r="L64" i="1"/>
  <c r="L80" i="1"/>
  <c r="L91" i="1"/>
  <c r="L102" i="1"/>
  <c r="L193" i="1"/>
  <c r="L204" i="1"/>
  <c r="L268" i="1"/>
  <c r="L333" i="1"/>
  <c r="L343" i="1"/>
  <c r="L354" i="1"/>
  <c r="L359" i="1"/>
  <c r="L391" i="1"/>
  <c r="L774" i="1"/>
  <c r="L826" i="1"/>
  <c r="L879" i="1"/>
  <c r="L978" i="1"/>
  <c r="L988" i="1"/>
  <c r="L870" i="1"/>
  <c r="L574" i="1"/>
  <c r="L718" i="1"/>
  <c r="L766" i="1"/>
  <c r="L910" i="1"/>
  <c r="L958" i="1"/>
  <c r="L822" i="1"/>
  <c r="L918" i="1"/>
  <c r="L82" i="1"/>
  <c r="L522" i="1"/>
  <c r="L363" i="1"/>
  <c r="L466" i="1"/>
  <c r="L658" i="1"/>
  <c r="L802" i="1"/>
  <c r="L850" i="1"/>
  <c r="L966" i="1"/>
  <c r="L12" i="1"/>
  <c r="L28" i="1"/>
  <c r="L44" i="1"/>
  <c r="L60" i="1"/>
  <c r="L86" i="1"/>
  <c r="L107" i="1"/>
  <c r="L128" i="1"/>
  <c r="L138" i="1"/>
  <c r="L159" i="1"/>
  <c r="L195" i="1"/>
  <c r="L221" i="1"/>
  <c r="L237" i="1"/>
  <c r="L247" i="1"/>
  <c r="L258" i="1"/>
  <c r="L263" i="1"/>
  <c r="L278" i="1"/>
  <c r="L299" i="1"/>
  <c r="L320" i="1"/>
  <c r="L330" i="1"/>
  <c r="L351" i="1"/>
  <c r="L387" i="1"/>
  <c r="L434" i="1"/>
  <c r="L482" i="1"/>
  <c r="L530" i="1"/>
  <c r="L578" i="1"/>
  <c r="L626" i="1"/>
  <c r="L674" i="1"/>
  <c r="L722" i="1"/>
  <c r="L770" i="1"/>
  <c r="L818" i="1"/>
  <c r="L866" i="1"/>
  <c r="L914" i="1"/>
  <c r="L962" i="1"/>
  <c r="L993" i="1"/>
  <c r="L2" i="1"/>
  <c r="P987" i="1" s="1"/>
</calcChain>
</file>

<file path=xl/sharedStrings.xml><?xml version="1.0" encoding="utf-8"?>
<sst xmlns="http://schemas.openxmlformats.org/spreadsheetml/2006/main" count="5080" uniqueCount="392">
  <si>
    <t>Name</t>
  </si>
  <si>
    <t>Category</t>
  </si>
  <si>
    <t>Product Name</t>
  </si>
  <si>
    <t>State</t>
  </si>
  <si>
    <t>Gender</t>
  </si>
  <si>
    <t>Quantity</t>
  </si>
  <si>
    <t>Cost</t>
  </si>
  <si>
    <t>Price</t>
  </si>
  <si>
    <t>Purchase Cost</t>
  </si>
  <si>
    <t>Sale Price</t>
  </si>
  <si>
    <t>Profit</t>
  </si>
  <si>
    <t>Bharat Innovations</t>
  </si>
  <si>
    <t>Electronic</t>
  </si>
  <si>
    <t>Speaker</t>
  </si>
  <si>
    <t>Delhi</t>
  </si>
  <si>
    <t>Male</t>
  </si>
  <si>
    <t>Green Leaf Enterprises</t>
  </si>
  <si>
    <t>Earbuds</t>
  </si>
  <si>
    <t>Maharashtra</t>
  </si>
  <si>
    <t>Urban Pulse Technologies</t>
  </si>
  <si>
    <t>West Bengal</t>
  </si>
  <si>
    <t>Mystic India Exports</t>
  </si>
  <si>
    <t>Tamil Nadu</t>
  </si>
  <si>
    <t>Golden Horizon Ventures</t>
  </si>
  <si>
    <t xml:space="preserve">Fashion </t>
  </si>
  <si>
    <t>Women dress</t>
  </si>
  <si>
    <t>Karnataka</t>
  </si>
  <si>
    <t>Eternal Traditions</t>
  </si>
  <si>
    <t>Telangana</t>
  </si>
  <si>
    <t>Apex Solutions</t>
  </si>
  <si>
    <t>Gujarat</t>
  </si>
  <si>
    <t>Harmony Foods</t>
  </si>
  <si>
    <t>Pure Essence Skincare</t>
  </si>
  <si>
    <t>Rajasthan</t>
  </si>
  <si>
    <t>Female</t>
  </si>
  <si>
    <t>Zenith Construction Co.</t>
  </si>
  <si>
    <t>Radiant Health Systems</t>
  </si>
  <si>
    <t>Uttar Pradesh</t>
  </si>
  <si>
    <t>Divine Creations</t>
  </si>
  <si>
    <t>Metro Tech Solutions</t>
  </si>
  <si>
    <t>True Path Logistics</t>
  </si>
  <si>
    <t>Madhya Pradesh</t>
  </si>
  <si>
    <t>Sacred Roots Apparel</t>
  </si>
  <si>
    <t>Male dress</t>
  </si>
  <si>
    <t>Quantum Finance Services</t>
  </si>
  <si>
    <t>Chandigarh</t>
  </si>
  <si>
    <t>Brilliant Minds Academy</t>
  </si>
  <si>
    <t>Visionary Holdings</t>
  </si>
  <si>
    <t>Andhra Pradesh</t>
  </si>
  <si>
    <t>Stellar Design Studio</t>
  </si>
  <si>
    <t>Bihar</t>
  </si>
  <si>
    <t>Classic Cuisines</t>
  </si>
  <si>
    <t>Bold Ventures</t>
  </si>
  <si>
    <t>Prestige Automobiles</t>
  </si>
  <si>
    <t>TV</t>
  </si>
  <si>
    <t>Elite Marketing Solutions</t>
  </si>
  <si>
    <t>Natural Bliss Beverages</t>
  </si>
  <si>
    <t>Crystal Clear Solutions</t>
  </si>
  <si>
    <t>Modern Trends Fashion</t>
  </si>
  <si>
    <t>Heritage Crafts</t>
  </si>
  <si>
    <t>Jharkhand</t>
  </si>
  <si>
    <t>Future Insights Analytics</t>
  </si>
  <si>
    <t>Kerala</t>
  </si>
  <si>
    <t>Emerald Estate Developers</t>
  </si>
  <si>
    <t>Starlight Media Group</t>
  </si>
  <si>
    <t>Himachal Pradesh</t>
  </si>
  <si>
    <t>Supreme Electronics</t>
  </si>
  <si>
    <t>Uttarakhand</t>
  </si>
  <si>
    <t>Optimum Wellness</t>
  </si>
  <si>
    <t>Assam</t>
  </si>
  <si>
    <t>Zenith Books Publishing</t>
  </si>
  <si>
    <t>Punjab</t>
  </si>
  <si>
    <t>Pinnacle Innovations</t>
  </si>
  <si>
    <t>Chhattisgarh</t>
  </si>
  <si>
    <t>Apex Travel Services</t>
  </si>
  <si>
    <t>Golden Era Realty</t>
  </si>
  <si>
    <t>Radiant Jewelry</t>
  </si>
  <si>
    <t>Laptop</t>
  </si>
  <si>
    <t>Infinity Ventures</t>
  </si>
  <si>
    <t>Royal Taste Foods</t>
  </si>
  <si>
    <t>Harmony Homes</t>
  </si>
  <si>
    <t>Urban Edge Consulting</t>
  </si>
  <si>
    <t>Prime Tech Innovations</t>
  </si>
  <si>
    <t>Legacy Designs</t>
  </si>
  <si>
    <t>Virtue Enterprises</t>
  </si>
  <si>
    <t>Radiant Health Club</t>
  </si>
  <si>
    <t>Bright Horizon Ventures</t>
  </si>
  <si>
    <t>Modern Lifestyle Products</t>
  </si>
  <si>
    <t>Nexus Trading Co.</t>
  </si>
  <si>
    <t>Radiance Spa</t>
  </si>
  <si>
    <t>Saree</t>
  </si>
  <si>
    <t>Absolute Solutions</t>
  </si>
  <si>
    <t>Verve Fitness Studio</t>
  </si>
  <si>
    <t>Sparkle Cleaners</t>
  </si>
  <si>
    <t>Global Reach Logistics</t>
  </si>
  <si>
    <t>Noble Path Finance</t>
  </si>
  <si>
    <t>Dynamic Events Management</t>
  </si>
  <si>
    <t>Crystal Waters Resort</t>
  </si>
  <si>
    <t>Excellence Tutors</t>
  </si>
  <si>
    <t>Horizon Builders</t>
  </si>
  <si>
    <t>Synergy Tech Solutions</t>
  </si>
  <si>
    <t>Classic Heritage Crafts</t>
  </si>
  <si>
    <t>Prime Focus Media</t>
  </si>
  <si>
    <t>Suit</t>
  </si>
  <si>
    <t>Noble Nutraceuticals</t>
  </si>
  <si>
    <t>Supreme Travel Agency</t>
  </si>
  <si>
    <t>Future Vision Tech</t>
  </si>
  <si>
    <t>Urban Groove Apparel</t>
  </si>
  <si>
    <t>Echo Real Estate</t>
  </si>
  <si>
    <t>Pinnacle Health Products</t>
  </si>
  <si>
    <t>Apex Auto Care</t>
  </si>
  <si>
    <t>Royal Glow Cosmetics</t>
  </si>
  <si>
    <t>Zenith Culinary Arts</t>
  </si>
  <si>
    <t>Visionary Tours</t>
  </si>
  <si>
    <t>Horizon Wellness</t>
  </si>
  <si>
    <t>Decor</t>
  </si>
  <si>
    <t>Car accessories</t>
  </si>
  <si>
    <t>True Value Electronics</t>
  </si>
  <si>
    <t>Harmony Homes Realty</t>
  </si>
  <si>
    <t>Stellar Advertising</t>
  </si>
  <si>
    <t>Radiant Enterprise Solutions</t>
  </si>
  <si>
    <t>Modern Trends Retail</t>
  </si>
  <si>
    <t>Global Spectrum Consulting</t>
  </si>
  <si>
    <t>Elite Essence Products</t>
  </si>
  <si>
    <t>Dynamic Creations</t>
  </si>
  <si>
    <t>Quantum Design Studio</t>
  </si>
  <si>
    <t>Infinite Solutions</t>
  </si>
  <si>
    <t>Apex Construction</t>
  </si>
  <si>
    <t>Legacy Innovations</t>
  </si>
  <si>
    <t>Pure Harmony Foods</t>
  </si>
  <si>
    <t>Zenith Security Systems</t>
  </si>
  <si>
    <t>Crystal Clear Beverages</t>
  </si>
  <si>
    <t>Metro Line Tech</t>
  </si>
  <si>
    <t>Urban Pulse Consulting</t>
  </si>
  <si>
    <t>Radiant Vision Studios</t>
  </si>
  <si>
    <t>Home décor</t>
  </si>
  <si>
    <t>Noble Travel Services</t>
  </si>
  <si>
    <t>Bright Future Academy</t>
  </si>
  <si>
    <t>Synergy Solutions Group</t>
  </si>
  <si>
    <t>Visionary Health Systems</t>
  </si>
  <si>
    <t>Apex Retailers</t>
  </si>
  <si>
    <t>Prestige Property Developers</t>
  </si>
  <si>
    <t>Classic Trends Fashion</t>
  </si>
  <si>
    <t>Harmony Ventures</t>
  </si>
  <si>
    <t>Stellar Realty</t>
  </si>
  <si>
    <t>Future Path Technologies</t>
  </si>
  <si>
    <t>Elite Edge Services</t>
  </si>
  <si>
    <t>Radiance Health and Wellness</t>
  </si>
  <si>
    <t>Legacy Auto Works</t>
  </si>
  <si>
    <t>Prime Essence Creations</t>
  </si>
  <si>
    <t>Quantum Ventures</t>
  </si>
  <si>
    <t>Horizon Tech Solutions</t>
  </si>
  <si>
    <t>Urban Legends Apparel</t>
  </si>
  <si>
    <t>Pure Bliss Beverages</t>
  </si>
  <si>
    <t>Noble Heights Builders</t>
  </si>
  <si>
    <t>Radiant Foods</t>
  </si>
  <si>
    <t>Zenith Financial Services</t>
  </si>
  <si>
    <t>Apex Travel Ventures</t>
  </si>
  <si>
    <t>Legacy Design Group</t>
  </si>
  <si>
    <t>Supreme Wellness</t>
  </si>
  <si>
    <t>Harmony Tech Innovations</t>
  </si>
  <si>
    <t>Stellar Education Services</t>
  </si>
  <si>
    <t>Visionary Health Products</t>
  </si>
  <si>
    <t>Crystal Innovations</t>
  </si>
  <si>
    <t>Future Trends Retail</t>
  </si>
  <si>
    <t>Radiant Horizon Ventures</t>
  </si>
  <si>
    <t>Urban Edge Realty</t>
  </si>
  <si>
    <t>Prime Focus Innovations</t>
  </si>
  <si>
    <t>Elite Spectrum Consulting</t>
  </si>
  <si>
    <t>Dynamic Design Studio</t>
  </si>
  <si>
    <t>Apex Wellness Solutions</t>
  </si>
  <si>
    <t>Royal Crest Foods</t>
  </si>
  <si>
    <t>Zenith Travels</t>
  </si>
  <si>
    <t>Modern Harmony Products</t>
  </si>
  <si>
    <t>Horizon Builders &amp; Developers</t>
  </si>
  <si>
    <t>Radiance Tech Solutions</t>
  </si>
  <si>
    <t>Legacy Apparel</t>
  </si>
  <si>
    <t>Pinnacle Education Group</t>
  </si>
  <si>
    <t>Noble Innovations</t>
  </si>
  <si>
    <t>Crystal Clear Realty</t>
  </si>
  <si>
    <t>Future Vision Realty</t>
  </si>
  <si>
    <t>Urban Pulse Media</t>
  </si>
  <si>
    <t>True Essence Health</t>
  </si>
  <si>
    <t>Apex Enterprise Solutions</t>
  </si>
  <si>
    <t>Radiant Vision Realty</t>
  </si>
  <si>
    <t>Harmony Consulting Group</t>
  </si>
  <si>
    <t>Zenith Tech Ventures</t>
  </si>
  <si>
    <t>Stellar Health Services</t>
  </si>
  <si>
    <t>Pure Path Foods</t>
  </si>
  <si>
    <t>Prestige Solutions</t>
  </si>
  <si>
    <t>Bright Horizon Realty</t>
  </si>
  <si>
    <t>Quantum Media Group</t>
  </si>
  <si>
    <t>Legacy Builders</t>
  </si>
  <si>
    <t>Apex Spa &amp; Wellness</t>
  </si>
  <si>
    <t>Radiant Travel Services</t>
  </si>
  <si>
    <t>Modern Trends Consulting</t>
  </si>
  <si>
    <t>Global Horizon Ventures</t>
  </si>
  <si>
    <t>Elite Enterprises</t>
  </si>
  <si>
    <t>Urban Wave Solutions</t>
  </si>
  <si>
    <t>Pinnacle Health Innovations</t>
  </si>
  <si>
    <t>Horizon Fashion</t>
  </si>
  <si>
    <t>Crystal Essence Beverages</t>
  </si>
  <si>
    <t>Dynamic Pathways</t>
  </si>
  <si>
    <t>Visionary Realty Solutions</t>
  </si>
  <si>
    <t>Radiance Apparel</t>
  </si>
  <si>
    <t>Zenith Design Group</t>
  </si>
  <si>
    <t>Apex Publishing House</t>
  </si>
  <si>
    <t>True Value Consulting</t>
  </si>
  <si>
    <t>Future Path Ventures</t>
  </si>
  <si>
    <t>Stellar Tech Services</t>
  </si>
  <si>
    <t>Legacy Travel Agency</t>
  </si>
  <si>
    <t>Harmony Innovations</t>
  </si>
  <si>
    <t>Pure Essence Solutions</t>
  </si>
  <si>
    <t>Elite Media Group</t>
  </si>
  <si>
    <t>Radiant Construction</t>
  </si>
  <si>
    <t>Pinnacle Finance</t>
  </si>
  <si>
    <t>Horizon Tech Ventures</t>
  </si>
  <si>
    <t>Crystal Health Solutions</t>
  </si>
  <si>
    <t>Modern Horizons Consulting</t>
  </si>
  <si>
    <t>Apex Realty Services</t>
  </si>
  <si>
    <t>Zenith Educational Group</t>
  </si>
  <si>
    <t>True Path Ventures</t>
  </si>
  <si>
    <t>Radiance Media</t>
  </si>
  <si>
    <t>Legacy Health Systems</t>
  </si>
  <si>
    <t>Urban Focus Products</t>
  </si>
  <si>
    <t>Elite Edge Consulting</t>
  </si>
  <si>
    <t>Stellar Travel Solutions</t>
  </si>
  <si>
    <t>Harmony Tech Ventures</t>
  </si>
  <si>
    <t>Pure Harmony Solutions</t>
  </si>
  <si>
    <t>Radiant Fitness Studio</t>
  </si>
  <si>
    <t>Zenith Finance Co.</t>
  </si>
  <si>
    <t>Apex Events Management</t>
  </si>
  <si>
    <t>Visionary Innovations</t>
  </si>
  <si>
    <t>Horizon Design Studio</t>
  </si>
  <si>
    <t>Modern Spectrum Solutions</t>
  </si>
  <si>
    <t>Legacy Tech Products</t>
  </si>
  <si>
    <t>Pinnacle Wellness Services</t>
  </si>
  <si>
    <t>Urban Insight Consulting</t>
  </si>
  <si>
    <t>Crystal Horizons</t>
  </si>
  <si>
    <t>Radiant Apparel</t>
  </si>
  <si>
    <t>True Value Products</t>
  </si>
  <si>
    <t>Apex Creative Solutions</t>
  </si>
  <si>
    <t>Zenith Health Products</t>
  </si>
  <si>
    <t>Stellar Media Group</t>
  </si>
  <si>
    <t>Harmony Finance Co.</t>
  </si>
  <si>
    <t>Pure Vision Ventures</t>
  </si>
  <si>
    <t>Radiance Solutions Group</t>
  </si>
  <si>
    <t>Legacy Travel Services</t>
  </si>
  <si>
    <t>Elite Spectrum Media</t>
  </si>
  <si>
    <t>Modern Edge Solutions</t>
  </si>
  <si>
    <t>Pinnacle Design Studio</t>
  </si>
  <si>
    <t>Horizon Health Solutions</t>
  </si>
  <si>
    <t>Crystal Clear Consulting</t>
  </si>
  <si>
    <t>Apex Marketing Solutions</t>
  </si>
  <si>
    <t>Zenith Innovations</t>
  </si>
  <si>
    <t>Stellar Wellness Products</t>
  </si>
  <si>
    <t>Radiant Consulting Group</t>
  </si>
  <si>
    <t>Harmony Ventures Co.</t>
  </si>
  <si>
    <t>Urban Path Technologies</t>
  </si>
  <si>
    <t>True Essence Innovations</t>
  </si>
  <si>
    <t>Pinnacle Media Group</t>
  </si>
  <si>
    <t>Legacy Design Co.</t>
  </si>
  <si>
    <t>Apex Health Products</t>
  </si>
  <si>
    <t>Zenith Travel Ventures</t>
  </si>
  <si>
    <t>Pure Path Consulting</t>
  </si>
  <si>
    <t>Radiance Solutions Co.</t>
  </si>
  <si>
    <t>Modern Vision Ventures</t>
  </si>
  <si>
    <t>Elite Travel Services</t>
  </si>
  <si>
    <t>Horizon Creative Solutions</t>
  </si>
  <si>
    <t>Crystal Innovations Group</t>
  </si>
  <si>
    <t>Pinnacle Fitness Studio</t>
  </si>
  <si>
    <t>Stellar Travel Agency</t>
  </si>
  <si>
    <t>Harmony Educational Group</t>
  </si>
  <si>
    <t>Urban Spectrum Solutions</t>
  </si>
  <si>
    <t>Radiant Design Studio</t>
  </si>
  <si>
    <t>Zenith Health Innovations</t>
  </si>
  <si>
    <t>Apex Realty Ventures</t>
  </si>
  <si>
    <t>Legacy Wellness Solutions</t>
  </si>
  <si>
    <t>True Value Ventures</t>
  </si>
  <si>
    <t>Horizon Media Solutions</t>
  </si>
  <si>
    <t>Crystal Clear Designs</t>
  </si>
  <si>
    <t>Pinnacle Innovations Co.</t>
  </si>
  <si>
    <t>Modern Pathways</t>
  </si>
  <si>
    <t>Stellar Finance Co.</t>
  </si>
  <si>
    <t>Radiant Spectrum Group</t>
  </si>
  <si>
    <t>Harmony Design Ventures</t>
  </si>
  <si>
    <t>Elite Edge Products</t>
  </si>
  <si>
    <t>Zenith Consulting Co.</t>
  </si>
  <si>
    <t>Apex Wellness Products</t>
  </si>
  <si>
    <t>Urban Vision Solutions</t>
  </si>
  <si>
    <t>Pure Harmony Innovations</t>
  </si>
  <si>
    <t>Legacy Media Group</t>
  </si>
  <si>
    <t>Pinnacle Travel Solutions</t>
  </si>
  <si>
    <t>Horizon Tech Innovations</t>
  </si>
  <si>
    <t>Crystal Spectrum Consulting</t>
  </si>
  <si>
    <t>Stellar Creative Co.</t>
  </si>
  <si>
    <t>Radiance Media Ventures</t>
  </si>
  <si>
    <t>Harmony Health Solutions</t>
  </si>
  <si>
    <t>Zenith Edge Services</t>
  </si>
  <si>
    <t>Modern Vision Solutions</t>
  </si>
  <si>
    <t>True Path Consulting</t>
  </si>
  <si>
    <t>Legacy Finance Group</t>
  </si>
  <si>
    <t>Pinnacle Design Ventures</t>
  </si>
  <si>
    <t>Stellar Innovations Co.</t>
  </si>
  <si>
    <t>Radiant Educational Solutions</t>
  </si>
  <si>
    <t>Harmony Marketing Co.</t>
  </si>
  <si>
    <t>Urban Tech Innovations</t>
  </si>
  <si>
    <t>Crystal Wellness Group</t>
  </si>
  <si>
    <t>Zenith Creative Solutions</t>
  </si>
  <si>
    <t>Apex Media Co.</t>
  </si>
  <si>
    <t>Pure Vision Solutions</t>
  </si>
  <si>
    <t>Legacy Health Ventures</t>
  </si>
  <si>
    <t>Pinnacle Spectrum Co.</t>
  </si>
  <si>
    <t>Stellar Travel Products</t>
  </si>
  <si>
    <t>Radiance Finance Services</t>
  </si>
  <si>
    <t>Harmony Edge Solutions</t>
  </si>
  <si>
    <t>Modern Travel Agency</t>
  </si>
  <si>
    <t>Crystal Path Consulting</t>
  </si>
  <si>
    <t>Zenith Educational Services</t>
  </si>
  <si>
    <t>Apex Innovations Co.</t>
  </si>
  <si>
    <t>Pure Harmony Health</t>
  </si>
  <si>
    <t>Legacy Travel Ventures</t>
  </si>
  <si>
    <t>Pinnacle Media Solutions</t>
  </si>
  <si>
    <t>Stellar Design Group</t>
  </si>
  <si>
    <t>Radiant Tech Solutions</t>
  </si>
  <si>
    <t>Horizon Ventures Co.</t>
  </si>
  <si>
    <t>Elite Creative Solutions</t>
  </si>
  <si>
    <t>Zenith Wellness Services</t>
  </si>
  <si>
    <t>Apex Travel Innovations</t>
  </si>
  <si>
    <t>Modern Health Products</t>
  </si>
  <si>
    <t>Harmony Finance Group</t>
  </si>
  <si>
    <t>Pure Vision Consulting</t>
  </si>
  <si>
    <t>Legacy Spectrum Co.</t>
  </si>
  <si>
    <t>Pinnacle Design Solutions</t>
  </si>
  <si>
    <t>Stellar Media Services</t>
  </si>
  <si>
    <t>Radiant Innovations Group</t>
  </si>
  <si>
    <t>Horizon Path Ventures</t>
  </si>
  <si>
    <t>Zenith Tech Co.</t>
  </si>
  <si>
    <t>Apex Finance Ventures</t>
  </si>
  <si>
    <t>Legacy Travel Co.</t>
  </si>
  <si>
    <t>Pinnacle Innovations Group</t>
  </si>
  <si>
    <t>Radiance Design Co.</t>
  </si>
  <si>
    <t>Zenith Path Solutions</t>
  </si>
  <si>
    <t>Apex Educational Group</t>
  </si>
  <si>
    <t>Modern Wellness Co.</t>
  </si>
  <si>
    <t>Pure Spectrum Innovations</t>
  </si>
  <si>
    <t>Legacy Media Solutions</t>
  </si>
  <si>
    <t>Pinnacle Travel Co.</t>
  </si>
  <si>
    <t>Stellar Consulting Services</t>
  </si>
  <si>
    <t>Radiant Ventures</t>
  </si>
  <si>
    <t>Harmony Tech Co.</t>
  </si>
  <si>
    <t>Zenith Creative Ventures</t>
  </si>
  <si>
    <t>Apex Health Services</t>
  </si>
  <si>
    <t>Pure Vision Media</t>
  </si>
  <si>
    <t>Legacy Innovations Group</t>
  </si>
  <si>
    <t>Pinnacle Consulting Co.</t>
  </si>
  <si>
    <t>Stellar Finance Group</t>
  </si>
  <si>
    <t>Radiant Solutions Co.</t>
  </si>
  <si>
    <t>Harmony Ventures Group</t>
  </si>
  <si>
    <t>Zenith Wellness Co.</t>
  </si>
  <si>
    <t>Apex Design Services</t>
  </si>
  <si>
    <t>Modern Travel Solutions</t>
  </si>
  <si>
    <t>Pure Health Ventures</t>
  </si>
  <si>
    <t>Legacy Spectrum Group</t>
  </si>
  <si>
    <t>Pinnacle Media Ventures</t>
  </si>
  <si>
    <t>Stellar Innovations Group</t>
  </si>
  <si>
    <t>Radiant Educational Co.</t>
  </si>
  <si>
    <t>Harmony Edge Ventures</t>
  </si>
  <si>
    <t>Zenith Tech Solutions</t>
  </si>
  <si>
    <t>Apex Finance Group</t>
  </si>
  <si>
    <t>Pure Harmony Media</t>
  </si>
  <si>
    <t>Legacy Health Co.</t>
  </si>
  <si>
    <t>ACCOUNTS EXPERT</t>
  </si>
  <si>
    <t>CHAIR</t>
  </si>
  <si>
    <t>Sum of Sale Price</t>
  </si>
  <si>
    <t>Sum of Purchase Cost</t>
  </si>
  <si>
    <t>Sum of Profit</t>
  </si>
  <si>
    <t>Row Labels</t>
  </si>
  <si>
    <t>Grand Total</t>
  </si>
  <si>
    <t>Jan</t>
  </si>
  <si>
    <t>Jun</t>
  </si>
  <si>
    <t>Jul</t>
  </si>
  <si>
    <t>Aug</t>
  </si>
  <si>
    <t>Sep</t>
  </si>
  <si>
    <t>Oct</t>
  </si>
  <si>
    <t>Saturday, April 20,2024</t>
  </si>
  <si>
    <t>Date</t>
  </si>
  <si>
    <t>Feb</t>
  </si>
  <si>
    <t>Apr</t>
  </si>
  <si>
    <t>May</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</si>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</sst>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800]dddd\,\ mmmm\ dd\,\ yyyy"/>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6"/>
      <color theme="0"/>
      <name val="Calibri"/>
      <family val="2"/>
      <scheme val="minor"/>
    </font>
    <font>
      <sz val="9"/>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249977111117893"/>
        <bgColor indexed="64"/>
      </patternFill>
    </fill>
  </fills>
  <borders count="12">
    <border>
      <left/>
      <right/>
      <top/>
      <bottom/>
      <diagonal/>
    </border>
    <border>
      <left/>
      <right style="double">
        <color indexed="64"/>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medium">
        <color indexed="64"/>
      </right>
      <top style="double">
        <color indexed="64"/>
      </top>
      <bottom style="double">
        <color indexed="64"/>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diagonal/>
    </border>
    <border>
      <left/>
      <right/>
      <top/>
      <bottom style="thin">
        <color theme="4" tint="0.39997558519241921"/>
      </bottom>
      <diagonal/>
    </border>
    <border>
      <left style="double">
        <color indexed="64"/>
      </left>
      <right/>
      <top style="double">
        <color indexed="64"/>
      </top>
      <bottom style="double">
        <color indexed="64"/>
      </bottom>
      <diagonal/>
    </border>
    <border>
      <left/>
      <right style="double">
        <color indexed="64"/>
      </right>
      <top/>
      <bottom style="double">
        <color indexed="64"/>
      </bottom>
      <diagonal/>
    </border>
    <border>
      <left style="double">
        <color indexed="64"/>
      </left>
      <right style="double">
        <color indexed="64"/>
      </right>
      <top/>
      <bottom style="double">
        <color indexed="64"/>
      </bottom>
      <diagonal/>
    </border>
    <border>
      <left style="double">
        <color indexed="64"/>
      </left>
      <right style="medium">
        <color indexed="64"/>
      </right>
      <top/>
      <bottom style="double">
        <color indexed="64"/>
      </bottom>
      <diagonal/>
    </border>
    <border>
      <left style="double">
        <color indexed="64"/>
      </left>
      <right/>
      <top/>
      <bottom style="double">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164" fontId="2" fillId="0" borderId="1" xfId="0" applyNumberFormat="1"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2" borderId="6" xfId="0" applyFont="1" applyFill="1" applyBorder="1"/>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4" fillId="0" borderId="0" xfId="0" applyFont="1"/>
    <xf numFmtId="10" fontId="0" fillId="0" borderId="0" xfId="1" applyNumberFormat="1" applyFont="1"/>
    <xf numFmtId="0" fontId="2" fillId="0" borderId="7" xfId="0" applyFont="1" applyBorder="1" applyAlignment="1">
      <alignment horizontal="center" vertical="center"/>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0" fillId="0" borderId="0" xfId="0" applyBorder="1"/>
  </cellXfs>
  <cellStyles count="2">
    <cellStyle name="Normal" xfId="0" builtinId="0"/>
    <cellStyle name="Per cent" xfId="1" builtinId="5"/>
  </cellStyles>
  <dxfs count="20">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double">
          <color indexed="64"/>
        </left>
        <right/>
        <top style="double">
          <color indexed="64"/>
        </top>
        <bottom style="double">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double">
          <color indexed="64"/>
        </left>
        <right style="medium">
          <color indexed="64"/>
        </right>
        <top style="double">
          <color indexed="64"/>
        </top>
        <bottom style="double">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double">
          <color indexed="64"/>
        </left>
        <right style="medium">
          <color indexed="64"/>
        </right>
        <top style="double">
          <color indexed="64"/>
        </top>
        <bottom style="double">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double">
          <color indexed="64"/>
        </left>
        <right style="double">
          <color indexed="64"/>
        </right>
        <top style="double">
          <color indexed="64"/>
        </top>
        <bottom style="double">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double">
          <color indexed="64"/>
        </left>
        <right style="double">
          <color indexed="64"/>
        </right>
        <top style="double">
          <color indexed="64"/>
        </top>
        <bottom style="double">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double">
          <color indexed="64"/>
        </left>
        <right style="double">
          <color indexed="64"/>
        </right>
        <top style="double">
          <color indexed="64"/>
        </top>
        <bottom style="double">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double">
          <color indexed="64"/>
        </left>
        <right style="double">
          <color indexed="64"/>
        </right>
        <top style="double">
          <color indexed="64"/>
        </top>
        <bottom style="double">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double">
          <color indexed="64"/>
        </left>
        <right style="double">
          <color indexed="64"/>
        </right>
        <top style="double">
          <color indexed="64"/>
        </top>
        <bottom style="double">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double">
          <color indexed="64"/>
        </left>
        <right style="double">
          <color indexed="64"/>
        </right>
        <top style="double">
          <color indexed="64"/>
        </top>
        <bottom style="double">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double">
          <color indexed="64"/>
        </left>
        <right style="double">
          <color indexed="64"/>
        </right>
        <top style="double">
          <color indexed="64"/>
        </top>
        <bottom style="double">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double">
          <color indexed="64"/>
        </left>
        <right style="double">
          <color indexed="64"/>
        </right>
        <top style="double">
          <color indexed="64"/>
        </top>
        <bottom style="double">
          <color indexed="64"/>
        </bottom>
        <vertical/>
        <horizontal/>
      </border>
    </dxf>
    <dxf>
      <font>
        <b/>
        <i val="0"/>
        <strike val="0"/>
        <condense val="0"/>
        <extend val="0"/>
        <outline val="0"/>
        <shadow val="0"/>
        <u val="none"/>
        <vertAlign val="baseline"/>
        <sz val="11"/>
        <color theme="1"/>
        <name val="Calibri"/>
        <family val="2"/>
        <scheme val="minor"/>
      </font>
      <numFmt numFmtId="164" formatCode="[$-F800]dddd\,\ mmmm\ dd\,\ yyyy"/>
      <alignment horizontal="center" vertical="center" textRotation="0" wrapText="0" indent="0" justifyLastLine="0" shrinkToFit="0" readingOrder="0"/>
      <border diagonalUp="0" diagonalDown="0">
        <left/>
        <right style="double">
          <color indexed="64"/>
        </right>
        <top style="double">
          <color indexed="64"/>
        </top>
        <bottom style="double">
          <color indexed="64"/>
        </bottom>
        <vertical/>
        <horizontal/>
      </border>
    </dxf>
    <dxf>
      <border outline="0">
        <right style="medium">
          <color indexed="64"/>
        </right>
        <top style="medium">
          <color indexed="64"/>
        </top>
      </border>
    </dxf>
    <dxf>
      <border outline="0">
        <bottom style="double">
          <color indexed="64"/>
        </bottom>
      </border>
    </dxf>
    <dxf>
      <font>
        <b/>
        <i val="0"/>
        <strike val="0"/>
        <condense val="0"/>
        <extend val="0"/>
        <outline val="0"/>
        <shadow val="0"/>
        <u val="none"/>
        <vertAlign val="baseline"/>
        <sz val="16"/>
        <color theme="0"/>
        <name val="Calibri"/>
        <family val="2"/>
        <scheme val="minor"/>
      </font>
      <fill>
        <patternFill patternType="solid">
          <fgColor indexed="64"/>
          <bgColor theme="4" tint="-0.249977111117893"/>
        </patternFill>
      </fill>
      <alignment horizontal="center" vertical="center" textRotation="0" wrapText="0" indent="0" justifyLastLine="0" shrinkToFit="0" readingOrder="0"/>
    </dxf>
    <dxf>
      <fill>
        <gradientFill degree="90">
          <stop position="0">
            <color theme="0"/>
          </stop>
          <stop position="1">
            <color theme="4"/>
          </stop>
        </gradientFill>
      </fill>
    </dxf>
    <dxf>
      <fill>
        <patternFill>
          <bgColor theme="4" tint="-0.499984740745262"/>
        </patternFill>
      </fill>
    </dxf>
    <dxf>
      <font>
        <b/>
        <i val="0"/>
        <sz val="10"/>
        <color theme="1"/>
        <name val="Calibri"/>
        <family val="2"/>
        <scheme val="minor"/>
      </font>
      <fill>
        <patternFill>
          <bgColor theme="1"/>
        </patternFill>
      </fill>
    </dxf>
    <dxf>
      <fill>
        <patternFill>
          <fgColor theme="7"/>
          <bgColor theme="1"/>
        </patternFill>
      </fill>
    </dxf>
    <dxf>
      <fill>
        <patternFill>
          <bgColor theme="1"/>
        </patternFill>
      </fill>
    </dxf>
  </dxfs>
  <tableStyles count="6" defaultTableStyle="TableStyleMedium2" defaultPivotStyle="PivotStyleLight16">
    <tableStyle name="Invisible" pivot="0" table="0" count="0" xr9:uid="{3D9BDBFD-CA60-4D5E-BD28-E31F825F8FD1}"/>
    <tableStyle name="Slicer Style 1" pivot="0" table="0" count="1" xr9:uid="{BE54B632-6560-4F1E-9927-452783F65B1D}">
      <tableStyleElement type="wholeTable" dxfId="19"/>
    </tableStyle>
    <tableStyle name="Slicer Style 2" pivot="0" table="0" count="1" xr9:uid="{350E9CDD-5DE9-4954-AE53-A9CB9B6BBBB5}">
      <tableStyleElement type="wholeTable" dxfId="18"/>
    </tableStyle>
    <tableStyle name="Slicer Style 3" pivot="0" table="0" count="1" xr9:uid="{1CEF6D3D-CF6D-401A-BD50-89C9D4206245}">
      <tableStyleElement type="headerRow" dxfId="17"/>
    </tableStyle>
    <tableStyle name="Slicer Style 4" pivot="0" table="0" count="1" xr9:uid="{DBC1573C-E85F-4FCE-96A9-75454E2B9E6F}">
      <tableStyleElement type="headerRow" dxfId="16"/>
    </tableStyle>
    <tableStyle name="Table Style 1" pivot="0" count="1" xr9:uid="{2A96AD66-152E-46F7-9E37-82C3D3638931}">
      <tableStyleElement type="wholeTable" dxfId="15"/>
    </tableStyle>
  </tableStyles>
  <colors>
    <mruColors>
      <color rgb="FFDD7723"/>
      <color rgb="FFF9F9F9"/>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5" Type="http://schemas.microsoft.com/office/2017/10/relationships/person" Target="persons/person.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 2025-26.xlsx]KPI's!total sale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'KPI''s'!$B$12</c:f>
              <c:strCache>
                <c:ptCount val="1"/>
                <c:pt idx="0">
                  <c:v>Total</c:v>
                </c:pt>
              </c:strCache>
            </c:strRef>
          </c:tx>
          <c:explosion val="43"/>
          <c:dPt>
            <c:idx val="0"/>
            <c:bubble3D val="0"/>
            <c:explosion val="0"/>
            <c:spPr>
              <a:solidFill>
                <a:schemeClr val="accent1"/>
              </a:solidFill>
              <a:ln w="19050">
                <a:solidFill>
                  <a:schemeClr val="lt1"/>
                </a:solidFill>
              </a:ln>
              <a:effectLst/>
            </c:spPr>
            <c:extLst>
              <c:ext xmlns:c16="http://schemas.microsoft.com/office/drawing/2014/chart" uri="{C3380CC4-5D6E-409C-BE32-E72D297353CC}">
                <c16:uniqueId val="{00000003-9225-4602-8400-D748C1AD682A}"/>
              </c:ext>
            </c:extLst>
          </c:dPt>
          <c:dPt>
            <c:idx val="1"/>
            <c:bubble3D val="0"/>
            <c:explosion val="0"/>
            <c:spPr>
              <a:solidFill>
                <a:schemeClr val="accent2"/>
              </a:solidFill>
              <a:ln w="19050">
                <a:solidFill>
                  <a:schemeClr val="lt1"/>
                </a:solidFill>
              </a:ln>
              <a:effectLst/>
            </c:spPr>
            <c:extLst>
              <c:ext xmlns:c16="http://schemas.microsoft.com/office/drawing/2014/chart" uri="{C3380CC4-5D6E-409C-BE32-E72D297353CC}">
                <c16:uniqueId val="{00000004-9225-4602-8400-D748C1AD682A}"/>
              </c:ext>
            </c:extLst>
          </c:dPt>
          <c:dPt>
            <c:idx val="2"/>
            <c:bubble3D val="0"/>
            <c:explosion val="0"/>
            <c:spPr>
              <a:solidFill>
                <a:schemeClr val="accent3"/>
              </a:solidFill>
              <a:ln w="19050">
                <a:solidFill>
                  <a:schemeClr val="lt1"/>
                </a:solidFill>
              </a:ln>
              <a:effectLst/>
            </c:spPr>
            <c:extLst>
              <c:ext xmlns:c16="http://schemas.microsoft.com/office/drawing/2014/chart" uri="{C3380CC4-5D6E-409C-BE32-E72D297353CC}">
                <c16:uniqueId val="{00000002-9225-4602-8400-D748C1AD682A}"/>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'KPI''s'!$A$13:$A$16</c:f>
              <c:strCache>
                <c:ptCount val="3"/>
                <c:pt idx="0">
                  <c:v>Decor</c:v>
                </c:pt>
                <c:pt idx="1">
                  <c:v>Electronic</c:v>
                </c:pt>
                <c:pt idx="2">
                  <c:v>Fashion </c:v>
                </c:pt>
              </c:strCache>
            </c:strRef>
          </c:cat>
          <c:val>
            <c:numRef>
              <c:f>'KPI''s'!$B$13:$B$16</c:f>
              <c:numCache>
                <c:formatCode>General</c:formatCode>
                <c:ptCount val="3"/>
                <c:pt idx="0">
                  <c:v>3978869</c:v>
                </c:pt>
                <c:pt idx="1">
                  <c:v>9531924</c:v>
                </c:pt>
                <c:pt idx="2">
                  <c:v>39668589</c:v>
                </c:pt>
              </c:numCache>
            </c:numRef>
          </c:val>
          <c:extLst>
            <c:ext xmlns:c16="http://schemas.microsoft.com/office/drawing/2014/chart" uri="{C3380CC4-5D6E-409C-BE32-E72D297353CC}">
              <c16:uniqueId val="{00000000-9225-4602-8400-D748C1AD682A}"/>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7954634541006367"/>
          <c:y val="8.4141251297453673E-2"/>
        </c:manualLayout>
      </c:layout>
      <c:overlay val="0"/>
      <c:spPr>
        <a:noFill/>
        <a:ln>
          <a:noFill/>
        </a:ln>
        <a:effectLst/>
      </c:spPr>
      <c:txPr>
        <a:bodyPr rot="0" spcFirstLastPara="1" vertOverflow="ellipsis" vert="horz" wrap="square" anchor="ctr" anchorCtr="1"/>
        <a:lstStyle/>
        <a:p>
          <a:pPr>
            <a:defRPr sz="1400" b="0" i="0" u="none" strike="noStrike" kern="1200" spc="0" baseline="0">
              <a:noFill/>
              <a:latin typeface="+mn-lt"/>
              <a:ea typeface="+mn-ea"/>
              <a:cs typeface="+mn-cs"/>
            </a:defRPr>
          </a:pPr>
          <a:endParaRPr lang="en-US"/>
        </a:p>
      </c:txPr>
    </c:title>
    <c:autoTitleDeleted val="0"/>
    <c:plotArea>
      <c:layout>
        <c:manualLayout>
          <c:layoutTarget val="inner"/>
          <c:xMode val="edge"/>
          <c:yMode val="edge"/>
          <c:x val="0.27655677655677657"/>
          <c:y val="0.20952365240071061"/>
          <c:w val="0.60805918490957866"/>
          <c:h val="0.79047634759928942"/>
        </c:manualLayout>
      </c:layout>
      <c:doughnutChart>
        <c:varyColors val="1"/>
        <c:ser>
          <c:idx val="0"/>
          <c:order val="0"/>
          <c:tx>
            <c:strRef>
              <c:f>'KPI''s'!$S$27</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A8-49D5-B0DE-792B9F8826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A8-49D5-B0DE-792B9F8826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A8-49D5-B0DE-792B9F8826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A8-49D5-B0DE-792B9F8826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CA8-49D5-B0DE-792B9F88265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CA8-49D5-B0DE-792B9F882652}"/>
              </c:ext>
            </c:extLst>
          </c:dPt>
          <c:dPt>
            <c:idx val="6"/>
            <c:bubble3D val="0"/>
            <c:explosion val="6"/>
            <c:spPr>
              <a:solidFill>
                <a:schemeClr val="accent1">
                  <a:lumMod val="60000"/>
                </a:schemeClr>
              </a:solidFill>
              <a:ln w="19050">
                <a:solidFill>
                  <a:schemeClr val="lt1"/>
                </a:solidFill>
              </a:ln>
              <a:effectLst/>
            </c:spPr>
            <c:extLst>
              <c:ext xmlns:c16="http://schemas.microsoft.com/office/drawing/2014/chart" uri="{C3380CC4-5D6E-409C-BE32-E72D297353CC}">
                <c16:uniqueId val="{0000000D-ACA8-49D5-B0DE-792B9F88265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CA8-49D5-B0DE-792B9F882652}"/>
              </c:ext>
            </c:extLst>
          </c:dPt>
          <c:dPt>
            <c:idx val="8"/>
            <c:bubble3D val="0"/>
            <c:explosion val="6"/>
            <c:spPr>
              <a:solidFill>
                <a:schemeClr val="accent3">
                  <a:lumMod val="60000"/>
                </a:schemeClr>
              </a:solidFill>
              <a:ln w="19050">
                <a:solidFill>
                  <a:schemeClr val="lt1"/>
                </a:solidFill>
              </a:ln>
              <a:effectLst/>
            </c:spPr>
            <c:extLst>
              <c:ext xmlns:c16="http://schemas.microsoft.com/office/drawing/2014/chart" uri="{C3380CC4-5D6E-409C-BE32-E72D297353CC}">
                <c16:uniqueId val="{00000011-ACA8-49D5-B0DE-792B9F88265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CA8-49D5-B0DE-792B9F88265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CA8-49D5-B0DE-792B9F882652}"/>
              </c:ext>
            </c:extLst>
          </c:dPt>
          <c:dLbls>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D-ACA8-49D5-B0DE-792B9F8826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'KPI''s'!$Q$28:$Q$38</c:f>
              <c:strCache>
                <c:ptCount val="11"/>
                <c:pt idx="0">
                  <c:v>Car accessories</c:v>
                </c:pt>
                <c:pt idx="1">
                  <c:v>CHAIR</c:v>
                </c:pt>
                <c:pt idx="2">
                  <c:v>Earbuds</c:v>
                </c:pt>
                <c:pt idx="3">
                  <c:v>Home décor</c:v>
                </c:pt>
                <c:pt idx="4">
                  <c:v>Laptop</c:v>
                </c:pt>
                <c:pt idx="5">
                  <c:v>Male dress</c:v>
                </c:pt>
                <c:pt idx="6">
                  <c:v>Saree</c:v>
                </c:pt>
                <c:pt idx="7">
                  <c:v>Speaker</c:v>
                </c:pt>
                <c:pt idx="8">
                  <c:v>Suit</c:v>
                </c:pt>
                <c:pt idx="9">
                  <c:v>TV</c:v>
                </c:pt>
                <c:pt idx="10">
                  <c:v>Women dress</c:v>
                </c:pt>
              </c:strCache>
            </c:strRef>
          </c:cat>
          <c:val>
            <c:numRef>
              <c:f>'KPI''s'!$S$28:$S$38</c:f>
              <c:numCache>
                <c:formatCode>0.00%</c:formatCode>
                <c:ptCount val="11"/>
                <c:pt idx="0">
                  <c:v>2.0627143642367344E-2</c:v>
                </c:pt>
                <c:pt idx="1">
                  <c:v>4.1106531090033182E-3</c:v>
                </c:pt>
                <c:pt idx="2">
                  <c:v>1.0707767531891992E-2</c:v>
                </c:pt>
                <c:pt idx="3">
                  <c:v>5.5452449332834192E-2</c:v>
                </c:pt>
                <c:pt idx="4">
                  <c:v>9.4248843549228717E-2</c:v>
                </c:pt>
                <c:pt idx="5">
                  <c:v>6.8212727552731459E-2</c:v>
                </c:pt>
                <c:pt idx="6">
                  <c:v>0.3593618550232191</c:v>
                </c:pt>
                <c:pt idx="7">
                  <c:v>2.3425090988326135E-2</c:v>
                </c:pt>
                <c:pt idx="8">
                  <c:v>0.28118121606112906</c:v>
                </c:pt>
                <c:pt idx="9">
                  <c:v>4.7620654247637333E-2</c:v>
                </c:pt>
                <c:pt idx="10">
                  <c:v>3.5051598961631313E-2</c:v>
                </c:pt>
              </c:numCache>
            </c:numRef>
          </c:val>
          <c:extLst>
            <c:ext xmlns:c16="http://schemas.microsoft.com/office/drawing/2014/chart" uri="{C3380CC4-5D6E-409C-BE32-E72D297353CC}">
              <c16:uniqueId val="{00000016-ACA8-49D5-B0DE-792B9F882652}"/>
            </c:ext>
          </c:extLst>
        </c:ser>
        <c:dLbls>
          <c:showLegendKey val="0"/>
          <c:showVal val="0"/>
          <c:showCatName val="0"/>
          <c:showSerName val="0"/>
          <c:showPercent val="0"/>
          <c:showBubbleSize val="0"/>
          <c:showLeaderLines val="0"/>
        </c:dLbls>
        <c:firstSliceAng val="0"/>
        <c:holeSize val="5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 2025-26.xlsx]KPI's!total purchase</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'KPI''s'!$E$12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BD-4835-837E-25C4865882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BD-4835-837E-25C4865882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BD-4835-837E-25C4865882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'KPI''s'!$D$13:$D$16</c:f>
              <c:strCache>
                <c:ptCount val="3"/>
                <c:pt idx="0">
                  <c:v>Decor</c:v>
                </c:pt>
                <c:pt idx="1">
                  <c:v>Electronic</c:v>
                </c:pt>
                <c:pt idx="2">
                  <c:v>Fashion </c:v>
                </c:pt>
              </c:strCache>
            </c:strRef>
          </c:cat>
          <c:val>
            <c:numRef>
              <c:f>'KPI''s'!$E$13:$E$16</c:f>
              <c:numCache>
                <c:formatCode>General</c:formatCode>
                <c:ptCount val="3"/>
                <c:pt idx="0">
                  <c:v>2492869</c:v>
                </c:pt>
                <c:pt idx="1">
                  <c:v>6094215</c:v>
                </c:pt>
                <c:pt idx="2">
                  <c:v>25060122</c:v>
                </c:pt>
              </c:numCache>
            </c:numRef>
          </c:val>
          <c:extLst>
            <c:ext xmlns:c16="http://schemas.microsoft.com/office/drawing/2014/chart" uri="{C3380CC4-5D6E-409C-BE32-E72D297353CC}">
              <c16:uniqueId val="{00000000-0835-4ECB-BCE6-7D6AE830E4A3}"/>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 2025-26.xlsx]KPI's!total profit</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dLbl>
          <c:idx val="0"/>
          <c:layout>
            <c:manualLayout>
              <c:x val="-0.43307646671037148"/>
              <c:y val="0.4791924759405075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031430096892058"/>
                  <c:h val="7.7611548556430446E-2"/>
                </c:manualLayout>
              </c15:layout>
            </c:ext>
          </c:extLst>
        </c:dLbl>
      </c:pivotFmt>
      <c:pivotFmt>
        <c:idx val="3"/>
        <c:spPr>
          <a:solidFill>
            <a:schemeClr val="accent1"/>
          </a:solidFill>
          <a:ln w="19050">
            <a:solidFill>
              <a:schemeClr val="lt1"/>
            </a:solidFill>
          </a:ln>
          <a:effectLst/>
        </c:spPr>
      </c:pivotFmt>
    </c:pivotFmts>
    <c:plotArea>
      <c:layout/>
      <c:pieChart>
        <c:varyColors val="1"/>
        <c:ser>
          <c:idx val="0"/>
          <c:order val="0"/>
          <c:tx>
            <c:strRef>
              <c:f>'KPI''s'!$H$12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87-4A2E-A8E0-5CC702D756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87-4A2E-A8E0-5CC702D756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87-4A2E-A8E0-5CC702D756D8}"/>
              </c:ext>
            </c:extLst>
          </c:dPt>
          <c:dLbls>
            <c:dLbl>
              <c:idx val="1"/>
              <c:layout>
                <c:manualLayout>
                  <c:x val="-0.43307646671037148"/>
                  <c:y val="0.4791924759405075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031430096892058"/>
                      <c:h val="7.7611548556430446E-2"/>
                    </c:manualLayout>
                  </c15:layout>
                </c:ext>
                <c:ext xmlns:c16="http://schemas.microsoft.com/office/drawing/2014/chart" uri="{C3380CC4-5D6E-409C-BE32-E72D297353CC}">
                  <c16:uniqueId val="{00000003-0887-4A2E-A8E0-5CC702D756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'KPI''s'!$G$13:$G$16</c:f>
              <c:strCache>
                <c:ptCount val="3"/>
                <c:pt idx="0">
                  <c:v>Decor</c:v>
                </c:pt>
                <c:pt idx="1">
                  <c:v>Electronic</c:v>
                </c:pt>
                <c:pt idx="2">
                  <c:v>Fashion </c:v>
                </c:pt>
              </c:strCache>
            </c:strRef>
          </c:cat>
          <c:val>
            <c:numRef>
              <c:f>'KPI''s'!$H$13:$H$16</c:f>
              <c:numCache>
                <c:formatCode>General</c:formatCode>
                <c:ptCount val="3"/>
                <c:pt idx="0">
                  <c:v>1486000</c:v>
                </c:pt>
                <c:pt idx="1">
                  <c:v>3437709</c:v>
                </c:pt>
                <c:pt idx="2">
                  <c:v>14608467</c:v>
                </c:pt>
              </c:numCache>
            </c:numRef>
          </c:val>
          <c:extLst>
            <c:ext xmlns:c16="http://schemas.microsoft.com/office/drawing/2014/chart" uri="{C3380CC4-5D6E-409C-BE32-E72D297353CC}">
              <c16:uniqueId val="{00000000-9144-4EDA-867F-2E3277B119A7}"/>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 2025-26.xlsx]KPI's!monthwise</c:name>
    <c:fmtId val="4"/>
  </c:pivotSource>
  <c:chart>
    <c:autoTitleDeleted val="0"/>
    <c:pivotFmts>
      <c:pivotFmt>
        <c:idx val="0"/>
        <c:spPr>
          <a:solidFill>
            <a:schemeClr val="accent1">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rgbClr val="FFFF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rgbClr val="FFFF00"/>
            </a:solidFill>
            <a:ln w="9525">
              <a:solidFill>
                <a:schemeClr val="accent2"/>
              </a:solidFill>
            </a:ln>
            <a:effectLst/>
          </c:spPr>
        </c:marker>
      </c:pivotFmt>
    </c:pivotFmts>
    <c:plotArea>
      <c:layout>
        <c:manualLayout>
          <c:layoutTarget val="inner"/>
          <c:xMode val="edge"/>
          <c:yMode val="edge"/>
          <c:x val="0.19094191365926985"/>
          <c:y val="0.281633867395995"/>
          <c:w val="0.67334884563823882"/>
          <c:h val="0.50273616421243905"/>
        </c:manualLayout>
      </c:layout>
      <c:barChart>
        <c:barDir val="col"/>
        <c:grouping val="clustered"/>
        <c:varyColors val="0"/>
        <c:ser>
          <c:idx val="0"/>
          <c:order val="0"/>
          <c:tx>
            <c:strRef>
              <c:f>'KPI''s'!$K$12</c:f>
              <c:strCache>
                <c:ptCount val="1"/>
                <c:pt idx="0">
                  <c:v>Sum of Sale Price</c:v>
                </c:pt>
              </c:strCache>
            </c:strRef>
          </c:tx>
          <c:spPr>
            <a:solidFill>
              <a:schemeClr val="accent1">
                <a:lumMod val="50000"/>
              </a:schemeClr>
            </a:solidFill>
            <a:ln>
              <a:solidFill>
                <a:schemeClr val="bg1"/>
              </a:solidFill>
            </a:ln>
            <a:effectLst/>
          </c:spPr>
          <c:invertIfNegative val="0"/>
          <c:cat>
            <c:strRef>
              <c:f>'KPI''s'!$J$13:$J$24</c:f>
              <c:strCache>
                <c:ptCount val="11"/>
                <c:pt idx="0">
                  <c:v>Jan</c:v>
                </c:pt>
                <c:pt idx="1">
                  <c:v>Feb</c:v>
                </c:pt>
                <c:pt idx="2">
                  <c:v>Apr</c:v>
                </c:pt>
                <c:pt idx="3">
                  <c:v>May</c:v>
                </c:pt>
                <c:pt idx="4">
                  <c:v>Jun</c:v>
                </c:pt>
                <c:pt idx="5">
                  <c:v>Jul</c:v>
                </c:pt>
                <c:pt idx="6">
                  <c:v>Aug</c:v>
                </c:pt>
                <c:pt idx="7">
                  <c:v>Sep</c:v>
                </c:pt>
                <c:pt idx="8">
                  <c:v>Oct</c:v>
                </c:pt>
                <c:pt idx="9">
                  <c:v>Nov</c:v>
                </c:pt>
                <c:pt idx="10">
                  <c:v>Dec</c:v>
                </c:pt>
              </c:strCache>
            </c:strRef>
          </c:cat>
          <c:val>
            <c:numRef>
              <c:f>'KPI''s'!$K$13:$K$24</c:f>
              <c:numCache>
                <c:formatCode>General</c:formatCode>
                <c:ptCount val="11"/>
                <c:pt idx="0">
                  <c:v>4226919</c:v>
                </c:pt>
                <c:pt idx="1">
                  <c:v>4517909</c:v>
                </c:pt>
                <c:pt idx="2">
                  <c:v>4389204</c:v>
                </c:pt>
                <c:pt idx="3">
                  <c:v>5111130</c:v>
                </c:pt>
                <c:pt idx="4">
                  <c:v>6160386</c:v>
                </c:pt>
                <c:pt idx="5">
                  <c:v>4186458</c:v>
                </c:pt>
                <c:pt idx="6">
                  <c:v>4747529</c:v>
                </c:pt>
                <c:pt idx="7">
                  <c:v>4451878</c:v>
                </c:pt>
                <c:pt idx="8">
                  <c:v>5063740</c:v>
                </c:pt>
                <c:pt idx="9">
                  <c:v>3863145</c:v>
                </c:pt>
                <c:pt idx="10">
                  <c:v>6461084</c:v>
                </c:pt>
              </c:numCache>
            </c:numRef>
          </c:val>
          <c:extLst>
            <c:ext xmlns:c16="http://schemas.microsoft.com/office/drawing/2014/chart" uri="{C3380CC4-5D6E-409C-BE32-E72D297353CC}">
              <c16:uniqueId val="{00000000-7015-43B3-A456-838995C38E35}"/>
            </c:ext>
          </c:extLst>
        </c:ser>
        <c:dLbls>
          <c:showLegendKey val="0"/>
          <c:showVal val="0"/>
          <c:showCatName val="0"/>
          <c:showSerName val="0"/>
          <c:showPercent val="0"/>
          <c:showBubbleSize val="0"/>
        </c:dLbls>
        <c:gapWidth val="219"/>
        <c:overlap val="-27"/>
        <c:axId val="1909477343"/>
        <c:axId val="1909490783"/>
      </c:barChart>
      <c:lineChart>
        <c:grouping val="standard"/>
        <c:varyColors val="0"/>
        <c:ser>
          <c:idx val="1"/>
          <c:order val="1"/>
          <c:tx>
            <c:strRef>
              <c:f>'KPI''s'!$L$12</c:f>
              <c:strCache>
                <c:ptCount val="1"/>
                <c:pt idx="0">
                  <c:v>Sum of Profit</c:v>
                </c:pt>
              </c:strCache>
            </c:strRef>
          </c:tx>
          <c:spPr>
            <a:ln w="28575" cap="rnd">
              <a:solidFill>
                <a:schemeClr val="accent2"/>
              </a:solidFill>
              <a:round/>
            </a:ln>
            <a:effectLst/>
          </c:spPr>
          <c:marker>
            <c:symbol val="circle"/>
            <c:size val="5"/>
            <c:spPr>
              <a:solidFill>
                <a:srgbClr val="FFFF00"/>
              </a:solidFill>
              <a:ln w="9525">
                <a:solidFill>
                  <a:schemeClr val="accent2"/>
                </a:solidFill>
              </a:ln>
              <a:effectLst/>
            </c:spPr>
          </c:marker>
          <c:cat>
            <c:strRef>
              <c:f>'KPI''s'!$J$13:$J$24</c:f>
              <c:strCache>
                <c:ptCount val="11"/>
                <c:pt idx="0">
                  <c:v>Jan</c:v>
                </c:pt>
                <c:pt idx="1">
                  <c:v>Feb</c:v>
                </c:pt>
                <c:pt idx="2">
                  <c:v>Apr</c:v>
                </c:pt>
                <c:pt idx="3">
                  <c:v>May</c:v>
                </c:pt>
                <c:pt idx="4">
                  <c:v>Jun</c:v>
                </c:pt>
                <c:pt idx="5">
                  <c:v>Jul</c:v>
                </c:pt>
                <c:pt idx="6">
                  <c:v>Aug</c:v>
                </c:pt>
                <c:pt idx="7">
                  <c:v>Sep</c:v>
                </c:pt>
                <c:pt idx="8">
                  <c:v>Oct</c:v>
                </c:pt>
                <c:pt idx="9">
                  <c:v>Nov</c:v>
                </c:pt>
                <c:pt idx="10">
                  <c:v>Dec</c:v>
                </c:pt>
              </c:strCache>
            </c:strRef>
          </c:cat>
          <c:val>
            <c:numRef>
              <c:f>'KPI''s'!$L$13:$L$24</c:f>
              <c:numCache>
                <c:formatCode>0.00%</c:formatCode>
                <c:ptCount val="11"/>
                <c:pt idx="0">
                  <c:v>7.7352313433997316E-2</c:v>
                </c:pt>
                <c:pt idx="1">
                  <c:v>8.5509673883749568E-2</c:v>
                </c:pt>
                <c:pt idx="2">
                  <c:v>7.7492953166098846E-2</c:v>
                </c:pt>
                <c:pt idx="3">
                  <c:v>9.5705260898734476E-2</c:v>
                </c:pt>
                <c:pt idx="4">
                  <c:v>0.11557734273948791</c:v>
                </c:pt>
                <c:pt idx="5">
                  <c:v>7.7187098867018203E-2</c:v>
                </c:pt>
                <c:pt idx="6">
                  <c:v>9.3004793731123456E-2</c:v>
                </c:pt>
                <c:pt idx="7">
                  <c:v>8.2709115461585034E-2</c:v>
                </c:pt>
                <c:pt idx="8">
                  <c:v>9.6754555150434851E-2</c:v>
                </c:pt>
                <c:pt idx="9">
                  <c:v>7.4822078195486252E-2</c:v>
                </c:pt>
                <c:pt idx="10">
                  <c:v>0.1238848144722841</c:v>
                </c:pt>
              </c:numCache>
            </c:numRef>
          </c:val>
          <c:smooth val="0"/>
          <c:extLst>
            <c:ext xmlns:c16="http://schemas.microsoft.com/office/drawing/2014/chart" uri="{C3380CC4-5D6E-409C-BE32-E72D297353CC}">
              <c16:uniqueId val="{00000001-7015-43B3-A456-838995C38E35}"/>
            </c:ext>
          </c:extLst>
        </c:ser>
        <c:dLbls>
          <c:showLegendKey val="0"/>
          <c:showVal val="0"/>
          <c:showCatName val="0"/>
          <c:showSerName val="0"/>
          <c:showPercent val="0"/>
          <c:showBubbleSize val="0"/>
        </c:dLbls>
        <c:marker val="1"/>
        <c:smooth val="0"/>
        <c:axId val="1909473503"/>
        <c:axId val="1909482143"/>
      </c:lineChart>
      <c:catAx>
        <c:axId val="190947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90783"/>
        <c:crosses val="autoZero"/>
        <c:auto val="1"/>
        <c:lblAlgn val="ctr"/>
        <c:lblOffset val="100"/>
        <c:noMultiLvlLbl val="0"/>
      </c:catAx>
      <c:valAx>
        <c:axId val="1909490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77343"/>
        <c:crosses val="autoZero"/>
        <c:crossBetween val="between"/>
      </c:valAx>
      <c:valAx>
        <c:axId val="190948214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73503"/>
        <c:crosses val="max"/>
        <c:crossBetween val="between"/>
      </c:valAx>
      <c:catAx>
        <c:axId val="1909473503"/>
        <c:scaling>
          <c:orientation val="minMax"/>
        </c:scaling>
        <c:delete val="1"/>
        <c:axPos val="b"/>
        <c:numFmt formatCode="General" sourceLinked="1"/>
        <c:majorTickMark val="out"/>
        <c:minorTickMark val="none"/>
        <c:tickLblPos val="nextTo"/>
        <c:crossAx val="190948214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655677655677657"/>
          <c:y val="0.20952365240071061"/>
          <c:w val="0.60805918490957866"/>
          <c:h val="0.79047634759928942"/>
        </c:manualLayout>
      </c:layout>
      <c:doughnutChart>
        <c:varyColors val="1"/>
        <c:ser>
          <c:idx val="0"/>
          <c:order val="0"/>
          <c:tx>
            <c:strRef>
              <c:f>'KPI''s'!$S$27</c:f>
              <c:strCache>
                <c:ptCount val="1"/>
                <c:pt idx="0">
                  <c:v>Sum of Profit</c:v>
                </c:pt>
              </c:strCache>
            </c:strRef>
          </c:tx>
          <c:explosion val="6"/>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65-487C-B5A0-FA5750D682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65-487C-B5A0-FA5750D682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65-487C-B5A0-FA5750D682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65-487C-B5A0-FA5750D682F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265-487C-B5A0-FA5750D682F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265-487C-B5A0-FA5750D682F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265-487C-B5A0-FA5750D682F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265-487C-B5A0-FA5750D682F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265-487C-B5A0-FA5750D682F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265-487C-B5A0-FA5750D682F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265-487C-B5A0-FA5750D682FA}"/>
              </c:ext>
            </c:extLst>
          </c:dPt>
          <c:cat>
            <c:strRef>
              <c:f>'KPI''s'!$Q$28:$Q$38</c:f>
              <c:strCache>
                <c:ptCount val="11"/>
                <c:pt idx="0">
                  <c:v>Car accessories</c:v>
                </c:pt>
                <c:pt idx="1">
                  <c:v>CHAIR</c:v>
                </c:pt>
                <c:pt idx="2">
                  <c:v>Earbuds</c:v>
                </c:pt>
                <c:pt idx="3">
                  <c:v>Home décor</c:v>
                </c:pt>
                <c:pt idx="4">
                  <c:v>Laptop</c:v>
                </c:pt>
                <c:pt idx="5">
                  <c:v>Male dress</c:v>
                </c:pt>
                <c:pt idx="6">
                  <c:v>Saree</c:v>
                </c:pt>
                <c:pt idx="7">
                  <c:v>Speaker</c:v>
                </c:pt>
                <c:pt idx="8">
                  <c:v>Suit</c:v>
                </c:pt>
                <c:pt idx="9">
                  <c:v>TV</c:v>
                </c:pt>
                <c:pt idx="10">
                  <c:v>Women dress</c:v>
                </c:pt>
              </c:strCache>
            </c:strRef>
          </c:cat>
          <c:val>
            <c:numRef>
              <c:f>'KPI''s'!$S$28:$S$38</c:f>
              <c:numCache>
                <c:formatCode>0.00%</c:formatCode>
                <c:ptCount val="11"/>
                <c:pt idx="0">
                  <c:v>2.0627143642367344E-2</c:v>
                </c:pt>
                <c:pt idx="1">
                  <c:v>4.1106531090033182E-3</c:v>
                </c:pt>
                <c:pt idx="2">
                  <c:v>1.0707767531891992E-2</c:v>
                </c:pt>
                <c:pt idx="3">
                  <c:v>5.5452449332834192E-2</c:v>
                </c:pt>
                <c:pt idx="4">
                  <c:v>9.4248843549228717E-2</c:v>
                </c:pt>
                <c:pt idx="5">
                  <c:v>6.8212727552731459E-2</c:v>
                </c:pt>
                <c:pt idx="6">
                  <c:v>0.3593618550232191</c:v>
                </c:pt>
                <c:pt idx="7">
                  <c:v>2.3425090988326135E-2</c:v>
                </c:pt>
                <c:pt idx="8">
                  <c:v>0.28118121606112906</c:v>
                </c:pt>
                <c:pt idx="9">
                  <c:v>4.7620654247637333E-2</c:v>
                </c:pt>
                <c:pt idx="10">
                  <c:v>3.5051598961631313E-2</c:v>
                </c:pt>
              </c:numCache>
            </c:numRef>
          </c:val>
          <c:extLst>
            <c:ext xmlns:c16="http://schemas.microsoft.com/office/drawing/2014/chart" uri="{C3380CC4-5D6E-409C-BE32-E72D297353CC}">
              <c16:uniqueId val="{00000000-599D-480E-A470-F350230DED6B}"/>
            </c:ext>
          </c:extLst>
        </c:ser>
        <c:dLbls>
          <c:showLegendKey val="0"/>
          <c:showVal val="0"/>
          <c:showCatName val="0"/>
          <c:showSerName val="0"/>
          <c:showPercent val="0"/>
          <c:showBubbleSize val="0"/>
          <c:showLeaderLines val="1"/>
        </c:dLbls>
        <c:firstSliceAng val="0"/>
        <c:holeSize val="3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 2025-26.xlsx]KPI's!total sale</c:name>
    <c:fmtId val="12"/>
  </c:pivotSource>
  <c:chart>
    <c:autoTitleDeleted val="1"/>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tx2">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4">
              <a:lumMod val="60000"/>
              <a:lumOff val="40000"/>
            </a:schemeClr>
          </a:solidFill>
          <a:ln w="19050">
            <a:solidFill>
              <a:schemeClr val="bg1"/>
            </a:solidFill>
          </a:ln>
          <a:effectLst/>
        </c:spPr>
        <c:dLbl>
          <c:idx val="0"/>
          <c:layout>
            <c:manualLayout>
              <c:x val="-0.13160501163769622"/>
              <c:y val="0.21157513964600574"/>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3142300194931775"/>
                  <c:h val="0.15064856711915536"/>
                </c:manualLayout>
              </c15:layout>
            </c:ext>
          </c:extLst>
        </c:dLbl>
      </c:pivotFmt>
      <c:pivotFmt>
        <c:idx val="10"/>
        <c:spPr>
          <a:solidFill>
            <a:schemeClr val="accent2">
              <a:lumMod val="75000"/>
            </a:schemeClr>
          </a:solidFill>
          <a:ln w="19050">
            <a:solidFill>
              <a:schemeClr val="bg1"/>
            </a:solidFill>
          </a:ln>
          <a:effectLst/>
        </c:spPr>
      </c:pivotFmt>
      <c:pivotFmt>
        <c:idx val="11"/>
        <c:spPr>
          <a:solidFill>
            <a:schemeClr val="tx2">
              <a:lumMod val="75000"/>
            </a:schemeClr>
          </a:solidFill>
          <a:ln w="19050">
            <a:solidFill>
              <a:schemeClr val="bg1"/>
            </a:solidFill>
          </a:ln>
          <a:effectLst/>
        </c:spPr>
      </c:pivotFmt>
    </c:pivotFmts>
    <c:plotArea>
      <c:layout>
        <c:manualLayout>
          <c:layoutTarget val="inner"/>
          <c:xMode val="edge"/>
          <c:yMode val="edge"/>
          <c:x val="0.40252627488521026"/>
          <c:y val="0.35216367184871122"/>
          <c:w val="0.50707840522894376"/>
          <c:h val="0.62527828252237705"/>
        </c:manualLayout>
      </c:layout>
      <c:pieChart>
        <c:varyColors val="1"/>
        <c:ser>
          <c:idx val="0"/>
          <c:order val="0"/>
          <c:tx>
            <c:strRef>
              <c:f>'KPI''s'!$B$12</c:f>
              <c:strCache>
                <c:ptCount val="1"/>
                <c:pt idx="0">
                  <c:v>Total</c:v>
                </c:pt>
              </c:strCache>
            </c:strRef>
          </c:tx>
          <c:spPr>
            <a:solidFill>
              <a:schemeClr val="tx2">
                <a:lumMod val="75000"/>
              </a:schemeClr>
            </a:solidFill>
            <a:ln>
              <a:solidFill>
                <a:schemeClr val="bg1"/>
              </a:solidFill>
            </a:ln>
          </c:spPr>
          <c:explosion val="16"/>
          <c:dPt>
            <c:idx val="0"/>
            <c:bubble3D val="0"/>
            <c:spPr>
              <a:solidFill>
                <a:schemeClr val="accent4">
                  <a:lumMod val="60000"/>
                  <a:lumOff val="40000"/>
                </a:schemeClr>
              </a:solidFill>
              <a:ln w="19050">
                <a:solidFill>
                  <a:schemeClr val="bg1"/>
                </a:solidFill>
              </a:ln>
              <a:effectLst/>
            </c:spPr>
            <c:extLst>
              <c:ext xmlns:c16="http://schemas.microsoft.com/office/drawing/2014/chart" uri="{C3380CC4-5D6E-409C-BE32-E72D297353CC}">
                <c16:uniqueId val="{00000001-633E-49BE-B006-0A7C9DCFE5D0}"/>
              </c:ext>
            </c:extLst>
          </c:dPt>
          <c:dPt>
            <c:idx val="1"/>
            <c:bubble3D val="0"/>
            <c:spPr>
              <a:solidFill>
                <a:schemeClr val="accent2">
                  <a:lumMod val="75000"/>
                </a:schemeClr>
              </a:solidFill>
              <a:ln w="19050">
                <a:solidFill>
                  <a:schemeClr val="bg1"/>
                </a:solidFill>
              </a:ln>
              <a:effectLst/>
            </c:spPr>
            <c:extLst>
              <c:ext xmlns:c16="http://schemas.microsoft.com/office/drawing/2014/chart" uri="{C3380CC4-5D6E-409C-BE32-E72D297353CC}">
                <c16:uniqueId val="{00000003-633E-49BE-B006-0A7C9DCFE5D0}"/>
              </c:ext>
            </c:extLst>
          </c:dPt>
          <c:dPt>
            <c:idx val="2"/>
            <c:bubble3D val="0"/>
            <c:explosion val="0"/>
            <c:spPr>
              <a:solidFill>
                <a:schemeClr val="tx2">
                  <a:lumMod val="75000"/>
                </a:schemeClr>
              </a:solidFill>
              <a:ln w="19050">
                <a:solidFill>
                  <a:schemeClr val="bg1"/>
                </a:solidFill>
              </a:ln>
              <a:effectLst/>
            </c:spPr>
            <c:extLst>
              <c:ext xmlns:c16="http://schemas.microsoft.com/office/drawing/2014/chart" uri="{C3380CC4-5D6E-409C-BE32-E72D297353CC}">
                <c16:uniqueId val="{00000005-633E-49BE-B006-0A7C9DCFE5D0}"/>
              </c:ext>
            </c:extLst>
          </c:dPt>
          <c:dLbls>
            <c:dLbl>
              <c:idx val="0"/>
              <c:layout>
                <c:manualLayout>
                  <c:x val="-0.13160501163769622"/>
                  <c:y val="0.21157513964600574"/>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23142300194931775"/>
                      <c:h val="0.15064856711915536"/>
                    </c:manualLayout>
                  </c15:layout>
                </c:ext>
                <c:ext xmlns:c16="http://schemas.microsoft.com/office/drawing/2014/chart" uri="{C3380CC4-5D6E-409C-BE32-E72D297353CC}">
                  <c16:uniqueId val="{00000001-633E-49BE-B006-0A7C9DCFE5D0}"/>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'KPI''s'!$A$13:$A$16</c:f>
              <c:strCache>
                <c:ptCount val="3"/>
                <c:pt idx="0">
                  <c:v>Decor</c:v>
                </c:pt>
                <c:pt idx="1">
                  <c:v>Electronic</c:v>
                </c:pt>
                <c:pt idx="2">
                  <c:v>Fashion </c:v>
                </c:pt>
              </c:strCache>
            </c:strRef>
          </c:cat>
          <c:val>
            <c:numRef>
              <c:f>'KPI''s'!$B$13:$B$16</c:f>
              <c:numCache>
                <c:formatCode>General</c:formatCode>
                <c:ptCount val="3"/>
                <c:pt idx="0">
                  <c:v>3978869</c:v>
                </c:pt>
                <c:pt idx="1">
                  <c:v>9531924</c:v>
                </c:pt>
                <c:pt idx="2">
                  <c:v>39668589</c:v>
                </c:pt>
              </c:numCache>
            </c:numRef>
          </c:val>
          <c:extLst>
            <c:ext xmlns:c16="http://schemas.microsoft.com/office/drawing/2014/chart" uri="{C3380CC4-5D6E-409C-BE32-E72D297353CC}">
              <c16:uniqueId val="{00000006-633E-49BE-B006-0A7C9DCFE5D0}"/>
            </c:ext>
          </c:extLst>
        </c:ser>
        <c:dLbls>
          <c:dLblPos val="outEnd"/>
          <c:showLegendKey val="0"/>
          <c:showVal val="1"/>
          <c:showCatName val="0"/>
          <c:showSerName val="0"/>
          <c:showPercent val="0"/>
          <c:showBubbleSize val="0"/>
          <c:showLeaderLines val="0"/>
        </c:dLbls>
        <c:firstSliceAng val="5"/>
      </c:pieChart>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2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 2025-26.xlsx]KPI's!total purchase</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tx2">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4">
              <a:lumMod val="60000"/>
              <a:lumOff val="40000"/>
            </a:schemeClr>
          </a:solidFill>
          <a:ln w="19050">
            <a:solidFill>
              <a:schemeClr val="lt1"/>
            </a:solidFill>
          </a:ln>
          <a:effectLst/>
        </c:spPr>
        <c:dLbl>
          <c:idx val="0"/>
          <c:layout>
            <c:manualLayout>
              <c:x val="-0.12286030035719224"/>
              <c:y val="0.191666666666666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34870698629701902"/>
                  <c:h val="0.23120370370370372"/>
                </c:manualLayout>
              </c15:layout>
            </c:ext>
          </c:extLst>
        </c:dLbl>
      </c:pivotFmt>
      <c:pivotFmt>
        <c:idx val="10"/>
        <c:spPr>
          <a:solidFill>
            <a:schemeClr val="accent2">
              <a:lumMod val="75000"/>
            </a:schemeClr>
          </a:solidFill>
          <a:ln w="19050">
            <a:solidFill>
              <a:schemeClr val="lt1"/>
            </a:solidFill>
          </a:ln>
          <a:effectLst/>
        </c:spPr>
      </c:pivotFmt>
      <c:pivotFmt>
        <c:idx val="11"/>
        <c:spPr>
          <a:solidFill>
            <a:schemeClr val="tx2">
              <a:lumMod val="75000"/>
            </a:schemeClr>
          </a:solidFill>
          <a:ln w="19050">
            <a:solidFill>
              <a:schemeClr val="lt1"/>
            </a:solidFill>
          </a:ln>
          <a:effectLst/>
        </c:spPr>
        <c:dLbl>
          <c:idx val="0"/>
          <c:layout>
            <c:manualLayout>
              <c:x val="5.4146446775850086E-2"/>
              <c:y val="-0.176518372703412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'KPI''s'!$E$12</c:f>
              <c:strCache>
                <c:ptCount val="1"/>
                <c:pt idx="0">
                  <c:v>Total</c:v>
                </c:pt>
              </c:strCache>
            </c:strRef>
          </c:tx>
          <c:spPr>
            <a:solidFill>
              <a:schemeClr val="tx2">
                <a:lumMod val="75000"/>
              </a:schemeClr>
            </a:solidFill>
          </c:spPr>
          <c:explosion val="16"/>
          <c:dPt>
            <c:idx val="0"/>
            <c:bubble3D val="0"/>
            <c:explosion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0D7E-41DB-AA19-F81D7C5E82B9}"/>
              </c:ext>
            </c:extLst>
          </c:dPt>
          <c:dPt>
            <c:idx val="1"/>
            <c:bubble3D val="0"/>
            <c:explosion val="4"/>
            <c:spPr>
              <a:solidFill>
                <a:schemeClr val="accent2">
                  <a:lumMod val="75000"/>
                </a:schemeClr>
              </a:solidFill>
              <a:ln w="19050">
                <a:solidFill>
                  <a:schemeClr val="lt1"/>
                </a:solidFill>
              </a:ln>
              <a:effectLst/>
            </c:spPr>
            <c:extLst>
              <c:ext xmlns:c16="http://schemas.microsoft.com/office/drawing/2014/chart" uri="{C3380CC4-5D6E-409C-BE32-E72D297353CC}">
                <c16:uniqueId val="{00000003-0D7E-41DB-AA19-F81D7C5E82B9}"/>
              </c:ext>
            </c:extLst>
          </c:dPt>
          <c:dPt>
            <c:idx val="2"/>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5-0D7E-41DB-AA19-F81D7C5E82B9}"/>
              </c:ext>
            </c:extLst>
          </c:dPt>
          <c:dLbls>
            <c:dLbl>
              <c:idx val="0"/>
              <c:layout>
                <c:manualLayout>
                  <c:x val="-0.12286030035719224"/>
                  <c:y val="0.19166666666666668"/>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34870698629701902"/>
                      <c:h val="0.23120370370370372"/>
                    </c:manualLayout>
                  </c15:layout>
                </c:ext>
                <c:ext xmlns:c16="http://schemas.microsoft.com/office/drawing/2014/chart" uri="{C3380CC4-5D6E-409C-BE32-E72D297353CC}">
                  <c16:uniqueId val="{00000001-0D7E-41DB-AA19-F81D7C5E82B9}"/>
                </c:ext>
              </c:extLst>
            </c:dLbl>
            <c:dLbl>
              <c:idx val="2"/>
              <c:layout>
                <c:manualLayout>
                  <c:x val="5.4146446775850086E-2"/>
                  <c:y val="-0.1765183727034120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D7E-41DB-AA19-F81D7C5E82B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'KPI''s'!$D$13:$D$16</c:f>
              <c:strCache>
                <c:ptCount val="3"/>
                <c:pt idx="0">
                  <c:v>Decor</c:v>
                </c:pt>
                <c:pt idx="1">
                  <c:v>Electronic</c:v>
                </c:pt>
                <c:pt idx="2">
                  <c:v>Fashion </c:v>
                </c:pt>
              </c:strCache>
            </c:strRef>
          </c:cat>
          <c:val>
            <c:numRef>
              <c:f>'KPI''s'!$E$13:$E$16</c:f>
              <c:numCache>
                <c:formatCode>General</c:formatCode>
                <c:ptCount val="3"/>
                <c:pt idx="0">
                  <c:v>2492869</c:v>
                </c:pt>
                <c:pt idx="1">
                  <c:v>6094215</c:v>
                </c:pt>
                <c:pt idx="2">
                  <c:v>25060122</c:v>
                </c:pt>
              </c:numCache>
            </c:numRef>
          </c:val>
          <c:extLst>
            <c:ext xmlns:c16="http://schemas.microsoft.com/office/drawing/2014/chart" uri="{C3380CC4-5D6E-409C-BE32-E72D297353CC}">
              <c16:uniqueId val="{00000006-0D7E-41DB-AA19-F81D7C5E82B9}"/>
            </c:ext>
          </c:extLst>
        </c:ser>
        <c:dLbls>
          <c:dLblPos val="in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 2025-26.xlsx]KPI's!total profit</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dLbl>
          <c:idx val="0"/>
          <c:layout>
            <c:manualLayout>
              <c:x val="-0.43307646671037148"/>
              <c:y val="0.4791924759405075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031430096892058"/>
                  <c:h val="7.7611548556430446E-2"/>
                </c:manualLayout>
              </c15:layout>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43307646671037148"/>
              <c:y val="0.4791924759405075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031430096892058"/>
                  <c:h val="7.7611548556430446E-2"/>
                </c:manualLayout>
              </c15:layout>
            </c:ext>
          </c:extLst>
        </c:dLbl>
      </c:pivotFmt>
      <c:pivotFmt>
        <c:idx val="6"/>
        <c:spPr>
          <a:solidFill>
            <a:schemeClr val="accent1"/>
          </a:solidFill>
          <a:ln w="19050">
            <a:solidFill>
              <a:schemeClr val="lt1"/>
            </a:solidFill>
          </a:ln>
          <a:effectLst/>
        </c:spPr>
      </c:pivotFmt>
      <c:pivotFmt>
        <c:idx val="7"/>
        <c:spPr>
          <a:solidFill>
            <a:schemeClr val="accent2">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lumMod val="75000"/>
            </a:schemeClr>
          </a:solidFill>
          <a:ln w="19050">
            <a:solidFill>
              <a:schemeClr val="lt1"/>
            </a:solidFill>
          </a:ln>
          <a:effectLst/>
        </c:spPr>
      </c:pivotFmt>
      <c:pivotFmt>
        <c:idx val="9"/>
        <c:spPr>
          <a:solidFill>
            <a:schemeClr val="bg2">
              <a:lumMod val="10000"/>
            </a:schemeClr>
          </a:solidFill>
          <a:ln w="19050">
            <a:solidFill>
              <a:schemeClr val="lt1"/>
            </a:solidFill>
          </a:ln>
          <a:effectLst/>
        </c:spPr>
      </c:pivotFmt>
      <c:pivotFmt>
        <c:idx val="10"/>
        <c:spPr>
          <a:solidFill>
            <a:schemeClr val="accent4">
              <a:lumMod val="60000"/>
              <a:lumOff val="40000"/>
            </a:schemeClr>
          </a:solidFill>
          <a:ln w="19050">
            <a:solidFill>
              <a:schemeClr val="lt1"/>
            </a:solidFill>
          </a:ln>
          <a:effectLst/>
        </c:spPr>
        <c:dLbl>
          <c:idx val="0"/>
          <c:layout>
            <c:manualLayout>
              <c:x val="-0.10446339825466068"/>
              <c:y val="0.179669030732860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563137254901961"/>
                  <c:h val="0.26423280423280421"/>
                </c:manualLayout>
              </c15:layout>
            </c:ext>
          </c:extLst>
        </c:dLbl>
      </c:pivotFmt>
    </c:pivotFmts>
    <c:plotArea>
      <c:layout/>
      <c:pieChart>
        <c:varyColors val="1"/>
        <c:ser>
          <c:idx val="0"/>
          <c:order val="0"/>
          <c:tx>
            <c:strRef>
              <c:f>'KPI''s'!$H$12</c:f>
              <c:strCache>
                <c:ptCount val="1"/>
                <c:pt idx="0">
                  <c:v>Total</c:v>
                </c:pt>
              </c:strCache>
            </c:strRef>
          </c:tx>
          <c:spPr>
            <a:solidFill>
              <a:schemeClr val="accent2">
                <a:lumMod val="75000"/>
              </a:schemeClr>
            </a:solidFill>
          </c:spPr>
          <c:explosion val="5"/>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D533-4E00-81FA-2661D6E2A173}"/>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D533-4E00-81FA-2661D6E2A173}"/>
              </c:ext>
            </c:extLst>
          </c:dPt>
          <c:dPt>
            <c:idx val="2"/>
            <c:bubble3D val="0"/>
            <c:spPr>
              <a:solidFill>
                <a:schemeClr val="bg2">
                  <a:lumMod val="10000"/>
                </a:schemeClr>
              </a:solidFill>
              <a:ln w="19050">
                <a:solidFill>
                  <a:schemeClr val="lt1"/>
                </a:solidFill>
              </a:ln>
              <a:effectLst/>
            </c:spPr>
            <c:extLst>
              <c:ext xmlns:c16="http://schemas.microsoft.com/office/drawing/2014/chart" uri="{C3380CC4-5D6E-409C-BE32-E72D297353CC}">
                <c16:uniqueId val="{00000005-D533-4E00-81FA-2661D6E2A173}"/>
              </c:ext>
            </c:extLst>
          </c:dPt>
          <c:dLbls>
            <c:dLbl>
              <c:idx val="0"/>
              <c:layout>
                <c:manualLayout>
                  <c:x val="-0.10446339825466068"/>
                  <c:y val="0.17966903073286053"/>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2563137254901961"/>
                      <c:h val="0.26423280423280421"/>
                    </c:manualLayout>
                  </c15:layout>
                </c:ext>
                <c:ext xmlns:c16="http://schemas.microsoft.com/office/drawing/2014/chart" uri="{C3380CC4-5D6E-409C-BE32-E72D297353CC}">
                  <c16:uniqueId val="{00000001-D533-4E00-81FA-2661D6E2A1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'KPI''s'!$G$13:$G$16</c:f>
              <c:strCache>
                <c:ptCount val="3"/>
                <c:pt idx="0">
                  <c:v>Decor</c:v>
                </c:pt>
                <c:pt idx="1">
                  <c:v>Electronic</c:v>
                </c:pt>
                <c:pt idx="2">
                  <c:v>Fashion </c:v>
                </c:pt>
              </c:strCache>
            </c:strRef>
          </c:cat>
          <c:val>
            <c:numRef>
              <c:f>'KPI''s'!$H$13:$H$16</c:f>
              <c:numCache>
                <c:formatCode>General</c:formatCode>
                <c:ptCount val="3"/>
                <c:pt idx="0">
                  <c:v>1486000</c:v>
                </c:pt>
                <c:pt idx="1">
                  <c:v>3437709</c:v>
                </c:pt>
                <c:pt idx="2">
                  <c:v>14608467</c:v>
                </c:pt>
              </c:numCache>
            </c:numRef>
          </c:val>
          <c:extLst>
            <c:ext xmlns:c16="http://schemas.microsoft.com/office/drawing/2014/chart" uri="{C3380CC4-5D6E-409C-BE32-E72D297353CC}">
              <c16:uniqueId val="{00000006-D533-4E00-81FA-2661D6E2A173}"/>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 2025-26.xlsx]KPI's!monthwise</c:name>
    <c:fmtId val="11"/>
  </c:pivotSource>
  <c:chart>
    <c:autoTitleDeleted val="0"/>
    <c:pivotFmts>
      <c:pivotFmt>
        <c:idx val="0"/>
        <c:spPr>
          <a:solidFill>
            <a:schemeClr val="accent1">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FFFF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circle"/>
          <c:size val="5"/>
          <c:spPr>
            <a:solidFill>
              <a:srgbClr val="FFFF00"/>
            </a:solidFill>
            <a:ln w="9525">
              <a:solidFill>
                <a:schemeClr val="accent2"/>
              </a:solidFill>
            </a:ln>
            <a:effectLst/>
          </c:spPr>
        </c:marker>
      </c:pivotFmt>
      <c:pivotFmt>
        <c:idx val="3"/>
        <c:spPr>
          <a:solidFill>
            <a:schemeClr val="accent1">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rgbClr val="FFFF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rgbClr val="FFFF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51361538791234"/>
          <c:y val="6.9078642947409341E-2"/>
          <c:w val="0.69874565679290102"/>
          <c:h val="0.8076111597161465"/>
        </c:manualLayout>
      </c:layout>
      <c:barChart>
        <c:barDir val="col"/>
        <c:grouping val="clustered"/>
        <c:varyColors val="0"/>
        <c:ser>
          <c:idx val="0"/>
          <c:order val="0"/>
          <c:tx>
            <c:strRef>
              <c:f>'KPI''s'!$K$12</c:f>
              <c:strCache>
                <c:ptCount val="1"/>
                <c:pt idx="0">
                  <c:v>Sum of Sale Price</c:v>
                </c:pt>
              </c:strCache>
            </c:strRef>
          </c:tx>
          <c:spPr>
            <a:solidFill>
              <a:schemeClr val="accent1">
                <a:lumMod val="50000"/>
              </a:schemeClr>
            </a:solidFill>
            <a:ln>
              <a:solidFill>
                <a:schemeClr val="bg1"/>
              </a:solidFill>
            </a:ln>
            <a:effectLst/>
          </c:spPr>
          <c:invertIfNegative val="0"/>
          <c:cat>
            <c:strRef>
              <c:f>'KPI''s'!$J$13:$J$24</c:f>
              <c:strCache>
                <c:ptCount val="11"/>
                <c:pt idx="0">
                  <c:v>Jan</c:v>
                </c:pt>
                <c:pt idx="1">
                  <c:v>Feb</c:v>
                </c:pt>
                <c:pt idx="2">
                  <c:v>Apr</c:v>
                </c:pt>
                <c:pt idx="3">
                  <c:v>May</c:v>
                </c:pt>
                <c:pt idx="4">
                  <c:v>Jun</c:v>
                </c:pt>
                <c:pt idx="5">
                  <c:v>Jul</c:v>
                </c:pt>
                <c:pt idx="6">
                  <c:v>Aug</c:v>
                </c:pt>
                <c:pt idx="7">
                  <c:v>Sep</c:v>
                </c:pt>
                <c:pt idx="8">
                  <c:v>Oct</c:v>
                </c:pt>
                <c:pt idx="9">
                  <c:v>Nov</c:v>
                </c:pt>
                <c:pt idx="10">
                  <c:v>Dec</c:v>
                </c:pt>
              </c:strCache>
            </c:strRef>
          </c:cat>
          <c:val>
            <c:numRef>
              <c:f>'KPI''s'!$K$13:$K$24</c:f>
              <c:numCache>
                <c:formatCode>General</c:formatCode>
                <c:ptCount val="11"/>
                <c:pt idx="0">
                  <c:v>4226919</c:v>
                </c:pt>
                <c:pt idx="1">
                  <c:v>4517909</c:v>
                </c:pt>
                <c:pt idx="2">
                  <c:v>4389204</c:v>
                </c:pt>
                <c:pt idx="3">
                  <c:v>5111130</c:v>
                </c:pt>
                <c:pt idx="4">
                  <c:v>6160386</c:v>
                </c:pt>
                <c:pt idx="5">
                  <c:v>4186458</c:v>
                </c:pt>
                <c:pt idx="6">
                  <c:v>4747529</c:v>
                </c:pt>
                <c:pt idx="7">
                  <c:v>4451878</c:v>
                </c:pt>
                <c:pt idx="8">
                  <c:v>5063740</c:v>
                </c:pt>
                <c:pt idx="9">
                  <c:v>3863145</c:v>
                </c:pt>
                <c:pt idx="10">
                  <c:v>6461084</c:v>
                </c:pt>
              </c:numCache>
            </c:numRef>
          </c:val>
          <c:extLst>
            <c:ext xmlns:c16="http://schemas.microsoft.com/office/drawing/2014/chart" uri="{C3380CC4-5D6E-409C-BE32-E72D297353CC}">
              <c16:uniqueId val="{00000000-5218-4267-B75E-58AC86BE9D78}"/>
            </c:ext>
          </c:extLst>
        </c:ser>
        <c:dLbls>
          <c:showLegendKey val="0"/>
          <c:showVal val="0"/>
          <c:showCatName val="0"/>
          <c:showSerName val="0"/>
          <c:showPercent val="0"/>
          <c:showBubbleSize val="0"/>
        </c:dLbls>
        <c:gapWidth val="219"/>
        <c:axId val="1909477343"/>
        <c:axId val="1909490783"/>
      </c:barChart>
      <c:lineChart>
        <c:grouping val="standard"/>
        <c:varyColors val="0"/>
        <c:ser>
          <c:idx val="1"/>
          <c:order val="1"/>
          <c:tx>
            <c:strRef>
              <c:f>'KPI''s'!$L$12</c:f>
              <c:strCache>
                <c:ptCount val="1"/>
                <c:pt idx="0">
                  <c:v>Sum of Profit</c:v>
                </c:pt>
              </c:strCache>
            </c:strRef>
          </c:tx>
          <c:spPr>
            <a:ln w="28575" cap="rnd">
              <a:solidFill>
                <a:schemeClr val="accent2"/>
              </a:solidFill>
              <a:round/>
            </a:ln>
            <a:effectLst/>
          </c:spPr>
          <c:marker>
            <c:symbol val="circle"/>
            <c:size val="5"/>
            <c:spPr>
              <a:solidFill>
                <a:srgbClr val="FFFF00"/>
              </a:solidFill>
              <a:ln w="9525">
                <a:solidFill>
                  <a:schemeClr val="accent2"/>
                </a:solidFill>
              </a:ln>
              <a:effectLst/>
            </c:spPr>
          </c:marker>
          <c:cat>
            <c:strRef>
              <c:f>'KPI''s'!$J$13:$J$24</c:f>
              <c:strCache>
                <c:ptCount val="11"/>
                <c:pt idx="0">
                  <c:v>Jan</c:v>
                </c:pt>
                <c:pt idx="1">
                  <c:v>Feb</c:v>
                </c:pt>
                <c:pt idx="2">
                  <c:v>Apr</c:v>
                </c:pt>
                <c:pt idx="3">
                  <c:v>May</c:v>
                </c:pt>
                <c:pt idx="4">
                  <c:v>Jun</c:v>
                </c:pt>
                <c:pt idx="5">
                  <c:v>Jul</c:v>
                </c:pt>
                <c:pt idx="6">
                  <c:v>Aug</c:v>
                </c:pt>
                <c:pt idx="7">
                  <c:v>Sep</c:v>
                </c:pt>
                <c:pt idx="8">
                  <c:v>Oct</c:v>
                </c:pt>
                <c:pt idx="9">
                  <c:v>Nov</c:v>
                </c:pt>
                <c:pt idx="10">
                  <c:v>Dec</c:v>
                </c:pt>
              </c:strCache>
            </c:strRef>
          </c:cat>
          <c:val>
            <c:numRef>
              <c:f>'KPI''s'!$L$13:$L$24</c:f>
              <c:numCache>
                <c:formatCode>0.00%</c:formatCode>
                <c:ptCount val="11"/>
                <c:pt idx="0">
                  <c:v>7.7352313433997316E-2</c:v>
                </c:pt>
                <c:pt idx="1">
                  <c:v>8.5509673883749568E-2</c:v>
                </c:pt>
                <c:pt idx="2">
                  <c:v>7.7492953166098846E-2</c:v>
                </c:pt>
                <c:pt idx="3">
                  <c:v>9.5705260898734476E-2</c:v>
                </c:pt>
                <c:pt idx="4">
                  <c:v>0.11557734273948791</c:v>
                </c:pt>
                <c:pt idx="5">
                  <c:v>7.7187098867018203E-2</c:v>
                </c:pt>
                <c:pt idx="6">
                  <c:v>9.3004793731123456E-2</c:v>
                </c:pt>
                <c:pt idx="7">
                  <c:v>8.2709115461585034E-2</c:v>
                </c:pt>
                <c:pt idx="8">
                  <c:v>9.6754555150434851E-2</c:v>
                </c:pt>
                <c:pt idx="9">
                  <c:v>7.4822078195486252E-2</c:v>
                </c:pt>
                <c:pt idx="10">
                  <c:v>0.1238848144722841</c:v>
                </c:pt>
              </c:numCache>
            </c:numRef>
          </c:val>
          <c:smooth val="0"/>
          <c:extLst>
            <c:ext xmlns:c16="http://schemas.microsoft.com/office/drawing/2014/chart" uri="{C3380CC4-5D6E-409C-BE32-E72D297353CC}">
              <c16:uniqueId val="{00000001-5218-4267-B75E-58AC86BE9D78}"/>
            </c:ext>
          </c:extLst>
        </c:ser>
        <c:dLbls>
          <c:showLegendKey val="0"/>
          <c:showVal val="0"/>
          <c:showCatName val="0"/>
          <c:showSerName val="0"/>
          <c:showPercent val="0"/>
          <c:showBubbleSize val="0"/>
        </c:dLbls>
        <c:marker val="1"/>
        <c:smooth val="0"/>
        <c:axId val="1909473503"/>
        <c:axId val="1909482143"/>
      </c:lineChart>
      <c:catAx>
        <c:axId val="190947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9490783"/>
        <c:crosses val="autoZero"/>
        <c:auto val="1"/>
        <c:lblAlgn val="ctr"/>
        <c:lblOffset val="100"/>
        <c:noMultiLvlLbl val="0"/>
      </c:catAx>
      <c:valAx>
        <c:axId val="1909490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9477343"/>
        <c:crosses val="autoZero"/>
        <c:crossBetween val="between"/>
      </c:valAx>
      <c:valAx>
        <c:axId val="190948214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j-lt"/>
                <a:ea typeface="+mn-ea"/>
                <a:cs typeface="+mn-cs"/>
              </a:defRPr>
            </a:pPr>
            <a:endParaRPr lang="en-US"/>
          </a:p>
        </c:txPr>
        <c:crossAx val="1909473503"/>
        <c:crosses val="max"/>
        <c:crossBetween val="between"/>
      </c:valAx>
      <c:catAx>
        <c:axId val="1909473503"/>
        <c:scaling>
          <c:orientation val="minMax"/>
        </c:scaling>
        <c:delete val="1"/>
        <c:axPos val="b"/>
        <c:numFmt formatCode="General" sourceLinked="1"/>
        <c:majorTickMark val="out"/>
        <c:minorTickMark val="none"/>
        <c:tickLblPos val="nextTo"/>
        <c:crossAx val="190948214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plotArea>
      <cx:plotAreaRegion>
        <cx:series layoutId="treemap" uniqueId="{49D36EB2-8CBD-44B1-9A81-394E6D42DADC}">
          <cx:tx>
            <cx:txData>
              <cx:f>_xlchart.v1.5</cx:f>
              <cx:v>Sum of Sale Price</cx:v>
            </cx:txData>
          </cx:tx>
          <cx:dataLabels pos="inEnd">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A0CEF6C2-CE50-4B46-AADA-B37242F30A79}">
          <cx:tx>
            <cx:txData>
              <cx:f>_xlchart.v5.2</cx:f>
              <cx:v>Sum of Sale Price</cx:v>
            </cx:txData>
          </cx:tx>
          <cx:dataId val="0"/>
          <cx:layoutPr>
            <cx:regionLabelLayout val="showAll"/>
            <cx:geography viewedRegionType="countryRegion" cultureLanguage="en-GB" cultureRegion="US" attribution="Powered by Bing">
              <cx:geoCache provider="{E9337A44-BEBE-4D9F-B70C-5C5E7DAFC167}">
                <cx:binary>1Hxrc9TIkvZfIfi88tS9Sid2NuJI3ZbvGDAY+KLoMUYqle6lW+nXbzY2jK2x4R2d2YgXBxGErVYq
lZlP3qv/+2b6101+u2tfTEVe2n/dTL+/TLuu/tdvv9mb9LbY2YNC37SVrb50BzdV8Vv15Yu+uf3t
c7sbdZn8RhBmv92ku7a7nV7+z38DteS2Oqtudp2uytf9beve3No+7+wPrj156cXuc6HLjbZdq286
/PvLqM927a57+eK27HTnrlx9+/vLRx96+eK3Jam/PPZFDpx1/We4l5AD4RMhOPLvf16+yKsyub8s
8QH3JeKUk7vL8tujL3YF3H7Pz3+9OC4/6923a0+x9ZWp3efP7a218Fpf///r/Y9eBS6fvHxxU/Vl
t5dgAsL8/eX9g7StwrsLYbV/j+OLry/+22PZ/89/L/4Aolj85YF6lnL72aW/aOf61nYvgtsy2eU/
EsXf1BA9UJxhjiTI/oFqlDzwJRE+o/eK49+eeaeaB8ysVs9TNBYqug5+KRX9u/yctrsXl+3u861N
v0nsKYP9e1rC/EByzrHyvwHpkbKkf+CLvRZ9dqct+u3Rd8p6zNZqfT1DZqGyf1/+Uip713Xg80y6
Kz9/E9p/ri+KDjAlCDyfuFOIWuqLgNcjvnoaXA94Wq2sp2gsNPXu9JfS1L+t3RX/nI6IOKCcUeUD
qu5+HunIJweKSA6Au/eAS0ztuVmtna/v8v3uhV7+/faX0suRLnaQnuT/vNuj+MAnlAuhCPr6gx+p
SMoDQgXBVKi7y+Kbddy5vSVj3+X9fHrzdB7xLKGF4o5+LdcXaEgqv4nsP3d6hB8I6SuOOX1KWwou
I18I5pNvz7xT01c2Vuvm8d0LhQRvfikkhfsopJNd+9PU4f8wzQzTdNd12v6/sPE4H/5hJYAPIBoq
5vMnoazIAWIY/C1aGMdDblbbyJNEFqYSXv1SprK5zVP9DUf/AHbVgWCU+kiIp7ALnhZjziSA+y5U
LjztV25Wq+fx3Qu9bM5+Kb2c7tpy1+3MD6vVv5n8swOJESOMPQkdKQ4w+F3wuk8nKt85Wq2fv1JY
6Oj037+Ujk4g7P3DCT+hB4ILDBn9vRIeJ/wQ+7hgUBKI+1yTfYPuXQj8ztFqHf2VwkJHJ0e/lI5O
b9td/k+CCB0w5ispJYj+QZ8D0MOQIqCce8e3iD93fKxWy+L2hU5Ofy3fdr4D4Oxs2rX/pGL8AwY5
gaJQan39wUv9YKR8Su47G/6iD/WAp9VKeorGQlPnvxZ6znefU/d/0IcCN8epwtCLuq+4FspSB0Qp
X1B6nyYsaubHbP0H+nr4dt/JLFX2axVjl32Z7f74Fhb+84wOWlCKEWgJkseNXckPwNcp5CN5l8ot
dHTHx3eh/t1SeXH7QieXwS8VhN7ssp3toCj759QCXSeuGCVU3Yvff+zu9u14hAlg7M4bLtzdd45W
K+ivFBY6evNrTUWudoXOX1zsPvf/nJIwPkBYYITU4zROKkgWJILe7WJQ9ScTq/XyBImFYq5gCPUL
jauubvMdzKrKfzJXkAcQdwSHlu1j1PgHCPn75sJ9lgCX7xzXXXr9nZX12vn2Mt8pLJUT/VLK+Tod
+OcbtuDdvjZsMWDniWROISiDBEx7v1VJi9jziKvvkv67IehpKgt9vfv/Ozt4GucPJfHoE39/LA9K
gF7bt746FD0PayL/gAoqJKL8TosLb/fENP4xN0930e9ve/TR/+OJ+/Nt0u+9yg10a7Zf1x0eDOR/
fPXbJH9x64+2Ju40d/z595fQAxAQ1L+vUeyJPHZWfwloD267hXzk95eAIwrtHqmIzxX4PQr+boTt
gN9fQjlLMCLQZqdIcZ9KeFRZtV36+0tMDxhMs0Cj1BeSKA5Kt1W/v6QOkOQE7mJMSr7vAn7fM7ms
cpdU5XeB3P/+ouyLy0qXnf39JWQw9d2n9oxKJqFagzYHBQPzIVYSqBHqm90bWGWBD+P/ahuqejGJ
dquT+hLHxRAYr/lUMJqE7dwFXmdOmJ3mo96aFPLF75J64tGC7ok/fDjEBwkBgoBMKLRjBJjuw4dP
HkbZKOt8i3NvPoo7kYRel7qwnewUdL3sgjnPyJm2Qxr1NdJnXYXRTen8ZOvXU1ps047ZMfDneboY
uLLBNE/8tGznKWi5pidN65eBbq1/TrVVm751Q3UUizlxRzGqN3Fby9eDj7g5rwulw0aIK5pSP5QJ
AYJyrupgnkb8ilU4R5te2PNEF0YH2nRhxbv5MBe07gKeW3oh2exdYdRYF9QFnV+3LiFnRFnvSs5s
CoWq/FcjTeZASsrOE4PKSHuee5fphm0bGecBzqY5SHPRR8QhfuqbwY+41tPxzBij4dR6ng6ITD1z
xGRDziRvhN20nu7HY6/hFT1tYq+pIyZpHCXa10HrxcKEVerUJxWzjIaG1OQN9XFSh7bwuzToPJCa
pe7IDZk965LWOxpNkxavC5oMt0Xs0MeSWZsFiHulC9Fcwq0+GccPY5KkJvDUWLwtqb3uG49vh5ik
gU+6U1WyU78s66Mka+3R0CodZY33SfTIP0c9m8Qm76cmyHvbk8CYrNenIqNTdzQX03TR180MyjLm
dFBTEeWpMBFRierDrFHVWUkkOU7zqTiiQzpeJbTKIj8ek41u+/nQWuVt5x7UbbFBu7wUaCvK2sah
L4spMp7/qnDNeOYbnRyauq3PqWeiCqYdZcDH1AXSs+oIdzbb+oAcvpm6Hp85PaZ1WPBChm02xvVh
7eWg/raYD/2+ZseJVFNQesQ/HBiZN6Lr7bVIsLqWxqDzOqvBphN+qnBDA7u38y7Redggn51T1/pX
g6h0kBZ9txltZbcUTXbDC7/mQdKkUwAatFeSzLkfcN6atyqxPt4MXHBchc73bLoxVYP7wFo9fspU
T/FhvR/UgohR2WyMHTSgBY/cHLJ5LkRAR8KGw0Lr+UKVkv5Rsrh7g2ip00BmXR65Urm3I43l7ZyQ
9q0crQ+h3JImcGnvfco0mc50X7AragTCm6maGnnBUuMX23IaqnYTDzweD7HnNZHweZaFI9JJEkym
SarjziTjH7WbdB8MGSFnWYtb/Ekp66JZchf6sF3TAK5F9oed2vxyLDKzaZI+v7Ka8KOyao5tqfmR
yscvc+fVQdFO46EpKf2SVLL+rCebHbmE6/PG9Onx3HZmg+N6LkGcdLgQflqfIq5rAPWEu3diJP5N
FtP42KvEvPF47oWlHcc0TGzBjwxqsmajsbXnM27TraNle03jvNnm/YgvUDXzXTwP5WE/VvoLERhv
x3Is35TeoN5Wo493RTKLS9zPfRSnMYhwUvZdnKVVlA8WnXVTUnxIM968rzJK30nls+PUjn5Q166L
N9wMZgz73oxRbW1eBqbMJxvqWOP2JtekTE5T2iY2KLJcsXek0tW45XDnh3aOozhz6Zc4hgziiDnU
z1uc8mo+IqM3s6DTmdtWojpULqUu8PlcqE3WtxMKE9SUScAnJwKLPb/dTNmgd2BpkwvKOHXgkKSv
0cbT4I1dnbZJmJoqzg5lPbpyQ2lfbHvZSP+sq11xMlOH7WHDDE4C5RF1HDcKf+Ie9y/7dh6OGyTj
a0tJG28ybxi9TVaO2tvG8QCwGbQX71LhchnEnT+eJo6P7/us7ORxTFodb5rMzK9xk+U2xDQdtnGi
p12ZTfVF16aWnKSF8reD5z660SvJxiUgmHLIvbdlT+vbJnbDsZ2rdDtKMvRb1PelCtzgumYjXFF+
AOOfk20xD1MSjs74NDJxV2VBzxuHgmYcxBgWsuls2HdNZwI21vjjVA90M3SpwYdFikoWiL7pPnrl
aNlWmppdF6xGHxqd6BA1M7nRfUdCymZ/43dze4jyxL4aJ+F/tnSuLlAz+VlEeYfKAIs5nsN8jqvI
JdPAQ/iYPm26Zq7CpJb0KnaTSIORAeiDinXNkctaYKAws0mCIp3HOBhx1tVBYrLCC4w1dQ0+E0Za
QTo7nUeVcWUXxAnvi5AIOk+Hyoy1FxWiUl5A9nEHesTVewg9cbJxWSb7sJqG+p3R3Xxq2sw/BJWV
4Zip7pCZfDpr6hgCXuKXfoAa2Z0M1WDLIE+p14VFVZSXTWz7kDOAQ+0ZGWLj+KWNXZpu/ULSV9kw
iAvM8jZMGlKeFa4dwZvO6WnhN2OUml63gVQiK0MFSw154Nc0feNhH4vNiGbrBWwY0R7oHiQJXUu2
CdSonzNXgN32TvtTUBnffmkdUq/m2dAqRN3kHVqUQCbkV136oWAD2yhUda89U0W0E9NlOmL/zWzG
5D3ueBZUxMkwblFfBHVK4oCVBQ9T6bdnNk3SV1ZagC0RHnuXV81wMzhtADO6lQFBiZsCnAo0hwpR
FFDG23M1p2eOldu8HSAg942NGKpqyCBIejVM2XgxzDXcnLLGXJDKw5e5zukFm7AYglF6+s3UdShw
rEOnaey2c1EUwVDlb3ovHQKvmnEIOdmhRkm5gQT2hg0e34yifWVcgoLCxXXAshqeBzeKwyEu5ElX
jVU0G0HCoq7TQ1bT0QYqK9XlmFZ+FgiLabExhJEqqERdnVZGqQ8Q5UYRVGBUkAdBIvSlGNL5wtl6
yo+V9uY3gmSCBj3VLAvGARg6JmnB2oAYhgJt+/a2d7PqIqZ0d9OrtHWHRTcMaTC0dX0kB4LOTF4O
JGhUruswK6Tj4Fp5aQMfF/F4XGpRA+lkhmzNFH35ljHXnFrXzX045MwqSPk4xMO61/11xy25HhuU
b2Wi5gJC6NSIoBM9LwJoQjG9zRokbubayNesjcf3eIaUMmwGbU4SRWsadgSyr21rUfWuSQo7bfE4
AJ4K5/uXja3nC4Pa4agtJbvKvNg/QoRkr2gi1IfJmhaFE+7zamOUmOrjeNLMANMCOBnAgddh4udE
Bw037a1viE4Ph5kUFCJ65t7C9jZPA8jYCQtLlyF+hKaqPes9P7VbqB2qszQr6i+dTOAxSYanYa8X
Bn7Vpm0eYsHAielh5PasbcZ8fFUWTORBm3h9GebFMMxblngufpWgSZWbLMGg9drNIKDM+DrfGEiI
+SF3KXk7tHHrnfSxTNA2GwgZTnzRDOoQYwNJR5X7J/0gcwVpD5ogAxYxCrBj5qSOM99CtkbUVT2P
5FqmSFwDqLPhBLOWnhY4nc5mcDoGXLqR71wdD+XpJEzaBEiPzRiYyed0o7TfQspaT/XpXObeTnmN
njaxN8sygD331mxHUlodEqgchsMOib4NQSd+e5K6OL7O8yF737p80Gdz2gl1zLsxOc6rtj9M28a7
RTiLT0yMRRUgiCrHbhrBFVcqzT7QkaEUqgSvuwZt1+cMz1kezgXtjjk486PY5uR0ZkkLiU7cnRVV
luuQx1U1BvDqWwdM9OEk2HRRDzxPNzJNYhtkkB71m9pv+FWHSFMnP6nHMFqWY7DZD61UCbsJXGHG
oBx9WI6VpO/6XLNuG2OUH1dd8kepy7cNrj9Qv3hLeAmBVab+BpLMTzYb5tc/rgdhtvu4GoTHw1x3
3xmEDQqE9tcflKImtqQwo9dt29g2gTfX5RkIP4e92B9VnV8r2kdF5/78ArT0KUbwHDjS8Pgxzs4D
GWfWb4ekg5pw6OsklB711BFLZzWEZqgLEhC/TD+XEJ7IhoxNXgR4yMcPeHL82HllfybqontjtPTP
9yILBUPkwhtr94EQKBS0EUkZ9hAXu0uKRBUffn2J+w7Ife18V8bfVLVrdZLenxj5/uv/XFUF/Pt6
huHPP+4PnPz52/m3kyo//FR0W+07r3b5oT0332kBM/fc7Xsgj375S0PmmZbL3cGXZy4+6sfcPDzn
8a07vO9XYAxNyO/a/ks35lGv6/vn79owvoRRGpbg/ygTsIIjoBNy14YR6gCDyfkKjAG2C9C+TXHf
hqGwCoIwWKWE5WOf8f0le9eGEQdSIPijkkTCjA5M6u+0YR7bvkcwg1YMtFr37ZkHNm/jKa6M9sVR
ijc+f2UHmPd8f/97O3nY3nmOLvScHtL1iR6EzSe57Xiap8E8O3edEjHdHZ252xT8G+QXGMqkZ9w4
lXILnrBt34xiRslVMs3Vlx+zD5tq9Z9Y/VMs+78/EItfzEb1JhZQgnM7v65x4UNqSjOOA/AcAE9G
m+4eVH/7ZRZuzwoksjEpxXay4DUCyL+SNqicUJ9+/DJ7oTz1Mgu/Jv0G1ZnvxLbHNTvHeGTF2xFl
SJw51ZVT5MlZtJAcNPWbHz/wOeUDZh5Kr1aoHuT+gUPuy+mkSvu4D5ntU7398QMeNw//VA80Jx8+
QOl5RF1P+XY0Vo4nwtGYhLWxJD3jJs3IOe5Nb8LGNqWTAcoZbg5RmQ7t0Y+fv4hYfzKwbyw+sI9a
FtZw6/i2T5KhCRVRkaT4S21oM5qgScahCHonvbNqTLDZ9qSqVBl4iSIFbPmsAdg+lj7gIE9cMeR8
BBEowkPaVl8kH/VP3u8ZBcqFV6gAqaNyHd86Z+UHVLkqiIc+e7WKdbnwDbnKtLC05VtDtb5FcNTx
rPS06cN15Be+ofJGXjcp59u8k8N7PDYsmOJZrvM8cuEZ2nyEkoQ0fNtV3jxv0eQN7QYqjUquZH/h
DcgEXTuXZ+ANKtZnoRNiYkHTAJQ2P5bPM75NLMBT+JBdZ30ioyK3TfxGFkXTv6fN7KOTzkt9+RrS
dCqOf/yw5yxp//cHZkoySFYqC5V7WTkpLq2GhbH3Rdd5X9bRX7gaq1CPxomraK5wAQUG89pg0sa2
P9HGXupP+E65EJYPtUneExdHlQel2OHY4nrY5qPDetPolPkrH7PwJ5RVsYL+hoy6rifdUSmqEm3n
EufTttbdOK3E9cJpNNXQxHQqVFQTM1+Z1qWvSin8qx/r4hlZ7ROch7oezaTwCDlORLxJb3PbSnqW
MFc114YrM/1EVM9YlFh4j1QltVGyVlGbM3fsFTN65Se4zYMfv8Rz5JfeI9YOgXBEBL1DMgUom9hH
AYOYn0Su58gv3AcUnJVUsFcfDTlooMuTYst6T9YruV84j17T0uUuUxGzgwEdODV5gUVOzysfsH+v
B3g2vscbfwLpQ1+jKY9rzMtx22ZyHmGEviKuiQWgJXEU2r2TiHyb6vdSWXs56aRxK/lfAE26Fgaa
sLET1ZR1+qib6eQHqSlGtA5iYgGxSbtGdKSVkbEJzGVsQQYVZD1rfxab93b+hEfiC5S5JEtQAX3N
CLrGdQsdECrlZeHNgzhJurgw2ykhrvyQF4p+6stkLH/iyZ/LefgCePmUxLKC1m1U5SqvT1LPQjEe
zMaHtE51Y8a6oOyyeQh1CsXpoZnmRG4EG2n1dkDQvVon4P1y1UMLdLHwpDJeHBXS6zdUjzJSMqc/
sQ+8N4SnxLsAKB+6STek8SOK5rbazjgeui2P5zk/qmGC7l7BRKb6UntsLI7YrEp+MVFKynMilco+
KEM4/wkrz7gKvsCyKjNeV6NmUS1jS0Mx+7f1NI3NOj/KF0jOWyqwmzIZtV49RkkHve0goSr5vArH
fIHjHrdCZVnCoqSe1EcO0e3CIq9Y50b32wkPjaChSZl5noT5dA6VTNhjVcwBtOCd/YmVPYeyhZ+w
unGcTK2KOjfG5FixtkV/TDUGxKUkRVVQ6r4uAjKLOrmpi9mSlWpZ+A86ljkYUSsioeKiD+qG2CJw
PfNWenC28B8zm03Ti1Zu+4bjrXBDsplF5W1WqZ0tnISIfVRmzTRHtk+6aC4l9OTbOvuJD3oGEmyB
fVjCTL0JUtUoIxoGQx3ONrGryDqjYgvoQ9VTKayrOSJQNwYoxddlwn6WSD7H+gLNWNQlm/JkjhLp
uvPelQjCc5PibJ3dsP1zHwTmNOu7mrZujry48I/JMJlNTBWL1ql1gWYKbeC6M0C9i6GxP1IJSxsF
1it5X6BZlQT6nhLU6nUkDQ3th0AYydb5UbaAcoa8Fo2xnaMG6/zQ+mUSDpzNhz+WzF5/T8QLtsBr
GfN0nrE3RqPHb6HsNMMh60xdRt0oxbo3oAvI0kEOZWbiMaIA3Dc+TH63mFVmXTm+Xw97aDldCanQ
OIsxqhgXx7Bx0m8yV650N3QBWdwVeazmrI8Sm7NTnRfyHMZuK1lfIBYCdWwMpl3UVFmMw5YTG8p0
Muk6b0YXoOVxYo03Q5unLvV0YrqkO+vjOF8HKrqALPRHvQH3WXfY9slo39IRqfwVbxWMzn9sm8/4
HLpArcF6aJKBTJAS9nNoav7R+a78ieE/R3wBWp55hikVD9smT3FA94tUje/3K1lfgJbWGSNxpgaQ
vPexJZDflf4Ur1TrArOmnmGVzYp71hlpSMAHsZJ1skQrVzGMiPGw9UdoGpM9dbtaMGSBVoOGOs4t
UJ8yPw17ZfpAwPh6ndj3p4Ee+oKUcVXBliZQZ+S20Sw/THSysrNFFmg18IVnSidA3J972KqDQSdU
XmJalxuQBVanjsIOozPDlnfxGEwYpvG4jrt1IYossFqkNSkrivptOcAS15jq2z6b8UqpL3BqYT2s
rtKx3xYmhTUdxj96gyUriZPHKkUxb6lLYaopG1Ru7KR3tp/tSuILmDbWnzLIhPttBittgch0HvQt
kSupL3AqaeYl2vOBdb/H57C8Qi9hmJ+vG1HhBU4nWDcqYT25j2CnrrLBXCrBN95+IXWdzeyPoTwE
E4GNqQKGu0PkWFG2gUdrHtUj6W5WeXe8wCrWsHpWTQVEVhjnn/iZxRtrYJ1uHfUFWPs2rimsufVR
59NPOCOvLaOv15FeItW6rHDO6yKdehfgHj86Ile27/ACp77WhcSl7KJsTGG4nvKrysTVSoUucFoa
67W+6vvI050O80yeSdKgdcaOFziFsfBY2wl2h2G58rN2+Jrw4ierB8+E6q+9jge1gdJj4kG8dhGQ
tbDTTmwqAmdpss71fu0YPaAPG5J9aljbRXCGFH1gHfiBwOoZr8s00AKofZMTlMdVHxVVO2+qSf6R
6jpeJ3a0AGmsdCMHWNyOuINlnaKogXXzs8nrM4JHC4j6pWC69oougkMX/rmyCT7Pvbi+XoUjOIfx
2L90pGvhyzrBHNM4DWgxfpBKr1MpWmB0ZrBNF8NWY9TygQZYTR/zRl2u43uBUTayadQUaHuZvWK9
O4ety/N1pBcIrcY4TjqadFsUe17oZfGZntHK/sD+y4ce+nOM61rOHvG28M1VsMMvPyrYzlrnWtAi
kHop5OltBTLJ0/J1lVSHcZGu8+RoEUUZrEPTCXrq22qGnb+RnDK+KoLCKf7HAqkd70RVQ20niuRM
VVNUtvGqMSvsxjwmrfNuSvsemK6Ld/MABy/k+zUWgpfbV7mftfVsQIlwVuCPdvJfq1ms8lOwtfOY
574ZzORG0UXOZvhqdh2Jsp7azTrGF4ikZTyVmfa7yHqwSkBKc+TH/od1tBeINLm2HL5VyNtyDdmt
h8SO+bAEvI74ApNg2E2TIwjJqRZTwC3zNr4vh1XAwfuvi3sISticlB3jg7dtxNu22ijoYq9je4FI
WJhuWJO6LuoVLHOM1NYBbsTVOuILTI4wf3eujC0chqiPxhxm+w3NunWWstzpavseGS8H4irnl7Sv
bzRz7Tqp7I+8PxQ3rKg51CjYEW0LesmB9tQPa2kvoiUeNWyGwnGYaCYUnfUqyU6a/VGtVSJXC3Sm
lg055LNgKHwWwYyyd7lIVyVYWC2wOfk9G40PyJ+o67IQsVhUGwIZkF7nWtQCoPVYsBhmNV2UsHrn
jcM1DB/erZPLAp4DpagVFOTS9wnfND0cL6TwXaer8gisFvBs00FCP3oCxqfpsq/QyTQ0KxGqFgiF
LXvEZEptpAw9z2HhcAvf6ERWSnyB0D5pYeeyH7oI1flr5uVh1qarkhS83K5q9ycZE1rYiBBOwrHA
bYhZ9mWVOpfLVQ4mClYVnYUFA/ExsdOJlvztOtILfE5tFxtFvDZyOB+DvJLNYVlk6zYj8HKxquJj
6Q+wvhPBCGnelHDkSFI4y7qO9QVA+5rA8WE8tlEF6y95ACc6vFNvQO7NOvILeI4eBa/IetDo4D5b
yOAmq/5YR3oBzw4CT1qLykaw0f1mqutjVBQr7XCBzSFWRmQ5a6N5aNLtMCZk4+XlzTq+F+DUM4tt
OxkbwVHH0DB3UaifpZ17pf115ILlApqjB/3goZZtlBYD74NWiuy8EfUUjBnpXbiK/+UyEzflVJqK
t1Gu6ac8Zddeba7WkV7E0Ak2HnMh4xbwP8DhZNtiWO5n60Z1cJricYROSMp1C+cYI9h6vS4GrwyY
V79fx7l4TDudmhqOB6U24kSzcTvT3rGgVHlq1gXp/XcfPEwvWJrAKWuVg0lO3mtdkCvdrKvF4SDR
Y9K55g0UzEA6dv7rDulXcCR11RgKL3eWcuXiohlcG9G4IJGnSPcaJ6NetemLl/uaRA6IDxosMUaz
C1zbRJStXBiDrzF6LJViir1ugqNXcBq1RgEa5GEzwknedeayAGrXsr6Hs5AgF4dOB0dOcz6tw9By
C8ofk7zPmqSNZJzAaarZnfotHB1fxfdy08kHK0ETMW2Eq+GS4uasRd1KvhfobDVMJ8QIZ9KtUNdw
fvp1bpp1RRxfgDOeWGGSOmsjAZIJfFhCDxpXqHX+cLmN1FH4/oSs8huY26RN2BLzGs70rUtBl6tI
CEGdVXLUwJdG0AKOSUKjYtsjT6wUzCKEZpkPW2mZA9z4rgjh60bEm1yjeaVGl1E04yKGXbsmmv2W
hNiyC4ik66bnmC/g2XulqvhUgblUPkMGfK0zNg2UP5h1PZzl9L+BPpby+qKOaJupTxI6fUe9KYaj
dUhaeABY/kV+MpWg2SQdZVhCay6KY9asm1Lg5TKTM32v2iKuI+VZ87+cnVuTpKgWhX+REQiK+qpm
ZmVd+1J9fTG6e6ZFAa8gyq8/K+fptGf6dIQxbzMTpoWw2WzWXt9YLG7QP22WuINH0r2cKdSURC4L
hssktrnUNW/RrC7i86HR2cuZkmRdU7KQ4WIVOpoJh2odBIqD0XcvZzIK+r6ZdcNljpLa5KGn8hs6
oGGqcOztd3v12kx8civGphdtnzdGf1hVeGxH3auZFO2dDhKLce/S4W6byXx2qhfHZmW0CwgLW9g2
KDdc2ir2n0hf1TC0SQd5cGB2EYEhCsdw0BkuWVeN8zmxKYtydNfy8eAP7KICrvpk3w0LRp7N7jpN
6QcxqmOV/3AvaEqkhr2CmYZLEpn3TT2/ddK8PzRj9jqmutocU6oeL0mXfe16F8I6IPqTcveWx/3L
qWAvNDIkWDcPT4gL1lKWc0hf8mALktOxV99trtMW4I5e4enxstk8Dod7mKD8YbL/c3D5t1ffrSR0
hUNel9L+snBZw7ZBdy3CQdKssqh1Vss7PWzuvdWzurKZBfxihEATNlrckvENupnn6T28hfidxL1k
f9fKLuJ5ohoU4+t1TInLfdSO0wc30sAWZBs7+a0XIhgLjsSSlmGMWvspGexqS4U2462ATYVZr7BU
StsLTVYRXau+dVsRElQTPgdQ9m7nkLVzUrJkxTOdgu3GuR7R5I9uO+rtWVO6+nJeNOu+rkkUVW9M
xAO46YTxOF5ST7PlMq34e8vB+PjUEthnFV1CQ1nwLantXR32dfbI0w59YTd7kvfoXXX5Qvl0HZp5
8hfSZ+l2dlrBFWOZohruT4mLUMJWYomKWg0affFLlm1FOjUsyXXfTOGD69Dcf1UsNNHFY7RdETO5
XL0P9PPULSQqIwKTgbytpsq/V2HbJ8eykL20ZtL1sizD0l9kWtuPUzp61FC71ByLCXtxzdg1Bur8
rL9kqOXlMW0fha+P9dyEe20NwcjFUTrA7qUfKl32xLWXdSTNweRyr64Juyb0AWuHC691vJ7o3Fm4
jASxHMtDy5fuIr7Ro6sCYfoL7gd+uiG6j4P5mJA+pLtwP1g3LeOW9BdBMsh3zJysqmBZS38ee/dd
tF/i0bPF0uGixsynedKPDFebKYXBy6EfILvBcQlgh52eYI8zrcF33Tr2YwpcezBy3uL1f4kD9BpZ
Li3rLzwWPaqdsO+pWXbs1fcKRxZVGw5QargIrv+uIvm+Sppj65XtPuuCG8hVUbx3bKvLnKn7Kg6P
FcX/sSX8ryGJFyiyQlROLzCKWPMqyGSeqbA/OCa7nHuCYxCXuKy+1LRtb35nP3k7HTvs7LWNLdq6
ly4h/cVuFt5Wbm3uemb0sbxsr20UvCG2o3y+1JOMHiOc29DxYs2XQ9Oc7sbFDZ0KyVrjpAOEam4T
zPCmaQ6edPZqsiFxVetrJAi4AYKtig15MQSOXA69+15K5ggaseOm69FGq9Q9Z0tscj5O/Fj3AGwq
fl2kc9vVkEn1mOydTe5Fx8hXnJi3Y4XmcJc8JasevZ6Rr6JQtl6rqLKXhJjkWGwPd9kTZcpmzS0G
tI2ui9mNdW4NnKaOjfwufMEWcLUrTuGXYOvY3wJa9r+9tvqYrvQfe5H/jo4xZV0rWjlcYp4swVVm
XViQyrn4DzeTv+naC/eyMjSzVhVXaXfxKmTT6yCbpS+qpKPDzekxeEU723MQZKotkSPKDOZOOIye
RRDH/bGvv5fNzG3U9VEX6gtSoOdk8Q9qrP/gbHH7CP+SOO9VM/WKWxc+9d0FflPiPlRTmoPc6w4u
ut3Gi/ZlTmyLtNxto0iLQLfw5dCiG9Sx8/9eN8cJ8zhs3TKHyoTVg25qtONt42ZIcWjy7pVzntgJ
jcC0u4DB0ch8da2L4JMVLQf33716js8eeQPFD2yWQs3t7Sc0Nfw49vK7mKSM3kxmfXcZpm4u1prB
aTM++uK7kFSPHm6aMtEXpPxnReU9pfMfjnO/m5S7eKSDgNQOxioXEy1zIYMINzDOvzs2KLtwZISa
6puZ26WyU3qygsJPMW4OprJ7qZiTvEkXyfSFybSvYfiVjvcisZ04NB9BJ/51m4mytWe8I/oCs9u2
GLP0TkbhdihSwz3x14dPQ1fXVdZ0lywS7nGedFQkpl3e/v+Bv329/w01ZK8by5zcFhdiB1Y+GpH6
kLnOToqEfX/iyG67Q8k+CJi//hHpxquUs7q/EMvgjyli097mEMn68v//Hf8+O8mNkPTfG44Omnlc
sgbROKbvrSHv6rA6HXv0bm7CXMKkZMK7o/4VwwwZpXxvw+7g592dUjpMxkBCFXgKk6l6t2zB8L4T
8bFuJrKXkammCy2hs7oFm/QtDLTji2ni9OCg73aSAdUFUulO4TIcVYl+TN8GUd0cHJhdXms3021w
EFVQCMDCqUDz4fgFRs39cuz5ezkZDGmqajCTuvgp+Y7a0ZNOxKdDM2avJosWgttqdAiiaRXOvfk4
2+Vvx8Zjbhgk3e0gDeoInahuwz6kFe425vSqeWyPTfe9oKynrV39hJevaoGyU0iHHC4nx0Ix7Pl/
XacZ9/AQnVF/C50JtxJGiGtXtF3XLocOoXA9/PUH0gUu4sg91QWur1uZ1oS86dHP9+7Yl92t1o03
OOm7MSjrsF77+5aE5JnSIbZ/ePt/WjD/JR7vhWXgk9KVc4upc/NFfRnDsLN3jVzG6YyjkqXnOIvg
EjzGau0fYRia+schaUf9BYTo6Gw59dckCrYYJt+VhbvCFkj5ort4hbXsOG5N4WtR+e99tTX23A3I
Mgsbt+sPpqPoYRlac781Yjmzyt78/+GBIXKim8i/ihD9LW/lzafitWvSYS5xpIo8/uvkCkGg/Hxu
BxH4Ev/33DwxWvXLHzKm29z4lzG5wQv/O7aTKgM4YBjlaV7hil4KM05jA49alDKvjUO/0B8OFbfn
/cvv7IV30E/CAhmNz6e6CtvnJZPZI21ofXAjT3cBrQ9k3KMKC8/9lfzN6fgWvIA3h6blXnqHU+em
A+7khXnoeRWNrrSf/2TYcduj/2VY9tI7awPYrM+rvIwDPEGu0+yVK7MN6ooSVthZfeUZV+JQNYMk
u9gWjhkYokssL8EQ8FMknTr7QdUfjo3TLg2B/6zFaZHJy9JHogwq/8m09E/j9LtpugttIakbKycr
L1zZ5j3U29FLKur129qGwR8qSb/7FLvwA3lCbReu6lPdGCnPNl5DqMMCdWq0T2kBRfexug/ZG4TV
AtWNalL4YzoaQOjGPyEQHdzAkl3eEMBwBEf1Tl5CXJgZ5s6GhX8I0L/7CLtFBkSHTD16cEtZww79
mqk5Pvdphpt5Xi+KHFIXkP9R0eHZvGmSADYdMBJEr3v9ORuTY62tZG8FNm/Z2DTb1F6SJDZnaK7T
vBLhwcPKXkgHG3CcOW0oLk2URudh2XSZZs2hygUMv3ahmg+hUomqynBp7knF8qjnB8d8t7w2RtTc
Gzza++hUZSMgG/RyKCzsNXQbjNCaOZNVKRv6kMTBw8iP1dnIXkMHWSFiHAdKYWjdeN/Os7kEMXt/
7L3pr6NdxYlYNhZgsof1fBqGKcq3TEXnY0/frVKSyamKSdBckmYeHqB6/TTW2zFzWLL3E6t5UgcL
tc1FbVSdbWa6OzKqY1JUePP9OjDBtuJiT0/NpWlBGBlE+hgk03w6NC57Gd3aktHOrM9Ko6NmPVPq
PgyA6hyrnsGz7dd3h9+/GVXUZWW3jM9S9Zd26o9trnsp3SZWEFFqJDjK2CbvbEcKr+I/RN7fZE97
Jd0Cdb5Hhx8W0bz0OVRjxcDhKHxszHcpoIdJz7yYoUHXkt4KwJL6Ma+mLjsmSCN7W69Mb+i5kHGG
Rqve0zxV1fTQrxIsoWPvv1uplndVl4wsK7XzuLt6CxXAH0bmnxbwf0nP9lq6iPsQ5lS1uIRbwJYH
0ugYDUY1vDxf4ZTUX5o48yxPxkXHJ456siuAUokXOGQOfDuPNiPjyQ9hTb/pJKbLpUpZkxyqkcNC
+te57GPhRmOX+dR1XMG93cJjIqqO+SiA6Pbr01VmmGdpPJ+aZJ3OcPyHY3Egj10fk72CECAn5pU0
gEY5LaDhMK9o2Fz/8NV+s1j2qh7rRpjwJBuYBEnoc0nkVIBo9XposrHdJhxLywM2YtS9hgGEM9tP
Molj3UmgI/466MAH6LFSzJ5AgZrKzAlREIrmsGOvvl/nEFZXzYJQnQz0+6zZey0Azzn07Hg3Gddg
DGECY25n98nU1wbwQHsSs5y78tAP7FWbXdMAZxGKpFwnwbFbbi3gHiLmIftx7Af2pWAjrV+qwZ5s
L4aTTiMHbEV0qL6PcPfrh8X5IQZjRdtTeDOhc0AwFTpKDon9yV60OSRLNFcGD18sjMTVHI15r+gx
SSjZAzYiYWHNYDt7om04FEyGbY7y2Pdjg76bkjfSDmiSlTktgOeAsQWYz7hG5FiStdds1hA+kyhg
5tRD5gVW0lQ/q4SZj8fenf76TcHLGljIR3MKMtw1RRK0rWaLDw7MLj9sJhf2uLc3Jxim0jedXuV3
cJaSYzn5XgIjNErK/QCcSEMmkq8DrQAtg4zu/w/Mb46JexWMCuVIZc/SM69UvLwRVjf6vHGqpnM0
DdgF///P3ObIv+zNe0VMtbAqClv8EUBUBOVC47roVntMEUPYLqANokqM4Xh6XXdNCUgXBBr99teh
V99LYmSLzRt6xukEzs9WNHpsy1lXx2LNXhGTDRExGsTF0yItaIkipTkMjP2xYLOXJG6ace4nN52M
8OoczvKDD9v42CfdCxI9AFq+RzXyNKQiKbRa2wKS1GPCfLJXJHbJlpgkrYZToIOpaMHqydmwHXNu
Ins9YhWB8xa2fDg1ZhSFj7UqUjjXH9v+9mJEG24oOU91em7bzr96AKI+tqT7k5X8b5bSXo5YMedC
C7HyKZ5C9KPcYvxAwz/V7n739F0sA+EG5WpgxM5RgNL5EvzoVfd6bCHtVqkMaViBn5Gc4fMFGu3i
IZM1Yp0/H3r8XqAVqp71nkzZOR50ByFiC0ThIw9Vlx5bq3uN1jCnFonTkJ2zOQRGi94rcnDz28uz
YMQ1mo3i0TpCsnq7+AdT9diw7HJg8BmaSiRjdvY36yPpwqiIROqOpZJ7bVZLlDB+66MSLlx33TS8
IfyYmyAke79u2SSGeoZpHZUcgp+2Cx6jrnl7bEzYr4+OYSMkJtZFJeVWh5doUOi7Fk7bD8eev8s2
uuFGCrV9cgbXeYWFejRH97dWvT/5Cd4y0X/ZTfd+X00AumfqKn7WQzDfmWpZ9POckLo+oU81qa61
9k48GfA7/3S4/k1Y2AuNOCiRGlxwdSLZ5zZ65cuxrG+vL4oVW9YZzNkTa96BYJ438cFCw96aq4e2
N6uaJDnzbiUAL2YLeZqnTP7JQPw3wjuyd+eCIJ8arNvkjMaUOh9F35gH7YIeitl5GsaLo0uL5mnQ
meibdaamK2B6GpCiD9b+T1ak/6yz/5kJUbZXeyTtxvgCKsoZ/FmRwIe02xzQq/jn7y00/GPUdxn+
TReFHb80Q/va+uYV8EcWgxHYWPE9m2pxgs3VX+vC4IGZm8SbP51GQvaPsOh/3g+ks13MTzZadUs7
KhwvV9etRQiCKB1OUiJUq7OoVqnysddgHOUdG5EQru0GROK1VwMX+oxqTCsByPRy2a5AjILSy5iD
mrIjEOTLnLWbdy5HZjyMj5KH6fC0zJUL+XUNgDCX+eRVDag5SiYNq/PJJAOy555jvedxNvb1t2EC
FDvMI5k0+sq8hEd4uaEKlIA6Oy5uKuTG2vU9fAfBDc1jCS4UvOE38J+Byc1swKM828ATkHfhIDl4
CRqFbgMqbjMpixeck777MFCNA0ebtOlPPWj868mO0VJyNCuASooRksWyONpc/GZXoLokYXP3rUel
P7H5OoUkdHmc8lp86cDqzH7o2oIOhe5f3086h0Vcu32+SRjvBq+Bee3gNDYXzjUAlJcJum2rk8f9
Gz0FtAIgtgIkvM0KMIW3WJd08TF5CNOFA6kbW6/R7jf22x3QEl2R8GHhTy2xTVqShjkG2iwfkbqn
wDinGq7J+TrWfOwgy217UZcmw7k8KVBWW+sebzZ2U5KnlCdoNlqaSxUlOGtgA+La3uNr9QIM+RTH
AWBUA6VLqzv6dTQaTN3Nr8kP2/iNnYepj+Wzn2jKP4qRJskzMxVjj74Sqa1L5dHYFJ0zZ0PYaHie
WPWEtp4U32tomgEvVxOf1fZMYIWNFF6Dpy3vNs5W931MddPXRb/gBuGaoEM2ew3XZJ23QnUR8HN1
Gty8Q5VVnQvQ+uShbYXtUgKq42nDt+z7K7CVmadXLrtU5JLL7AxQaFf0fHV6QtVjC+bldhxZ5gdi
ZzBBJ2xsz7yvbfu6rrQGCXqyPbXnlsXzWvS1iCishcWmSpSuRPolNazrH7LVo7YnYmLXKXeDwQ1Q
nqVxQpF2G8MYA+qTsfZtKNMJMN2kkutDR12IqxBiYMjnoU0wS42WPLLNHKxYweHMR5T9TlWARqtp
SaLhfRLrMC1FNcftd5S3UoVFo6N+Kec27udnaUnNX6HpG/W53RL0lmU96eN7HwdUPobCSf9X06ne
os1qCvroecSiFaduEBu9Djpsx08i0Cmh2BNlzeM80VE2PBNjZPg9aqsq3QCFznR9cW5Z4nsyNVH/
uXV8iwuAEggsDGrHwgx+4DFXPyoAUwGclqNMv8eMj8MnWBJ4UeBKEgkPmiT67QndL6DvjsAXRz/6
dlr8VdNh216lJ2FYDAIr6UcbYZrf1ZL6Z5OR+gz4adq+pJNN+ImkzSDejVKs/o1DdwT4zorCbCIt
b/bV/Do703U/Ja77xEPLR7ZdetBWq8tIs3B6sCMws0UbsYh+STmNsr9CJ6tn+A4E97h79D/QF6Lz
1sV1WcNVKijXxqfuHuCRxd/BcYp9VlkTZeWg0MD6NtmE6p7DGmD2K0jwdjsFo2jXu2ybCL8kfJXk
E+GVrN6JMauHAnT3AEaaLclmdKBoDvrj4meAn2fiDbmygQ/qA2gvVf9iwTEVZwLCelIakNgRO12c
TuIMWXw4PY3Zwn8ACo+JXaG0517ESiaEEtGv7sTj3kx1SXDFuTzIFq7Y56q24CGvQbLUryKdwZsH
z3kA5LgKJv5diKwFZribpWnztAsrAmBVxNbrrPRsSuMoCUozdzTMO+Xd8IWZDG9QxqQO4YG54i2a
oJ6nvF2DuTt1Nx+nHC6IXj6PDt2Mp3iY3FdKNlChA9QEYOYKfgh/Qo5d/11hCSdFqwTVBdcu7j9t
I6CecMXSGj55OZPeN1dn0Pz8ugFqOFW5GE2yIt77wfV93hrkdi7HNcky/3B2YfFHcFsmbAgSFkfZ
O4Wn3D7kYOx0ijOO6/FT56iOc7T0duBGZ2EGsvBSM7XldWhS/+DWuUZhegWODLDmasPBAu2PQlxn
oPmC3E9NE7znADLTUkTcBuVMljArk817IISJZ+3dYrzLLlb3AWj1jlbbIwPx7Q0J57Z5j8sBusm8
UcpkZ6AGanOfSRx7nzeUrlIA1Bvsd6aq4hEq+Aj0Y12TVha9n0JTRGCAB2hHmeaqcWi59HP4zhCp
0WPTRca8aVaoJu566Aza5x72iM2YL1sE6hLM6MGun7LwGrJsNi/xPAbdN9qsqXrkis2YY53QSvzF
VOoxEzR8/uZTX6fNcsZftranWMto/sDlIqr7uW5adkVvNFdPdqIAtZ0QjhQvwddi1d8e/towwp9F
G9/NfVPXUH6jfQlzBCTi9l60ZhvuhlYzKKopFNbkNA9AZeaL2Tr6Hr+ZflxCYdavCqQBWA1kVPRR
McKzsy4CxKeqWKthfd9Sbthdmg3o1Iu7DgpnvUxpUGyDNeAQTr1b0Re0JGGBW6hUvMHrxvHL6ra6
uQs6GuG6salkYF+19n13jw4H4ZEVdX79gV1j7iSMdQkJ396u9xgpmBgT/+QBONczIrHfqmva4tPD
nZiDUvfoEJDHFyBT5ulKjMjM3Wp4Ft927lXASKLGMM5zbjKscgKTw9pbgMQbt21vWbaqLAf9LuXn
JNKIb7lkrp1eiAnT8Zuf5gG0dGWWFUTiiJH1OcLsF5/beQW3CH8k66sXiRsP9y6VGMR7T9tpLTtm
Y3OH/T8AP3oxVC8n55PE1UieTO/xMad6OS9OBvpDEm5Gv1kwZsv92EJL/NIujWiKqBX9/HkdEhp/
0TTZUp2vC9zNB4wUU/VfHYx2yRugDqLsWx/xTH4d1SgpDuVw0WSFbmmb3OnEzBvyN0FSELTHwG7Y
CtWK7QPZHnyGeRAvSTnD2aPfIOxMgu9AEWxRQbCpt1dvR/maWMzvkyRO8aJZPa7VdNJFn2IKMU3B
trRqCxQwogQYzT6xF6qSmC85W4kenwcxCvSph/B8xeGjVf0T04MLFBD2yfqt7UeznuOwiZaXsCMT
TJtxOZ+9RmnnwFtXwCu9Galgn9MZaKByjirUj4CyN/x564YKh46pdfQFl5ase6dkMvuHsO3GHgEz
wtpA0wDUjelFwnl3eqq0yoa1SKOofrNBLhUA/d3o5d3s3YguejRLU1fA+7KSRZKFzfAiZxQmgU2v
1XhiG5qx1RkNtuEprVjXlROpKL5EI1T4FNnhhv/l8y35SaHHFXWRpUtMS21HEtpc+nX71KYKVlu5
12j5ex3Qmss+1jPvH6fOIuMqRN0GRdjCSnArEN2XPHGcmU/Uws3iruZuwH6frARpOkPX92DyjUWB
uTZ4BfLW9p1JgFjnYyk3YbuLXLHUv8RkcsuZJlKFwNlM8MkLo4alJVPQlOczC/05w2bkTD7FVTs/
W+jgsq7QXCfqUc7V9pJuN2qunzx7mNNUklMK7NGKbRQpRzn5CGHfqSWor5J3sXm1qgqXd91kwwJ3
GSP9uqnKLUXlRHSHdA2oVYkeox6Xqfm0tuJOmAF+KRGa8bHZssJ7kw15D4IWL81E6F2NfOCT0wl7
qOG/pXOeteNciJDyGka/OKn1fdTy+9TV218RmrraJ4qloy++nX32NAZ0ekMcfIFxBGLmseYp9cid
wLd/swQDtN5mTQoO74En3Lugwx/EWwYLe/TwPm1TSj/0LqhPkrZc5lqv5mGRKnupHbALpcQ0LuLV
uoKKqrmLoih7tLze7utwVV+3emnfZ0xNRUP4WxVP+kPcZl2W12SYoVWySsoxX0mTuTmvke1u5w3I
we2OL7T+yMN1uDftlmYlpjMvtLd+PXdTG99v0KJGH1yQJu9r5Ri8/HGmToK7SieLU3mFmZvCW2ET
5K/GVJv5EMecb/nS6DWF/jdc3FY2NxOJq9pWD6+ddAq3ATjmcZwpzjEN69uy5ksY3C9hhFZmNMU7
cj+JsMqe52CdzXmBOQT56LmivMi2aDEPNhri+isyVz2eYkMDejc0QxM9tusCpLutu0XhOD5M6Udm
1UBeRmbZcIL7xtbBx2Lm4toHS6a+BAIA6raItyZuSjK3wuQ2bpCKZsYmTTEp5Cgur1jAmMq3eLPN
jzWN2fi4rP3iv4Nk5pAOCZPGmN0Kayse8hbtVO0J1ksVvUypatq3a4iC0anvIqbPJkHcKXGiqZPr
eFMVn8ZEU/aClqM2foDomoVlmK1xdg3RVLb+bKDg1y92NulAii2rF3E/jzPY8zl8YlJcY/qWqu0t
jsYJxSkY+lv/gMLOjLggusSFT4PGknwvcVh1X2Qss2sESDsOyNolX8KZyeCrxkUojslrH4OciZsL
UWB2IFnKK7sgus+TXctF11P6icMIwnxMHWL753keM9qWcTIG2K+qLg6W99z5FkWZgNKE5cZUky6y
iin6PPt03X5G8IhQf00Nev1OaQv85LtNiTWDS0XcT28ABo/leuoWWAJfsiag/RuOVYaISNg0pghP
Yk1QYRYdakB3LSPC3TEpJNFl5CekALninNdgB/Q4fyDja8diW4ZbLgL2j3FvWzNNtbtkspbTRzUH
/XLu28Bk13nObIwv5jM3lSNV6/JVZjF69rmQ2fzVODmiklUTHRSZtOFDM9YVL0ZcWJvHrW2jGp8k
adDjOeNqppiGZURSOnK4BH20PspS2DuM1WNfU1SnqjV9NzK6odpjYu+Hl00plU9gvOZomastA5Qu
bfvz5tJ4K2pgce3VsxkHNJFZVJqM64MhN9a4+W0SukT8XMDDSU9eEiJK7m77al7PAJPcea7j7xvo
ik2bsz7IqnswvCMeFbPybYB8dCPBZfWYwRfs+GFybxDs22+Zb0SJPT6qXno6T6cmGL2FbCaogivy
W2YKguLznAepGasCnlzsA1sMRIuLE/VwzcRtx8BomRCWwH3fFNiRBv0xxr0PObdCdKYcgrhxp2VF
9wsOfQEKkD4RYfOcto7gwNxs8hnNA/aqqoZ3WJGVve8JCh1PGa0NvdrKqK8pkhX33Ek335sx6ZQo
021bizhG4EAppq6+wiulbcpaI3Y27SSfjCFI4DzMa9xVJakoBr8BZoOWIXLXJBNTT6Nhs3qaKjs/
2GHo2290WlN56lM5veLQyU46YGg0wvvw9Lr5BBQ7tUbuYwwHm78nyglg9vBsaTCJkWfkyiX6zIAq
t8WI9L4vUmhXFvAU0xVXAoibczGO01ooixMjEpshWwu0SW11HgpM3nGTVBUD1FXoPIApDX3qs86g
vGICn+n7xC2x+Ly6ZfSPPlq39gO8YXr6qHljm7kwbBmahz6F9gq+e+taEt6iAFot0QsF97Jc+mRt
4XpRAbncYZ9P3oaC4fBazTga5Ry8xHvfVsEKTeqofClxTx3XeWXQefaj6sBzuVKJ1Dmv4CyS/t0b
FCGwZyHnB89xJRAVeYPw9hSkWW/e40aLTo8O3fzqZXLgjD5HFiZLRZpOg3vRuHD8HvkugHtRHRvx
SfQ1GtKkGQYFrZ2OXjXNTJODuityJ8EhwYkZvEXEvmX4JBqcEVGRm89ytluYI0asVZN7VO7iUiZc
CPWwuQTHzBw9XOFXJNgdK3ocRJeXbai9e0uGMUg+u2rs7Itdmqy5T0VW6+akbSWb61KLNRSItzT+
KR2yya9yqx0SbJ8NcKKW/eg/oM6qoelZcCDXa75iL5/u1nZ2WNl0/EiZYGfco4QPsBjARpLGsBHP
O8dt8gHrwalTJoyAu04aduujS20nvziNA2w+TaixPYUB5d3fQ5tlspR9NdHXgHq9PG8Ep5LnqgdF
7W2KAhT959htn4eZse5n3M3/4ey8muxGzjT9VxS6hwYuM4GJkSIGwMHx5Vks8gZRJIvw3uPX73Na
2hmJK7OhUF+ou6qOBTK/fK2rDosRF7pv24RRX9jIYjbreBHmHERSLU7j00OFtNbfDORgzxPJQfpJ
koKkn7mwVH4apWU31OLpS3V1G+AoTzbWTJZ4k3Qf6BjT5M7cogqFXaTn1YFQd818wFOoZO3TkLTN
cCPV2oSzRXpciPCmKX3AYzF+q+ay1ygP3AbnqBWcGt/0omwZ3SXzXWB0bpNh1GTOLO9GYJLcx3sw
9KNHYI5hnnVpCmZoMWjVIUWDMH2bzdXteVcyGvZznDpz0ImmyXeFZTltYNLWMuRe25VrEjL0Fu45
sgkPQ5hY3KqzaBKrgyxJ3eUUDbpyfFw+sSsCcgT0nszxqITrhSas45OcFmtjaR4a+8A6WcNkt2xh
HnCTkXuYKbcsaMtqLEJ7GY32Q6UiLzRGJMMeLLpgSZr52eRlgdcphz0aen8q2Q5tXys6dy/NxlyX
Y244lvNKnnI5XG7X3NLwxlM7s/3MWKz6Xqi0WD5rvBtX8xJjsOoxvCU9M3dPzjbZd+PtoHCOtDpf
2GPQkhK+tEZxfL+WRs9M1o2W1CfOZBzNlQ+kLBjK9b50q+/pypKN1GhVpf7RDZPWhqOhBHMhtzmw
OU0udXfq3Xp07kWSTTE7opNtP/IE0PVrls11HtqxXWkzn25jVfQUyy59tJlq2BpMV9kibFja24+k
scXseIPhkmQ8K3t0XgxgiJRqFGDOAZrEHvPXRhtr7aGOwbUfp9s8jm19dQrTV1NL5i+WsqYrjkkJ
vM9FYjdW2CnmO7mjY3Bsz7jjYjH7G1B5zUCfdipVgS7k4JznBsD8whDhyEs+2nb/XBVZ3p1UbM31
URvpEf8K6xLpPnSWxPBSl9roFcqctUutk2DzqI39mL5pG519vssAUO3WsXS6u7QfMIGUQlfTy1ag
sPIdvQfLTq2iIiCli7XhuyP7Jnqx5j7xzYrs/2zaTtpGtXXHealOiuPcxNbqMWZkgBVqGcbDCrFk
HTrAxHlf5HLTXwFPhDilOYSH3+gl5PgOr63eObc9fOMIfwMOtLDtTHP0LVlmmsc9d5VNv9pQKoKM
hFA3kB23YaoZwNqyAslevYL6Mcdb26URQZcoYR+GZXS3Q2Mvml4Rd2bOowt0EdMjVo+ukV2E0fX9
q+hJHP9QsT2WFx0IUIWFSEb3eZ5BoIMidrIY5x7Syoe0qgp5juKiyp9nhw/mvJpO3p/0kbqZ68Rr
NWn7XjfxkI2qjE9LBo/4iXk2jSZfH+WatkFWOyXonE1+War7Izdzo/kEQMi1CaA7lOOGOcLWW7yv
+kL+nt4bvusS31juShDvfjyqcu74YAeVNd3D0vGhQQ1xJVD4bSp3fbb42DEeuSLJt0+AxNESTtzJ
obtt6sJZQWpnU4tcmC2pk+xm3tgKx9zrmZTNPs9UKy5bUeNKNsy1Hr7M6eiSXJCP5EeEAyXOa+IZ
sxQKKsdEkKS3vTP5kvNb/7WcbMd8qAnh6M3wFoNqcHRbBMXnTre5U+a75TznwVp2t7a1oZd3oovs
6mjjcp0PbdWMVhBPa1NdzJ6UFZAgHVqpXjs1hilYpeFpvWFoIVTMkAaFE7tM103bN8qTVpla74ui
Yf0cbXG2PBFXYA9AjEnUbT+sSljxtyav9eKoW9jzjjrgVnvFUd8NLwVxzcmnuhL2cjFsrV9/rq3I
msu6xloPjrGYjs8EAzgOjDYCIad9jxCuHezrqJf97A8rpZrHjpeQBeNmmrmPblxCDdr2Te03OaGL
0PKumGjN/aTPedxfu2EzqpOiEo65gHcY4QNwh5XW9F7Z2TfQDM0KMuFoTU/UKIOY31dc7eUO7D0H
HGAhvZ1m5ts84mrdZPmrphkdN4vTdlgJGnH7BN2GU3ns6Z1w73s1FRpW/FSlP8bb/vhDjUQL4LMW
8bGtXUYRnfWueLa6zhy492JRtoPXOD2OY07SlCipRE/1wDKFhvTEitvozkzUMIcso+QETkWVTh9D
tjTLpd5UKT4zDEh78bI2G0/rqrbls6PKZrpn146tQ8+44pUknrQeRTnxDRNslok9F57mgeHYVac+
QYV/Bx5cYganGmDjBN/mHM4FpY62GN4xW7aOh+nGnHeLbHLAia5NnmCDjTiYJgqLnzJUf+yL9E+Q
a+hOTuS+qkZ3Eb5WOrD9tK+irq0HL8ULZ3u1A11q+VB83fjBeTkGo+Jcqg/vHMq2VPPkAGGceYJV
dgAqKWqcEB4B7s0chwuWRopzqsWWyRfcx+vYeeNMwUu7LzlypJk/t2RrzyfOw4swgs5KYKz/hYLn
ptT5Oxz6r1VdMcDjkmqdCmuKHYsgRVJ9RUfV+mzPgOogzM7xn+tW/oGuRP9FctO1/drbliVDvNGt
eh7WOhqDJmasweDK5O/rOOELhpBlrf6FkfMfCUt+keJkSGVYPEwRSod6goEEjl0LgvIv3tA/evRf
hDgN5Wa9SlwBH1p+yzvjdXaa6F8oZ//RY/+ilGMqa8smjkS40oDgJd16TNFV/JsP/otuYjCMoapH
KUKQlR30QOpFBufpf/41/91XjmjkF7tItEzpINxUhrGu9SzhU8Q5j8X+33v0X7T5Zt5YcN58LpwM
iCkdXAr3tvr5nz/4371Ceem3//5XyXqyM8q5WTIul0S55o++SsvZ1+VqUrHimGXjNSPC1AMSe9H8
O01lPOUvArrEiWdFfIUIaYYUn+226+8yAzTgtzf0H9+X/4w/6oc/38f9n/6Lf/9eN2uXxsnwy7/+
6aUu+ee/bn/zP7/zt3/xp/1HffdefvS//tLf/A2P+5fnDd6H97/5lx2DzrA+jh/d+vTRj8Xw2+Pz
Cm+/+f/7w999/PYoL2vz8cffv/8o0ypgiuzS78Pv//Kj448//t4QNzfwf/z1E/zlp7d38Mff/3f1
I+nef/fQvf/46JP/9y8/3vvhj7937D8oCfcsXGEa+HBv7qP54/YTJfkJBztpuJZj80t8MRU9iwlP
7f7BkNJRMPgEmiu07n09/vYD8w/StLjieThpm8jY/u/L+5tv6H+/sd9VY/lQp9XQ86i3m/B/F2Rl
356CkiB68TjBO+LXMotf+72T0XFeNqVVTSBqV97TXeT0gWYw0Fb6UodIvTMMh5Qw/dXH9pfX9dev
4wZa/vJKeBlMkK6yhGVLy/lVZkV/hEy11TV3NalXr7mzjpw/3QjEgIoNGp/cC1ka3sZVW0Y1BGU9
HpzC1XZGtogD/ykNNSOv93WelF9FgsqiAvviVIuQglD0SDzoA8wjvaJmgDZ4vEuyFEoia0W+sxk1
H5OeASUlNOLocPrxtVbbBhK9imindfkcWEKtuyqGXwGTm98M06bGaZCi2mXO6p4lgOvquSYyqIzf
Xz2YXOPYRXJ5r+FM/TGz7xjBtAPKflF4Wz9Y78hDi6uwsCd6uERJkyUq7rzIwU/lunyzrGH7YeSd
eHG5CPYoqabTAEL3kEJEZV6W5Cng5Fx/Q2PeH0c5dfeJPRgnvTbMQKIqCqVrDw+xtKLArsx1p2fW
qaibAxsxPDVsxycY7qLlqI0m3WY9eDPGyEX0o5ufEgLlw5GR5ZhVVuRtk2Ve2iTWQn5F3y8qkkE9
J92ht3X3EmvWfJyc28ywFiG9UWtALd14RrmRcnS2410zt81Ojdg0ADArK1zVLHbRYK8Yz+TwIgA1
AzetrUDFbfKMTkm8qc2JEPWBmVqo0Q5Nb228tfZhy9fVK6U2X+Myz15G0t0/zzOYcsa8fjBtW/e6
2kx3LaWPvrV104+2zJydLPPq0aYDgV1IauOVEP7ulMaWHRjSDBH2Xe2kPTiVdnbahF1l0RAg6eqe
fudk9fQ8NvxNT/cm4i5PE53Yqbxy9zlBml7fy9v5aC0OMtGCKtpyv2cW7mX/QHaE9IqEIVKNONMQ
U6UHayKtgqwi6NU8H97SjLqBqh9qTt7x4K+Vpn1TW7vsnKmikEggGbnlenkpl1VIfVO+a+Abbv9P
/oi7wd2DZsSfN2gbShGNab3G9gx9ktTGo75YxsNYTsu93mib33I+D+YNBTW4xD06CsiWctz2TTwM
j0Uh5L4o7O3RHiIYl01LfawXNRK7LX3I17S6h2KNd5aZih2UpzyiYrN9kbQQiZVu+lQcNocaj9Jr
UVkW36ZqEb7kCKfc8qcFmr0zZrd8QT0HkMGZIuAxiKtJWnmYFtwiCyT0sRaDs6+q2NxZ1eqSQlWq
2C811911se74C/KFoIut9NBRgb3L41VfiGmrdY4hTifC0YIOZ4mQ3Gs94TJas8CdVOVaHjLmmtOa
qMgbrUXeo26xnqaFfbfq75Zm2/buVIurU9vrPiuqKbAnaVxjJ7l3WWR2pmPf62PpFwnSiFivxvNk
WOn3te6Sn2W8jL5boI01iOm5rBBu95uy2reYVf8AZSZPHaHa12q2h+NWTSLUCBG473nZfgsc/xTD
Zb2bjZOeZDaIwzCP4/fOLtonbTIcwPW6+2q2YwZokUXAIhIDawOeUHnCjmV+dGzhM010eKjVOK57
sbXlHMBHl6vXN+0YUpE7h6J3neaO8PC5CvB1ZNcRPCRIOi0Ls5gDWlI78Cw00ya+gd5xCMxWt3CU
jJNFLYM1y2BKo1c46+jeRm64wVa7tenBnPM9u8iIUTkYzvgI0yQLz9T77rVvm83PjSi+l0NXntj8
pmtkwZWypq37fh2r07yWyZfGqKbJd+KO+zqZUOkslpsTFDNXsW9C31mXpMnF6RbQbu+sxv1YUSjG
x6aq2t08DtXJQcrwZlM7etiyGknPRAqJV4Ga7ulORxLiInX5mdb52uwiaux/qt7pwe634a1E/nqg
uey+SrTP7TL3h0rTDYScyPoc5rLNawrDLb1VugP3/2Z/KVQuSe5P4vqNTIICLc/KE+izOkYzUeNr
WVbHxIzmIvizUBVap3hAVDgZ+zKCgzzKbJ3cS1Mi0PlAvtGPT0ZW2s+Y4K0lHBqtee+5Fd6jyKxe
wdW1K9rUKvGiuhu5hTqerXQ3QgoyxIlsUpH9Gk/TW1662hkofInOOkWavoQ9lL4YwHH+rHklhco6
Ae1ZT38WvpLSBfCXrvKnsZriia2Q4LFZZUX2OPR9fYRaTZ9HTlPPiYGeN6BhyBR3U+m2P+MSynSX
pEp+rtrF+g67th6hF8R+pd/wLNfJ+XBpOLe9yNSzg+YY4hJlNnSD1s7tM2lq8lpRO+8Rs6D2k9Ha
nt1rrXzKI9l+KW3ZPtESVD2vZFwdME1MYdzHnK4axAfSc21nuVpbZB1skcY71WdD+JsNfZhm9don
euHc9yTSZKcpf9I4Up9R0vSejVZzp4P3N36GSV7/XNPF9GUW2YhbrUmh4MqCVuZdWo/iq9STtrrP
QKLr3ZBWW+b1SI92haF1vUctgPFoVFbNcqvFj8ks5reia4xPljZbz/VglCfXIKjGtJb6Piq0+FMl
XThyrGvAWhMPEXbjnAGGd1NQLOmMENQczoayAT1dR3sUK3GuBrEUfjVvNYj3YoYwAdrqQ8RNn7rF
qLIgz1qwY1nly91KG8aw2+DfLG+7YRIUMtTLITPmMZjj+Bj19fItUdoc1N2afI7Nsr8qKy59LUkM
vypty5/4gH1UzwezhCvT3MUBAV62+5GClqBr3R4jLowts5izXxZ0hyyqyMhJfYzqYTk3cFg2Evd5
NA+qhwU99XWWnBhnEKKbEATI9SP5ghAxQcLTsL/v3UwZD6Sib2geyWfJt1r21Fda3RN/FYpsTfdQ
5dQ5lKIKJNW8Zyq/1l1Sr3EZVH3XvzWR3LwoEyvkvkmyDpostiMLbWArNK82FKF39RbfT9sqwsHm
GrWTzrlI5KZeGndo2GyvsT8S/bh01Rt44zsRLF5mEbOq3rpptkwfTAyKBH3mN+bLOhwM0QAELev0
WUvW9qFAB7CzIPPyoLClc3eDybf9CpqKvTJ39+QXoMbI3eLW4WIfsjiWe0EhQYCRgTgQBH6J7whQ
fGMsm90S6cb60C+6WZ/qehNX6ZaYWUWidd5kFdk5zd38ZRqpUTcBpin5oGojQ+T8MCUUjO6ypl4/
JrMslB/Xc/bZGdwoqDQBbYvgUFl+BpLb+LNh1eWuLh0TpWHV61nkkfXOVvubfBw8LfWztJnRxUZl
fBDLbB/hA5tQtl11qdSo32Wzak3m2/x1qRPLPE3xpAXZbKiItueoLQ6Zk1UXx3RAeo1NHHjLs3/T
pBwmazK+jX1sPdiz2TNX96v+zGqToKuiSbsJkoVwHSo8d+UUTaecco0ud0ILBdSOoYe0+KiKL7MQ
vWeOhfa+zdFAiagctJOTZe90DrioU1SieetmFh9jpeL7nFWR3X8oUYEDfcGAr9Ea5LZeXakfYXqj
YvO1QcrzwAbXnmt9ts+uq4Hj2+jZbXBrFLp19FMgVtzlhqXuF5GaDNBqTJFCIZJEJau9anJjDVmX
KFp8t6n0fd6U/U4Von3aZmlH3jKY1l0X6a6futvyLtBXP66s4nsz1nSQRsS7pVEV/lj0H92N2JOx
3gbq1uIiBYUrmtiMQBjzXdQxFKSzdbb4hnbZmqvdJPUag4ayd5KNxiuaNtuVaaSuaK2TV2Ps7lok
nyFMU78v0CEsvOttuHQizs9oGRULiVmMB6QeDG5xYh51KpRvFFPh20V1LurikzTLDy1y7ofJqaHb
k9xvl1wP06Saj1rqsDORAVsr1XvSGLb7om3L77QNjvc10xecVBTT9ZEnByCy+aSMbznJAcMw2GFu
5UByy3qwNDvhLLXNwZqsZWiwISG+jNckg1aNDxDxqx+Z2OqT45KKU7JKtHfxOd9SeY1VbJwrB3VK
nuGt8bdGNLeaGFSCS/nDIW7d8PppfiHTkCG6imtfOmtDZ0ueBqBG+WO8MtFGXWyfnWG0H22jdE6T
3ky7wcjQKGsOvg/u9vO43kTUVt0ZjKCVfrsMha9WLg1t6YqAHrRDhHJmj0TohKJ0j64mMJxkD3PF
Nb36cyWKgKkjPcGBZlTUZcu5M4UerJK9Cea9Ho+GKo0w0zLoTVsAl5d5Z5OTtRzstD20OjPEZk+O
Lygh8Cj7Ko7RVrL+TRNfddTUmp+UKwopZCvnJG7dN1009h41oPEZUZztU7pXnJplGwNDM+JroQm0
5rM7HbYpM79ClFqfpdqaJybg7DgQ4PGaV1F9pKRLezKmUTzlW5uzVgpUUXbVJZduyJJrQnz+Tmdo
+26Qcnl0jMbKPHuof6D+FZ5mD5elzc6YzkWw6tE3fWHvs1Z/I0fRH1PtBRQe7medpNfMbn/Q1kId
F3N0r7Oc3WdUqkNQIc72a4MBdlKVtUP/6KCYai56Qh69kdaB1JG5WzanSL18yqYlZ06ouneALjtA
bBL5CEm1Y2+ZBwhc7aRbabmriC7FMDH0J+XmTwL+WTiV9Ey7u6vNz62+XEdkkyTThOYgv+TJfF/N
unHASvHsuFkYa+UTlNEhyo3btiQRdeCL8BkNP3ex+1aWLuak9L0D2PCLjqqY2KlgAJaxPLio8z22
mepCMKLJddzVR9fJz45ISjTV9naWHZmtSjjFocydvb3mtZ9Dth8ivbqJ+4t4T+fKs26BrDprNfk0
zi7BBsOcc3HU8qgLDldAifl3y8xqOFkF9ZnOlQyykTUSg8IhqTMrEEOh73GsRGGdq+i8FKIkYyLu
Dy4+IvQ/baYuaUyVi7OoYINSO5IlWOxTdTTG5Ez/3AGTKx56IxWfmkYNF91W1qc0s1FPd9PgEphA
Kts+L0vA1DxandF3slGEW582r9rsFoFjcUTZJEhuiQ7knNT69Iya8yEXOkS74PchoOGUTkPZflQL
7o8yX7XSix0djpjSXr1xghZgNQRiao6Zg9S9tZY8oCBzvW4mqiWpTP27xftDsDnmg68gQt5GzWmP
EwqLh2WsRBjhSIBQcb2eaqbd1C56KKfBH61IZ82r3yyp6U8TUltOOIu7PpYEfpEvpckuHAQ85Uz7
hTfPOh89RCmM+uzuZg33hgeKfymRgQWykfNFEfV6maz6GqekYWzGB96aBIRZnVz3edFz+BHrgbTk
Yzmk31A8fawxihNPb2oGcbNdCk/IuD30RleHbJsaAS/FEmSmpu9qrZzvxnzCFaC09MDOdcgNcTBU
D/0xBbPuYIpxy4Pj1NxQqtyx237I2bzTKuHue7UdhGacBdYdj1krbKfpy2jOceeTFpofW7aD587Q
1zsrSr6Mlrn5Xa29Wqkr7stsGd6Jw2sO/NyrcsYWxQHiaLWcxhhRtOfFta61RYRbtui+qht5aU2c
KZkw31jAYzjfVrxaVmkE2m9xv6vxWiqJilY6nb/h42GGRhGY+3C/H6Pem97E1uy5Cq14Tseit5by
Z67wsSXpscwXP5nLlxaZuJcjWUjbCYsrG3hIFyMCe2tfVOub1jg2d4+W79I50lOvsAsUVrHsw8JO
r1mE4c81hoe5Kxj1EOg8JL31KYOQ9NVioawpdOZF0olDZZgjStA0XMh79O3ULIDyDPtuWUj4dYqp
CvIuiwJRyR0msB1ZvXXnC2M62flFc/VzM6cpt2P1PGaIbqfqFLm9e0j78U5u7tIF/Ti6wVgb5Uvc
1ssb4rVTtsH6Fhw4vLJZDrItlj2pama1K5a1Pqboe0INQ+lRMxLzkPfG9NBuU/w1zilz5w5958j/
YnWFPz+YjYe45ocC53qBQK6PBqPvMQEZ2lXLdNHwaXgVatZQX5RzsM0i42wy3sclcMs41s2rZWR4
vbJ1jL1Uc6yd0WCdQl+HBLRZm4upQMw4NkSQWJt8xueS+jQFL9casR1Ypinbo5TZGHTagoLOXYj4
KyvPJQCBL0qPsVZF6U5ho3C9trHST5NY7Duusx1l2hfy6PtLFpFfXGc6qNcRGa+z4297hLU22jpO
irva0teA51Tfmy2i0dqdn90oey7NOtmrmp4jNFL5q1aBfLeiexjRKnlZqqe7HFMB6bIaySzs88zJ
kwb4asOrFs0Tqp8J28O0uwkY4bK1tjpuTd747Tx/EfW0AB10yVGmsX0tdDNHQpBoQMRF3rQe8A3T
8rxYzkURR498Cq+qCkTG7+FSmIKkIuCNm+KHAupCKLSSzCOz5THr49YI8hse7uoKVRg+jNw048/4
ofJL72DKqSy5NLs+zVDvadHNkxOtS7afked8xXYx7IfcIkyVSZOBKh+D0mZHTsmeyLyOuC6NdWHF
G+EKNcWXSa5nJMDaK6YJlE/NzeLUa4bx4gpBNQJCkxx/aV1mFyzF8VlFjXGgiEA/LyquuDqrckvQ
8Ul1pyyZolLp2wN/Yu10Mx2wwFrma+oW4ojbu/3ZJw2jY2T3l7njwFRplv5oViK+12Rt7duEKFUk
wQxAZCEZZOeO7LxTU4qLPg1Bx/BnGa6JZQqU4uJ2twKB0oxPJFOaLyz81T0ivGQ/xe1QIT2g5w/d
gtXCjpc4eAtSkVHktg1bn9r81W4nYLZ2BAmrVzN5dyTrhYe6K/9kGs51xKUEmDlXD1lbS99Y7I/I
1a1vumXUCSo5K/oRFWn5whjyJXMFirm8ezTH/sV084lCQACvEXEJ6RMNyhrVnxF7crkKgC9HVtNh
0bbqvRGpOjj4mHyYWn031QNXEfBgEK/59qCPEzpdvcBJS0kusBluJm4tG4BO4tMqCXCo06y5c3IL
g0S7KHoZh0/TmiDWMDvaneHgEZFjOTGFvENmmj4hmGi/2riGSQuP1Ly3xGi3/mhbidcIDjZx9IL5
0T067m3cwe8unfG8EM7Jgrdkp9VUP1PGf4zt5RDkQFCsBNit/Gm8OZMLxO9+v+VLMA5GdZFb9DCq
7UHG0n1McM74lDs2YT2Y36vE4WIUqXVdSmbjLru5WMgCeZ/kLSWidr+6uLwOskmQswvHRqCO/RpJ
V6NBERXZcZlM48Cuy9HYPKVMTZ+ywhB3KH/aA66L+DQujnbgYIc8oyseh1Rq3gIxFap2uBgM6r0z
TKRwg0ruJnPrj6TLaXfTumBjauyXpJE8XV5Cr3SILhJNTsGI5mutMLTj8vEHw7rXtla/GErfPCci
ytFwYg7Fee6CDMn8PFTLk2F23JwEBmAZmo2TGbnPaCLsc1JVzzo3kaeL+eZsdnfLULzURXa3Dpvu
JxIx/4Io2/C23FDKx/euH2TVDaHJhMNaCDRq7wZ3Yk2eVY77mha0BBSgs7mYZ5zxhmRBNtyu+bS6
mvxRCwVqWSeuz2Cx8fWK/lhzGQbrzeTOkTpvQgSI2XVI+uih27bttJKRd3XoIvfzJvskYvko+8wN
RzxtMjPOBXpAB7R7b4ueUXC1Hl3monOajD6h70Fadq/rmL2JqQZo7ZvEb2uF5vMx6qck2CBYnjth
lb6p1cWTpdfdue3rIZhimbwKbD2HHH9UgO+0xm7kBPFmqKBNGntHT662Lwf8OuPjAtd0jeckO2Xc
a++UyaeRX6iGsXvA6IQgnjsgrsTFGE14sdYucUk1wylGLxYsRnc0JOupZ4st3WOnYhpMmRa8TK1s
J2URod4Ttg7kKGkwakuXr9EpzVfqwu3bAIT0ylmK6huhEQP3z2jWFx40O6FM/zQ4QFSFZoY169vV
XYtM+Rqmw+8bpT879sP5MZ236Rg3VZ54bjfob8Q0ai+c+wkO4FJ+Xapi8hcw9iTIx6S/Z13oW961
XXyVizt9RwDFuQ7QwJ0ghfJc4GepRJqD3trjqxj69H7SFm7jNedLgGOak7sIbeeK4DxlzCway30p
DNkfk6XeWK46ffoy60p8Gsmwxv6jwKmQmdcVSKZt49eozeI+RhlGUkixuHjP4ltIqkJt2/i2qdJP
YzHTjkryZO5Xo5mGnKjtgyKybfNk3WDwUtgtsYbM01umqu9JSZHksA7fOZZrxEWkGJz01vxeMPBB
uG0AVp6WAYn0o+6cJ3NIWSlq/heMTdVfV1knjJS6eMMxzL3Ej/X+qlmy/4aVJkUoSLVB2IyT+JEx
kIeIfeXRiWJ5hWVd7sYOkaugnOrYyXkIm7QQj6jGWNESFXOhtIpvb0ykddC0qIN/SrDCOdA+IF2V
x6g4ffDp0M0wUNmgjCw96Ev3JBcbGhKvHWUZttD8LMqK66DJ5RlkLQnJEsFKN7k6AahtOXhRLiV6
ffT5caCwxAbKiMS3GvfltLMLvT31xE58MgfXCExQ2YNaCuu+mLW891XkzFDRpuVbrWSqtClus2LF
xrekIYzinspRoiU2571KMGo5bZQ9cOGTIau547E2a/Nen5J3l46PykuZaVGMTV9sXOF+b8ftLre3
hzGZkFM1pYsAEW9LlJh08w7lFrTrW5MSIKy3nmXW/4e8M9ttHFnX7As1CwwySAZvJWq2rMGzb4hM
O815nvn0vZR1Tp/KrI1d2EDfNPq2Ck5ZsoIR8Q3rv8cRLPj5SjwFZeX1U1JTTFLzc96Hugdpo151
cTd44yichZ/We2KR3Dqcud5yCwzXzBT2r11Jytrp7PfRb8NpFeeqWuluXx9jhfgFV9C5ysSHxxKT
l4SYG87rMIz9y5AP0bodtfGNIWY/QLFYy8T15Smv6+yZARg8ERO6xY7rRpducM1ND5ohW9ZuBdwD
F8Wewbf57iFCluTWkcTxY9jp7dUxMHxWBkPR+iVj2KOD5U4cCQIlhReY7MlW4iz92RwfxikRW9gk
/UaOLhc0Mn04iJSSC6xTs3dWt53a4eKxctyM8DGBgAW5Mv157Mp6MXbNhJrSpzdjVngxIJcV9bhH
bmacUlpZb1RRmsd4iAHwTWnk0XZ5x3/zDxxE4ruU0yQTQ7jQTFFmH0jyh8s+jtPVhPd3TOPQenG0
eUVhfljHkTltm7Z1tklZ1odyvrUyuka/hsCAgLuwDy7acoBBwqml2rT54D+E/WjfI1fyVmJMQafK
5QFrWpz5VMlF23Iqj8LvrCXuWj4uyF8axChKxp3QGXe+pilnQg3uC3dAXLdxT98e2oGc+fagpT4G
s+xOZleetWD2ctS8Y0VDfCdTJ3YXOuSGQwDoRV9UOiUwD1sFDkkJXdKdi69qsJnuNNhYKmBbus+U
6MC61VJ/awYpr1c0pbERHBQOpE63KePcviVUf8WKls3gLAIrj575+75PRsU4YUQEti589QVNKK5t
o+/ZcfOqU/behDJKIoqSoVUvJDId4g7+ne5JaRJzn83OXjG7DEuxFv0BMoy9VHRk3trJnM7xxP5Y
Vk68aMkMg08sDk5uUXovbYvNBs+c8381hdG1JUKLXBw35skMeEK3hX7GayCCzPc3s6YnkVrJJ7Oc
osfGrZ1PHDj3zurEPupis1xw36YnqoyhznkWinRZj1rxqmHIngpR1TccgOBbITRPT8zyfXDpIS9G
/1ZdHKmPHdgLwg80UG4eRmWeAkM3VwSD4oI/XHbC+B93RZjTAm5GqR+o/bC04xaDSbMqolvam0+5
8N2lZ2Ev7aLXD6jP7DZ9bMUfPmIl1wQ52BtzEPGWzI7LH6irXhCG3qJw/j6MjLiNO7t+Mg0S/VFl
kU9mO41eBffPl3aCtcJTSJ+2Q805nbtGw21KT0kHcGfxAjfqwTaN+UVN2bz0c2WfGMLprIwyHbZz
nvTzEqWvhTIZFJKBOvQcgoEx20zPGVr4CEQjf15wEmSJ9ezUFxwvsaijgpZcHDTjVmnU5edQUxut
Go3LbULMnaPhvLY8j66EPLTljNLvcWgfz6kVyK3RMm4ibHPzqUrahKwDqRXcHp0whyb7TdPd9HEt
qcV9bAzoTnqdKQwvei5DnXhFZBEmcgJ2giifENr7CNSUGABhUD+400H+LNvcIOSTz3RhvEI5sWdX
NpVRp/mKRQSopPCrjowzcYY6SeeVYYpHB21/GemCAg1P0xX+bnanpcbZ6vN5fSvmLgxrdu7pAQBn
i8bxe5+CqF40alAXifldc0Wa3Xs9EtkVk9Z9MDQ5njGw7e+GCvODNtn4arne7+Ma/scyCFIi3UWo
HiSjb3aT2b426NA3xlQ9H01mzK9J0tQbtlLyLjRqTp2RXQnvJXcjZ65tTAnBk4N6rrI6BPNTRRwl
1Rg/VeR1zgP0h3GhdzJ+HqsZj0BTM+GmqAcuY85H6qL5Mk/Au5Jbd3ZNmGzCbAj3VgZIJfOV2seW
dV/6CWgnM1PbvJjyHVpGv5yjMmNFjMOevPd8meMafbN2nAw81aS/+rAEjywJ80Wzzauq/Sd3LIdz
WAe55/jc4pK6CTzoLaGXjfElxCeMSENtpXJYPwyFP0xxifKajvl9UvT1Mq+Tnclx9pLTV9oOXKLu
3CmDicLlyTyWjlts0f0+VFM+Sn06BAGGkdKsfV5lmDY6I923sT/qryH9jXWTZu7GkjJ7Ep3Dg6vF
k97lcb4Xhd0d0ATIhEhr9CJB5y5N+KAUiVQmRBlk2muMajBGNggJ8kq0K6mZrYMqiLeGFhHrKCB0
ZHpFUy1pEQDGbjJ0aqz4sqHU0wuPaZp7WPLjip2jWONJ6ofO6H+UtUDraQLIbtGAtJdiRd7z3LKW
5L+mPXkCil1uMD72bTDeq9wftm6n5isRy3Q1Rz6SlCvyK2XP+goq3VgFYVa+TWkf0+Duxv4wZjoA
AleoL3s0/ee+SUYmgnIpRZH2q4SVP4MigbL/kkfp5JVRgWoQFpqX5Eaysmj47GJwO7ssdIyLiOzo
3swbhPKZmZdLdzDbM9pA+JEO+MmLqMzl0kSIJO4g7MNkN/JVJMPI82xuUA1H69DNE7MVpmRMyW1F
+AmWdD8q35UU50TwgUjIGSK+SVFmFV8iLuEZF4HO2qv29SYFveg+qawFBKv2bfZt4xl1I3ojnzaf
0DbMVeD6GjBOhlSHmhTXCWjGbvCL9NGP/XCFLcD1HmLIwnRL5+HGvtuEXWUtoZSF1z7APl+Wskv3
LeN/vwph9g852yvGzOSfKreyLLITabbN2liuNNBX+y4zzTUj8nAVGpXr5zSdhjdkFvuIZZWuVEEx
na+8bE44BvIh67iAa8WUPCSF9j1uahjONfsnIIo9tLcGO8eqT0E1im8WXfYVN2cSGHnR6uyJkUYw
iFZ8W4EuaxK6WMgz/ZUqEQdAY+hqL2UswnquETKoew7L0jXElxEr/0BCBxgvVbiae63fhWebw8Ea
M87fZwXrcKgrGq4jV32uzqgFuFHGdSga/0pttFgFBAEecz96YHflzGNxl2b7pUqWOQ5eWpgcmiQd
n+whnLdTS1pfaikddYNjrccZOXlx45JicqX54WsvHTQ3ZhsPyA7o21Rg8IU0+JhrRzfloTHs+Vte
RvZGhbh3TZtBSePKuaS7x3aF1/eAGgatxnJu6b6b9l7CaPsiXDMtGZBqPcxU1Hb91KUUf6ZmwaXL
3ZfJYKNp4MSwVKtFK4mgQ3dz0BUmWwOwhmzO1xIHOxvvidpfslm0JOPaft25vlqTJuPMGUTaJse6
eWh6kBdB31hbXQK3WzbgtSwulZP6muFxsFPM+VNCmpyzYGOuo9QudgXD/e7ruKtP0m+SfUgnjys8
QcFF4kjFRy5+8MDRjj1jmdqVDeBNW1hpyjPof5EVi+MbqmEd9oMllqkqflhV4a9Gy0/f0nYKsFCI
DD/ZKf4Hcyv6c5/7MSCCpr+nZquTRMoJwyY9LJtQxvmfTNb/j4Pw5NapKfybIHzTfMv+mn//8wf+
zL+79h+6MA22BJLdtuPeMvV/5t+V+wepeP5tm1yuNH7+n//KvxvOH67tWMIlIC+wcm+DL/4rAW/I
P4RB/F3ZFGUt0xHiP4nA2z/Hi/9PBl5JV2dUriWQhWnL8lq/TcEoQipUodaYWz+cgaLpoxaKVSd8
M97oBUFLltGcnhUM4pCElqnyJbGElltqG5PTCFunh1BDObX2ZuJf61zpswWJzeoKFNzOj8huS4Lf
bt2vDCHkj0ncAooau/heWmAZEWwUSQu3j3Z2DjzEypuzjHLjAqSZexXmKZdLLb8bDTfaNYGPJ23I
ByXLZsknOG30UtReQYjsSM5nTR/Pi+UAeMw2906WLZ2y67y5hp5INC9fGLcH0lyrYu0gIHsy6Ujb
WoQriso9+oEm7nutCTYwCN9zEUX0SFPlxUSbCEA27rqwzE8epNZygBxHCgxAUxnROm6sedGN/rQj
h9ReZtcd9kmkh59uZffLdBLNPhftN2fU1FZ39HoddyWNLJB4RxXZP3xoY/dtNX7O1NNxmSaOB7F2
b1cOns78nXv4TgtMhjT5L2NlHrgd30mOsu3U7TMpNlGok5GEnvIhCzWs/dH8TNNy00iC8kyc3Xbp
VCyNwXwMXMRiBPF5ZSVEjbIAFl4l4heISuOqdZxXO9bv4lrQCnW8oYGdGnVjtXKDClZop/UHAeGD
q4/YZ1kxEXiUG5LiXDrS9pzUJUbkPDbZStJZgJgkv0/QsrystvXLbNrGaeosUmX0sN+zxiCfC2ww
+DB8m9wC7uk56UweqGKQH3XdaZu0q9QpywLnQGR5+qrdFt4FBKiKW+s4H0gYDXd1mJx0UUZfsh6I
B9xgQCLQYGc1MPesKG0/S2gXSx6eV1pq+4Qg1FIEgh1y1moTesXg86hVZ5iJrjfY81WFxYUm/Uaj
MnSes2jYWX0aUUpvIZDpiW+cSUpXXmRNHymzRtdKS98zs+uPjWPvNCOd9UVvNMnVccDAOCSRDqMO
b6ayyXHF5YCfSN+/kPl0aBPnBDDEurZB04g7x4Fog/mSi8rLIX5j0dKn79aM3iVppaVDQBjCTW0K
Cz1v1ktLRpcvYrtjZ8fqyNKVnP0MfyIC+LTUtNi41kq5aEFm1uC2RGZOTo+WN9VmQGwQ59HiglXj
wAghXhNGNgpd4TueD/QKsy8WXOE7LQ+B0QY1Lpgmo6zddsIt22VoJA3lkURG5QspP9iGrGfVgvbI
1O1GphdqafQqZ7u5UfsoFhBEOPhVmA5rRa5KLAK0J4X9CNZll1ipVoAxiGaX18UpWusNUIVlgCJt
c0Dxf/aoXRWsgBahDgY9kJ9NSDEbhJaFxLFqEZ/CtZ9pqvksjD7MCMooqgMC9iJhTQZxvusMP33J
B1aM28bo90GtJg9OIKhD6iZhsSVclZJo6jX0J46WHcpnkdL04TjFh+UkADR6uer4NZ6SWGeFtFju
RoS1l8R59tBQZPgB9wOQehTSyCCrEonkbBdxFq/nTuZqlbUETe/DJOevjyYUboJ+JLpqkN1MacCB
V/FoNZfxJutCR+yIHLbpR1VrXbR2HQipSwO6CVneXnAkcmFKVWMXXt181le4OLxgVyYefnjPGy1D
p9tN/lhbiwobNi3mvQ1L6Z3x8eExpxnzbaCdCE0vHKtjRy0VvVbN8S4bOW8pVFkrbKAl2c1j3DqP
YTu+qjwevSavpjdlDRVOW5hezBg4SxcFNEbyvH2QjlOs+75Rb4FRcbY0Wzm/C33+HOyOYKPe5c/A
Q5nzk3taE/fo6fC3bP7demG3urAgKY9Dn921dZ+YG1fz+URJ0d3CgFC5FymC8GmqU7HSwtHvNgFQ
NsMrHHyQlQEAYDjw1H7uQeWCDAf4+RBDgjOv0EJ7f506DoYGtRGOlDmUqQk/YbxaKXHEbSqpcfQ6
dY2H1BHhJ4Y/hI4hypgnoWoZPdYQ6vp3LgRtvZ9JBaGr9lFjL6qAxn2UTFuuNd9HpFZoN3yXxULh
55FXLue18BuCbmPTn9t2ik5Sw93szXE8KrO7TIAidn5oxxfFjYlLKedEbdYdtLV0fLtRGi8lg+UZ
EExn65FhtdNlgoSVnnu3KL7nME+3XTIPO7/PALwMECe/2ZBlLxriF05C657GNoMPSIxPfQ84776k
EdFpKisWzZzahEmz9FtTfal0ru7KqRu+fM6UHSHNwkkfiaVzmHU0EvWGCfxm5YBOSr8iZRM2jrVQ
v0+gvFyLQtgvcNPjDbgNw1kD4LDTO0E6nqcC7GAtd+vHIqjKYNnAV/1hOKr46klkvw6VQey1gtvn
2VZGDBdph8s4oMbqBIbdPAawtbIjcQH5SCKwyu7yEooSmR6YkZjfWh+vXD1Ur04RAKWOG3fcxKVf
GHtbJPKzoHx/sRNDPepFnt7lEZofyqzvPKW1sN7njh0kmniqAjGegle71/DagdxQIJpS0hl0zjxl
OPbWRxRficASRAqNdtdLI+mJJ6JkWN0A6BZ/sU7WCjm9ItM3SUpS7tw8jaHQ7tFBUD3HoEFnsoN0
JrylEbO/WUM5/L2+AiFb6xTr8A8mKOtpW+yp7DMeezbNxrrUcZ++Zk3Al64IAvMWpOx908MoJeTv
5nBxcGy61ieHamg1NxCd/a8KcNAvKLnadLJsTImLBjMaLbOIucNoCOIKgqID2aLkChV4w5AGIJe0
ZDAXkeKWvglq1wruolyzp2WfD/1FkEEJ9rKENX43xPGMg+4SB0CaKK5uAekThJI2dVe/iqzyGZTT
ciS8TtYD9I7hUpnIE5Y8RFyXEDZdmITe52ZoK/fRHzP7An1jQDXxee7bZIi2mpzNrWup0SsZXL1l
P8tODLEjukV/ZUOJDEtwQmL2NGiJd40vVbvIcUkOEVHpalmSZRj4QvQ1lD3o5uQvCo4Ppn7fTAPe
a+1fdRb8sm4if9XaiKRNWvavSnTVIYuj4CluqnaZgFnBgS7t4FFaASUuTjc5f+GCkM2kqvIOhUIx
qVrK2N1iOSr+rGVrmUufiEx7NkiqnxThc2Kmofkkh3asNmmkDT41w4THctbadkIgLM52GmTOp0n0
EX9meAzByp267mE046HciUlxQzTm4JNtjoelXw9IejDSzGCbRrq/Etw/vpUicw8TAtN5lsW5csS4
YT4AeWi3hAqXz9YdQXYFMMU6VLOFcG20j4EdJWIR5f5hIGH9jQ0jfggcI/0su7LfVEklqvVgagnZ
lNoHnyyd6jMIco5ghcWQilQftmmfsUGVY+hgE0d1LFZ6w/j2ynRuGhB5vXqDRx34RyukrteAz3QX
w0i7IiGPumRoSvEBP+ajrTQ0t1ZEGR1MHSATdmJKhB9xKo7/o9b83288v/XBTdKOekFzA35hCkbD
tJp6nwPgePzLHfBftHp/Lef/+TLUnV0bZIzjEGP+tenezwyx8QGU7hjpiP9MASIGxFbJf5oZeavj
/3qBu/19BVgHnRsh97lfX0e4mtESVwDu1+Xdt/i2w9vtzI0gmOCOLkctiX6kPVoJHlpmqH/4MI3b
p/X7yzum6UAfdLjd/v42IwDuGs2qdifrqFyT22gfDJXZazq1M1/SJr2oiohRQrnwLZkKZA5OE73u
Ps6cLuTPYwZAkPR28Mhtzv3zeB4dqPy2WSGr6FCtfoIwUYW1IUpPDeTFZFE4s4+sFRaYNu4/zNr6
+xviJqw7XNl1wWCD34fizqRRHQD45W4GJkMmIolIrfRFNOgresYue3yQKvMf+BZ/f1FTt3UphOJk
aju/zyKp6R7KHoWGFw3mO9MxOUu3aIfBPnKm6tu//2b+Oiru9s3kxYTu8gb5l6Q0fv3GBK5p5KnK
2t0ANmVl1cbnmGjrTB/bf3hXf18CBM45hjDFAJHDtG7//y+wB7pWoiyqKAesQUvrJEXps3Hmwuq2
//4diX/x+Vmu5BbJMdEgeHxbJH95pSABaGbNVrprJWJz2HGk8LsxDO5QP8zOg8tjNBt4lNzzynBo
TsnQmfJMOW/JRhR+giHn9FcKQgbkYvx5O/48H9Y/z4r//lf922cihMFXy0XY4WOxfh/GGgCJbOtC
RbskDHVnV6quPY/FyGXpP34dk2VvWQAveBn3t8/ersKmCoIu3OVMjyJbiusMwtJP0z+HmP/flvuO
OGhFU3y1v4MvfmFl/L9Ex8APcBDt/vJXuSE4fiFkHCPaYb9Kg+L//Nh/yYPmH9Jkd2CNuOYNdPGn
NugafxgOGUnuTI7iG32bt/jf2qDkJ2wmdTKrUwementA/bc2KP5wERktV1dK8LMMrf9P8Bg3AM7/
PNodhQGmWB42+5cQf5/9M+IH5VQ7+m3eE2SwkrzcMEw127DL35t14+7Ap73FhRgXFjH9m5JzDKzM
/Icdhn3kX/wehkGwynHoAti/D9A03YBLVeH3Wztp0i3l3LU0kzU1bLu7C8ODpBhkn/3shlsYuNrd
4naURY9xOLaLqjYfu8q5b+hpNM8zlpWeHxgIBK5StRYqpkL4cQ6loK6BqEfUrb1MFMm5uFULq7Qh
LHdPQxPfTRZBSR/gRdacx2Q8MQVkb5hlB3J77TfZi8wI6SKJkuhPHrvIrOnoBN8kdwNPJ7TjUQCH
vKgHNWVHXsjDuZuAWkWktMtHcyLD7E+0JM0zDSDzZg9yt6SqBgjjNbTpi3H9JJsZoHmM9l2f05Ky
QLVPoFy1gn4iKQOFGDNfkVAeKrvZN8G4NUxnnzNrg3kRC92pHsbRYhhN6lDVS+5dKfGhg56TOrrh
1rSiF7fI7muFVjBaP5jss1X6u9boTw47btA6R8ypq+2LjdEWKzFq3mAY1cJw+DVs11hOXbIiNv29
SPvPqDLtbTdDoM4T+8sADbBrLCPcZbOZbaukqzxu0YdWDEdNdQ3gC2ZnDAxDNCf7gSryrtavTQ7e
nNKmN8vhoRqDs9DlGuU45tNySf7n0yqCtG4PDB4wnzKlKgLoEpD9Q5WPX3Awd2Ojv83IGBNMsUU4
lK8BOajJig6EN6w19DWPYiu6p/t0u7Mn6E4QSheSBpo3kimY9P4+0PxXv5wPEHuvteNyj3C6Jzqk
nhCfRcbMNr0/EGeIl5IxRgXd34Xg/L9i36AcnHru2L7HYI4NCZBMH9NXh68mhI2nKAPwSyb3s6jo
gJBH9oqG5oOha6ssbj/0tqT0rvvw56Z9S2DBEcPS6sOXOBOPMntx6no+xbQIXzhlYrfJC0ionoTm
4C5q1JIdR1LP6RNyNFytq3zbhskrIsyPRCuO03wqracGvN1CVIzWMkquva1Do3uYd2UQv0iRD9uu
LzyM4/PsOyDKyVuDsuot8ySnS82QLocqZ1NTXeVYV9xJSmtdxzGus8NzO/opQl67NSUt+LYdLS/K
rWSrwjPTi+5yJLza3TU5qSzLBoeo3HNEPmeBtP9SzmAMEvu7P0erGHDwIoGcx+waUbNyEuauQ04m
H4y9Gn23UrWukrMU+nIoxYV+FYKfXKf6/KyrbNuT14M1NCzm2X5hhOLNhtzw1QDYGRpMCrvJX73Q
u6Xf2/cFGaHQcE65MT9FvcFc5M55i7BzlgnED3u2lhNjrLpsPDmcI9pOWUduxSt4LR92L8/Cj29L
yTi5ejcsqtY6RW6wGxMoxEnF4cf6LBKxw7K8TJC5F9IosnWS5lsr14e7tAJDAUKZZnQdX2/UqeXs
6yfortCfxbkmfqc3Op96xWdEQl6V0RGi0+DZvomtW/drOd1yHbZ1BgJzgQZbLRgx8RipfANjUS4j
QNYLnjLfC8v1EGeeM0ozNv/BM2KyJY0F+HEsSD3UTwQOT37evnVTVm5DCm7L0lHP8zA9EM8OvNE9
jk57KGjk9ln9qNM4ns3qrU2td6MlC1r4d/rUvZFAeElAvlLI4X2QK5+0YlX302pm4NQVO+iKjLob
M1GRxMn3hFtBeyfAHSoCgYRL63jrqGFHXWtrGOZmrssvM8k2gFe+qWAmZgbKCInTODLfinBPRW1B
VOoH2KVnwi4xs6flqhrob2Hsk+NIm1VmRsxlEflWze43ozPGRdWQ03JbHYh/qC+NWHsyCpMGB4Ps
WV337SReKjf/PjlOtZIZNhg4yW9x4rAoMhzidnjrXf+ca+pRG9StfXE/G8QzG6LRm6ZOjkYR7OZA
/qgCzSK3FKSeiJq7mY9VA0ma9KTaEWMXsiAgjMYZo9mDQCAeYyEX+itTTw4su10runxF+Pdcl0R0
pjBIQD5pR6mjrURB9FkXGD1zetXblAI2RIYm7TYg5G+kej7JZFXbDk0Nc0fXaI+lsyJbaodIG4SS
twW4EX3yqVjTZkuefDrbUVtvkqkjjZ+TR+cBpBf+GlTvpqxtryzewya/J+b90tdiN6au16byMDTt
dujLNbISAwd6uCmKDmA0+kjjLX72Q+UPXtWCOI7uwTm+gD2hJ5jSAQXbnYpX7KOTMfTbhBlvC8fd
MPwh8azG385aOHtjXz8CYv5WJzApQzkme7t+wU70MA8XNoJV7uI2pR09g7sRDT2D0ILwWF+02TxO
I0+tcqQpFLPcNcs5W2P4oyQeROi0cHSmYH1l/XyvWzazfkkn6uZX6xcMTenghUI95uy27Ifoi2LZ
ZxjIk2m396ZdbyO6YkynWukdlr1Vu68KeTzuvloMeaKKeEdM1LPqe6saWYTFK0vkuZrguKTvvUre
4j5/D7QbKCG+6/Tu5MQ2ETCr2Rh+eLR4YM2iv9RNAZqdHLZLraLMTpWVvWcBltqkye+uU933ECeK
cTo6QZR5bQzkwKXyYZKOE923bu5ew9hdpRbdNBF/zHX+PTOnA1AVEIqUUuhuWoTZ7LA8NuAnspT8
RazQvR+MbG/yUKC9LXkkd7MX4pvJtlu1Y7YZzOMcQ0sh6o40/aNX/YqJPpEHn4Zvc7uxRy/tydwx
TuFYBDROU7e6C2RyqXN7CZflCpOJgTH9Aj/pDTMiBSn7FMvEMyttDRb8voybLUZjsTD76BnAMgXq
2VjlIW8rPjtEXDtnwxSgbZE1n9IdD2GUbKlX2/TJ72TGxDF7hExTRaugSQ8U7DzbsZ8JXuKjdoh9
8sbqoC1uVVqztEBsww/Knogoycswu2Jph41aCHQHIpoF7jV4oEGr90lMzaM14BxL61yG9lsQT5iX
3UvTpxttwg9zZP1cJzcMVPwcOwwOo3ZpkxoObnNaZkJbxoK2FhVgtTSt7FqVOVG5ZjMJnEK6+kZw
JM6BOhqOd67LV90vyFR9MTmG0sUFoXQ/ZO7Zb6NT3Oy1aIIL4izH6zjTDG3WoZ2fKr+AVmcwwomr
JftHtNL07tqxFXkTijNpp9l9Qt57CQb9GnU6zwO1iYLHJEo2rYmXEEkAY4ppjd3dqGeXXpwzky8Q
VPE5etd04qkVWPKiI9wSfx+Gdkt19i4q8X0JfO5HDHsoqvaXmz+HrM0JwPkggkVc467RsM9LuNDt
XSQI/6TqkYkcsDHbbxGRcS7pnWfdGqiKs0OnOS8JGHKQ0c8VYzfnStt1xgE6zJLUfstGS+7Vt/dV
Zj/QCO2tVUDGYFiCBwP67lOa5WGdPQW6oy2ZXRrtXSe764iXc6xs5r3j58mxVHb2oVmhC9VuLna+
b4KQ0jGZX4mwFc9VO9NsJLG+7AnUfOVtq84uth95SbP/7MGSr2TigiEBRozrbYOR9jtMT4WRXliW
/mEzRuKiTPLmehUw7YCHPaV3g5IlVrMCppO5V7hyfJJaG76D2kVJjRgLtYg1S6zaMij2savIW4c6
FLHUvKFr0wg6whRsnVrqP3hJ9eGk8/ydgUP6lvBzu/H1WDwUdm2umX7anlQ41Xs9j7ODrjn1A3c9
zsYcytCO67y5VFliPip+Y0KFFXtLHA47XTTloehlsOu0yVjTLWaPmxndAEBB7VB6Ucr7urIO9HOd
F7aZcjla7rzTAPofjdzx92ndNXvmi/SUxgn6PY+1y0de2OWxleBCQPEdC8VgXdRJPX4oVOs867U+
fZRFXh3i1vbXgQ23Ro5z8YZZ7hKAzKsn7jcsHdUE2XeF6f1KqthiomofxicJvvfRcmOsUEqul2Zg
HKUYauvay3g81YUbooo/95FFQrendTG349UvhHzSpJz6RR5NxhtB0WE9VhQ25DymF/pm3f0QQeWe
2Cvfw1sHMQNRz4Qu4r4xca4zRR7SjqJtTkz6wjeNJqj6QOkXbhCRtiTptxZTHmwCjvMgsBmcSL7a
Xpi+IfD/42zjMuEE9PANnA5fjpksgW8sknQA5mDSSDA78DjAhrJ3gInGfTl25lZCDTpooI54nOSE
HNLoXIzvI30yYI7Wsm/T6WQwuoAwfTb1D9CtlxMjOZqJibCFgHxWzR9WGuMPDU1neWhxj75mP6l8
PtlV8mYTq5VWtgspZciZwJxs8WHs8VAB+gGKY6+Qs5YaSVpPamANJrZe3XkdNCACU0yuQMhPGyPa
NOJvdAJXU0GYO0jWZGBXQBoG9gQitQQPEUDvVSD1G975ZTSKR1S2XaSr+1R2nhSMbYlNfuNu0yf3
hl4/CwFFodSaV3IKJBaDiMNkZj/2sn/yNXEqb8VkjYdQFCZ306jtAjWdFKWUXQldy7OIZdCD7Ekc
z2RQ8GjggNBojfMVwZojo/QahvdwHm+IMRAtWveUCPNGMzwaxN1LBxq4LZqDG1J9ddUaxvwX3aqn
v8hC/8IrQL/5ReNQEgAc+H+LK6YlaVn+ruLbKuawZNnD1k5fuN1Hh3nsRsYOMidME+m01+28uh+L
YL7waAqvQ2RbjyJu4lPtV/awaKgqvqqkz747P5dKcls1zNN0763bSgpvayq5ra7qts7EzxV3W3uE
XEHmmzm6ScHS7G5rVN1W63Rbt+ltBfs/F/MYmM2e0V/aPvjf7J3JcuRGlkV/pa33kDncMfmiNzFH
kEEyOTM3MDKZxDzP+Po+YFVbpVIqZWtfi1KZBmYwMLg/f+/ec33e9Wl560HOlGvZOawEYkbOaxMJ
Tfqr7x1jP5k2xI76N1LZclcuK4q5rC3zssoEPuuNaIEFVRayJFRcrEZmQ1UehGF7Rz5PcyeKJrug
PV+fyrlur4MlRpiALfNO+jYr3bLmOcvqZy/roBEUJnNl1sZ6aiOs+3ARyorcl88ltFtWUwOGxzb7
XGK7VA+HKfGQeJVUF6WY9K0VJ3obKpk8kqLNMWEg0HUFv8a5qKYh/GLpwvzma2PckiuyJgacrf1z
6cdUbe6HZT9olp3BX/aIYtkt4khPH2LZQeDJgxhadhVz2V+YvrLVcCOLI1ZOva2Wnchb9qRm2Z18
NwXxMxaXxbJz0SEmWI/NLPIjlM7e3MzvtAUvPMxa9arCzPs41Jl4hhfLmARohnyabJc2VtbJ6WXQ
IwqFSXkxmVO0nBLl6GWGUazmjLINKaxcKfT1bkMobRiGEV4QGV4Rcso/T6tduSj3HCPUEFLh4L9a
n6q+4lPhJxaxX/Op+4vaz09U2AXXbsbAk93ZcBfhYI5msEHFfVPksfPqVVIyXWV92DuDxykVQgT1
QUbwCrwOx0relCi/4P9g7ld+zgBDf8mO5oywJg+B+WCfOd4KRQp9NGBk276qbkPOmIfBsF7qnOZN
J3rODzPVJECqxylFxhNM4xYtyX0cV/dpi/PbICJzMxuEwQykSmw9junfObo8GZ6wz6oDt9mU1gMx
ltQ9hsSmny3p3i3Zf6R1pbfe4BiXHq6MLds7KTEiie5dkjvRsDSklDrOfWTG9x4ujIu40glea4rr
LhOnQJkAJfpwDHfOSPYSjbhkQzbF18gUdEfMCCsYdIS0mkNq4aRDLjldIl4n9TPjPx94MNax2z/b
pGSfcluoXY6Xcp3UhdxXE+Jqs9cZHBVrj4qtW3/mXYeiAnvNmYFE8vo17cQXqkGCJZxxUYUAUizG
xwKbyN1glBzCmBfura4jFiLApHcZumW4SZOg2LcT+MgB6MFeEb6189wZS7fVN7te8q4VHp1MQHuc
u4IJ29jYfB3y3j1OZhI9g93/apsp8gK7rPHMeu0+06re+zO2F2aGzQq1OWlVZoMNo3TIhvTnai1Q
Wa7b2CbEEjYPVUUpOMTf2NWE1VlRJ00hB/2Q4OPHwm+5wxNnVX85BTS6v+fn7GOgkEVhvlTWQ4Mc
4qJomVnLUoPTZcc9I3Z7N8smu08k7j9vZEFB+/XO2eUjVs59mDnAzczIXUkjsK7KBahbOFy7VIfv
jaacSOH2k1zdZGRJ5mAzp+htmuTzkL4IOz63WEScVqIjz1ESmgXc5ST/cJr5dsJjQgGM5ApdPPHx
5CGCfYaHd9XUst+omMXRRGiD7gJhLCGR9V1vSvGAfp9sXdf8Nhb4zuwqfnDr9GDWLFyGIqPITvFK
OoEZXgZkTuKUAaqjeL/Gmv2hMKgEaEFf9b4Ny6gjOegQtX0BrtMIDwFOyucYMSMKNDXt5jGBFjM2
Lhp7BCPzVx9j1YYRU7gmmt1YI4aQ1y7631fwwOoYGI64CHHLHdPWaq79wm1v+sbPb2xCv9581p8L
U1bkRy3FFAoH97JaCiy1lFrDZ9G1lF/SaN2jQSbdhswUCjNWXOvBW6o18uXrfccV/9xz/zO4+hXW
XZh0wixkAv9e0b75nobRj4p2xlb//KF/jK1c9zeltI3LDGmaWv7//yZXUN3JYwbR7iIpV570fphc
eb8R16VIzDaRvS+5Wv+aXHm/WWIBu1MAmSZ/ovw7kyv9+wk3Xw5dlmSAYdKxRxLh/aSJoN9cwpmT
1T6qQ5z71VC1910fDM9h3/bXahzuO6M2bnPVAhECE1hyRqButksT84Q9xOkL3Ln+FYtfdPQT3W3J
F7LxpVPgm1bb4uGI7C8sGeMtfzzvGTKdG5ow6ffYcd4GZIaYUaCzV+jZNk6BHqfUg39fwaag/282
T6qwMghEqH8MsG+rxk+Sm6mALsfwBFMd9LhROcMji62AXI7WISCzcaOTtrgrCv08GqR3YXRcDg/A
sh3DGPZ4i7FKS0nB37AQdFN1JzIVbsMGK5kqW31bIgXZdF1b3VmZZWwbIMnbYAAk5dWtfSDUGkOz
0MMTqSQkcOPX+dAYhUB1BeEbRUoFKapp37rcQxWKBRGup09YsuUouso93epNnI24ZyAGmV9BtXFM
sexuKypPXw74BCG4zqRerZuKjG6FyqpkLbWtiK5vL14KE/KY8EsKUS8A7YXc1j7bLd5Y0C6J98ji
1FyElUlfTXkwh1azLui1/2dJ+P8kPRDBsPg+/v168PS9af9rBa7hNf1xVfjnz/1zki1+Ew5NBEu4
7u+DHjz7Nw+Nn8OIGy8jf0WL8H/DbPc3qbA8QGqytXRRo/xrSTB/sy2WHQ8xDm0IF5nK3xhm/14g
QtSD9pSWjmZlgQfjfJ6/fhCIuJYRVKnnePs67JIdCni9AqXCnhgl+Dfy6RfKF/PnQAc+z0Lpwfye
K8Jj/NMKFMvRV6hA3L2Z4CcJZBJ/Z7Zd0VTLGQBP/cDwcWbE3PFfgVUGG60Ba9nd41z7QMl6qR6S
3vf6zQ+37U8OmriDfjfTX66DJT3hMSGQ2Ijcn7Q/umlQykwZ2kuZfm1zfg9zMLwVKJODbC0QfDMp
Eqmqdz7W2004ne2aTuFf/xKL9OQHXcHn74DRSAohHaRrrPW/E+skHkvEGHfevoxQRPqEdZ8of4v7
v/6UP7njSJs8mx1Huxod3u8/xeUixyGt6j2N9YOdDE8erskDGrKS/aAZfnFh/+Q72QjwFHfclhYP
0u8/jch2ExKAp/eagn83gr1ZIciXv/iUn/c17p7mjSD/xBE8w/KnpwqvgFkNtu/uwWTyNZIJMl3a
3fZZ9O1vXzy2aCxmmu/jOc5PH2QbM1d0eXz9iEl1ZsQf9MNwNaj8RsXJL6RKf3KngMojFNPs1vRA
fvowckmLwm0sd18oS+BnZGwc9mDgstnBtgnq6K+/m/x9r+VzLaBY9pSyWBEs5f10ryIyCufaDdx9
ZVjY7PuCDcr1xW0KyvBYZCGaXKLLdwz5EI0URCibIvPfnKULO+RjRYYZ/k+C/yjWEzY7DqNVuXaU
l25szN03LTyYcoPVX1fHLs4jXNAZ8uS6hE++KoaKoW0LzrizY7ZP0v2+1FlWf/nr7/hn7zkmQUdq
XOHeH5/HIY/kQBi5uw9ykMYxuXDHqbchT/b2gzHluzL2m2NeBx+uCsstinZ5PwQ4T//61/iz5xVb
obQgxmFDt3660nU8WTmuVE24BlaH0YquckGCgClCZ/13P0kLNh6FZoognz/c07AM6fzSMt+7fpSt
x87Dp19kX5tQyO1ffxJP5h8fWC0kQi7OjgwA//Hvf9hMqsxUBkIA0F66l1uMtGRysOLfSA7Wt47B
gyApOINkBFHdtRO2HE9Ua98BqrFKCmZXMOXTPbNl6klasc4dPAb71e4r7zAQg5ECLOqmO9201mXL
Ie2CVJ9oD20YxkVpdvjOUpR/6wpqJZMOnD5CT96hDC1np+t8Ar/RYPKoq8XaWDPSqpA3mmi0EG0j
uZcQvzLTP3dhbF/ntol6pQkb/BTYkYALe9G1L7L4daqQpVuQIrcixSQz6YUr31fuMala9zlSs3U9
wDtAVWU1a8On82fr2jl5QvpnM56WYlVtU7+koQy3a91kJo0CeD73lqzLZ9nlJcN8jFQE1ZEqA1He
X+fFwPQ976ddrvP0EBG3dGcQqXztiYxB/+iWA9iIcabOHVT1TCShf66RODyGKDv3fVZ535xhKXd9
oV4SI37KU0lVj+jFYbRQXytdqys3CzeVIInGMjKEbSZcGPxt8hZpbtGsVOh4F8JSzfXcT0Ae2srZ
N1WdkPXeloB4NQH1aUWNPRddekIVPArGP+l0qWkcIXhPuqzbdMwF3TX5h9E+rYb+OyUT14QuK2q1
HOQkI4OrqvV9LpmSHQmPVvNk4mN/pDWMPYdGCZ0FH1cIrW/mOnBpdPvgpZl17GhwMWOrjHXt2Bbn
aAeafSWwhUXBEoxXzWz9K/J6MpgsqVWgfO0Z9MtA1zhzud+y6bl8eFztV98h2Cng3rII9Wa0tUrb
fglLOV0QzGa9gK5Gz+AxfrqGF0koMaRwPsfrRIPVxm9GVk7CNmiBZIN+HBo4yo9KpfmqFyL+VtlL
d8T1bZ548kWbu9SiENpkyLC2ISXOKUP9n5qW+zHTcYgBlER5sBGt8uO9J0tG8XEC3FQmWXWaHdyX
myjlBOHDhWcyOjp7OVPgrFgPsjda6j20u8I3NtqCuVuTv7FSQdIdeh+EtTMbZKbGVqAZKhhzvRaw
mDfgM66SbgTyr4qeyWZu8vuGQ83YMfRa/P+ZpDsLhyaaLyV50x1RHadQ2/VFwEDjjo45Iopo2uF8
Ce+l0OM2ikoo8/xutCOLYKerVh88W2Tc3zFDPzXyfADf4ldlOgoytwjMx155+Fun6nthggiKujqi
Pq2qr9rnDE2Bqir4tTVtHQww60T2QC0JFRj2hkeiY0VsL309LznTTNLrkADYY5ij+4hp0Cw03uwV
4Ul8FWOqPXiq9t8BmdiLKmMYvvQxqVMpt/jOd5U4xJGRboepD/fGyC5MKVp/6+2s/SJ1Mx00ibv7
uum8LUdYc4fVHcik1Luxp0AcZ5NkV4nnGnHcsKoJ+1r1ABHsyLtoCO1s19k8oHptAg9jjP8QTL11
Aa4auSRM14u6bvUrnjL1IGe73YKlYipa+3VHVb5kWmH2PISgoMEbEFjApA5JfLIgrUuKY7Cl4UWw
OHe8ujl5hUjW7HoTXriuO9T+nJ8RXsB5KK1h3hBuboFtqWMMXwYQX6uLi82YUXgre75qFAODPnbn
O3pVzbmck+iNiJgMVeESZYxVdF9VyXjT9MVwhDbtP5eBCFYY8DTjSWuGojkZeHfd+Rzo+LlztLNn
hkEgQu436wCBaprdCpHAtaa3eER/TsNyiciYUe6lnWfsCo783/MhRyiQlAnyPDzX5vPIcPaMhuk8
+CEs5TIO1uMgOExbk3mZtgo9meOF6a4mnIceYDHsCmtBUDE0W8UmAru5rvtbn6j6aFdbRBSk7SxB
xBkfsJlX2eDa9xRJ876rQgSvBa+yAwjFJARoy1zDPFt5+6WM6ksV59PKNY1yPbOC77HlvpoLxTnk
mysgnsQU4Ca3WjSr4LZDmvDEHg/9WnWDuqqGzr/NBZENrh9MF7Fnna0CKjQzfcxxyhl3w9BVX33o
GmuXBunamaCi2pW3QwVI+9IZB+c5d8Nxa6bBBCvEZxrgicAHNk04OGUVircH6rIRWm6kDim5b/s6
GtK1yWJzhdwS8Ghl6LuQ7/tS6wE2M9gZcCqpk6FYAXwTjysz7Qp346J7wlI71Um/hfZUAETXswuw
KmfOGLB4PfVh3byROUaYd+UCpDmiBRmBt+Q0J9pm/phkBAYvcoCNu91rRmjzkT9uXrXe2OxiCwSp
aeuKwWx6y9q/ESw+sIFFtZ/jxl/TJUteUIRXJ0TMwcrs6LWb01BtkjQIdxF+U4LtPV7job6oZx9J
Ysp8WwIbC7TxoNKBuBo2+RvHKECVzH5M3n1oQlj1nYEnFwn1GlxzdScdcedG8F1obRtI4QCo0g2L
TyMRsoes6rpjh49twVDl1d6xeSj6Ssp9UKTOniXF2Pp1w2yilOnlhLHopitB7+VY2F8Kz2q2lUXI
nTHFF3gUIcuS8f7BhoSsM0f6NYOOfghoOqJiG+3he53OtPoLkWebuG5mNJuIK0hlm3aG4RVEHRbZ
ETT3RyHJhxkH37yDc1ztGGPeRLiFT0R72+tCY+1amabRP/ZJEnzAR6u3RIFN1xVEqqNrV/5uMaPe
4hMJdqQxvIM47K7M3Ah2GIHzE0NYZIIYqREU9YSrEfM+rTumCts2E1+qGYFeo0KcmV4/7mZSbaJP
FyiILJ4Eb5RiZypCqOHS4uIbowSbN2TnVYtuYgBU2iJRsf3imxzBo/sglZgzt1wRTYzF3s+1SUZP
4ZEq5lwkVvc81WNxxhlyNaZF825nZXdZlarcBGY6rjkbXnWqaLbaB06iGsfeg5zqj+hA9tCEHnN/
Iqu8m8tgW+V+fir8LN6GJZrnoHOQOzVje6XdodgLNsHDWAanfMrqB6tkzJ2HntxUgCXfKzKY2Lkp
CrC6FyS+dMGAIZO1OWEWcgVHNvhi9jlSN4HCAfIruD4l0mJDI6O/GcP6qZzyluEDOn2JMDBDMQfo
rN/MbVJu027c1MXo4W8u5n0P4GGdSpqhc+me5YzeQ0ZR9IXCHiZSAD1+mn3ENjk951U25o9NbGA8
dPNtn4hvuRMdusFsj2k34X0OkfurAhulx1CMvW+0Di1Utn1qEIGjwYSA+91NzjRFq7I0vBMO1ngj
FToPld4Doc0QACcQRQd7k1cINSjlmfcFOtg62Lz3Ya8jJmGIp+vMxrto+89uxuiqFLzNw+RsZ4Dw
bckEvkVM1vSIuI3u0YslkUb9vOHSvugWHYYKjW9eVDxKlZzzyLkLenaoKDOv09H9HiTf68HDhok6
eiXQabVOF66yqjyVtnsZ2ebZoKEKzbdrLtPaIA9Gm5ckUiZ7f1Det4LI9V0g4SUgZcs9/JzKqbKn
Wb3Tikt3nqyQmgwxsX4VBtGOxF9uYBPdd0XUsIrlD/XsPTpVzP+q16T0v46FfRma6Ysl7ZYsE6sm
raeOd3kWPoRSH+wsu2eq+5LL6li2KCxspKLKSfjdJRNnp+yHbdej/WpjMDPSQGBp2fQvwkoe8xyk
wOCkt7S67SNIzjfaDkdnmDZEVKD/Q9TXVn2/qeLQP4C46a9zHdjXU+k239s01TTN7GPiG4SPAZHb
9f4w77PBf0uUy8Gc4/59i8uc1XiRmCHIdb6BPSt3WWOtA6zKu1qL9DQlKUJgf8ChHI4Oql9oc+uQ
Qd2GmPV4A9i2Xuk8P5OOMhL5PlKrlCSGKoBe8EI4IjRDRH/dNqhh+MIEryFTk4hWPcvKgeNwvzm3
EpFhuHeeg8RJkQPgyPprn8EVhPJLyADVZ5bIbmX7rPkQz9dImBkxqDMZ70/thPbWQWaZk1+zBhVB
PIib1scwnGGGW/mDgH2wrtEJyzEun2MTCT+xieUqKt5cw3pyUkGOH3Rg1KQNN61OHkupuhsIcdnj
SDMU64ydHuohMA/WLItt6YfwtKomfo36roXxiYe0oyFycnNB3gTEmQ1pi9S2bv01Nxe6q+PwTUU8
wOjsr22zQteUqWI7q7T7cKdQXUfFSHXnqHQ3CVHsgIi2DEbFOefMQoip5Z2G3Kc4Ih3TlvVN3XLA
sEuveg5Lw97nIdwHWix3VRcUO7+sMEUEVyTWttdNRUbByNqxtbTvnAstIQnEI+fmyCRtFHF2DqsS
liJQi4rqv35SCSCczlNiJ6NabAO/1Wt3cMZ7aEMcXXIYzUM9iF1QuMW3kS91cmsY4c7ILZVmVx5k
aHR79ltxhdZEHIMiyU8ZcHVgxVsnL+RZTBVOCHhw54QA5MeGwe8j/JPv/khIrZR5vw9TJZ4YObeH
HFn3XVn29dvAs33T1p4Dr1YR2KfA4pRt2O/HbAzXQ6qbK7tbMDu0cTZuGAI0riLkTwis+I6N2bgP
ooAB0wWt2gkz4jFs6PGtU9VkYoWeqTs2GayTUaQvU0WpGNDxgj8a5tuoMic06JRCLUfkvY7xsowT
cgmQJ90BI4m9iUnCOJXkI7xA70MiXDvblNd3JxqzO/pWrIiesIdNTTDoTcQgnGoxKU+uG/ZLQtCX
kEYUMg7uOOw/fZC9be5GeikwxYduTzpXdLbGuj7CLd3mehh3mheds1RWXxQxANM4qqkrbZWd9dBR
4CKzRMRrDpt+9sNjOS+T4lE6+yxt7Qs+Z9p2URLuZ1v2xBQN3sn30NY2HRAfLAHjDQewO0Zg6muS
x2h/x/adnBYCjpPga+7OKazd0IeaMb9zHK9v9VCR/hfAZFlHRtfsCCjuLwzRPEhpo2TDdZVjbQmd
zto2IeVwY03TuvZpucmxQekgwKIgaTPoDeU1CRBZh4NeZ4ZJ1xECD/FIPD5FUWLtKvxgx6HPeuqC
2oRyUpRPPVrTk7/Ak728AyoUAsFeE92Vf6FXkT+UxqBx1oRM5ZNQ3QLjEDdywSCGaCWmFUm29U0i
9VsF+/KWfpyzLg3VrjKrLNaDP8frVrsAFsvOvQT1X2PUqZKto8fk2I/Ag8rKd7aVUWR7w8BSVkI4
XEEni8iVBQyPBh56vWcWUBfy+evQWOIQzMH0jEUb/kwc13Q4nDcXAgXFAQEyFtKEbZOp8jpVKJ2T
foounZ6TlqcVyVuV+ILTsYQvS/DVAfEZqoY+j7dkhOHf6vsIyV9CRxXKfoefzepU/2WKhfXex1BF
TgZByft+cKGCKGd2n818FEh2B3e0t3UXRh8FD5mLkGuKy8swaKf7GVeDu06FUftbzyCCADZYnT4P
DiNMYxo46c3tfA9GyNqXfcruOCXWhqnJHXJU1kxdJ98yCEe72DPHjTeOwVbkCH+SBq+Vn+QXSdtf
eZlZn1LXwjWVsHfwrqbzGT6I3saYQPkW7tx0qzAno7HFgv7IB9UPWZoXz8mydpq48yDRJLsY3dol
2mVzl5oDjO7Ya/MXFCrq1NqZ3M6WW0wbq6j8g4k87mGopvkOxGt1HyXKOotMC7Q8REWLBX45QVlK
1+Av0JKUZO3w0VG3qWYfuSouGNbETLD/kkLgZQxdEe8H7mBs4Zkv0aWhEa/TtkNX6KLxR7Gd+Jsk
YTMAVN4ZRH5WTQpwZChfnQRu2nJPknuX9eeqyzxC7nObICufw+S+41J7l+zfYbKLZH3r2w2rV3Lr
eBq1LLKpNW4FTP9aBOfB7m4sOJSY5Pl9ELoSjd4bVzTc3VXkD+umXyxozBF2hg2PF1V+tSfKBaJp
XK5B2K+1YSCVHxMbZ7+ukrMdIEdDy/PoInYNN/BfDQ4IpfPqcJQ6kKMq13Xtt9tBI7Nz57a75UhJ
fESSgWsi+2KLeJjfqg2fh4ndT9rduCWQXexpfbzPjbSOJAmRSjEPj90UHqqhHfZ0alENeb64AUnU
bNUClc27RQEWEQqQt8QhTmFSnZQX3Tpt3m0J3zn5FoC+NU+LuXHoCm/p6nRnYmDl21i4C9MtzrAn
IYQm6qQWPQZXUbYXUDa7vevaUJSCWnjvToxMDixt+UT7o/zCRL+9DQaoqp724muuPOdiWnc7s6/d
a2o51I4gZXYZb99G9PJ7GwY12FdzvLbnAHWC0Kn/Rg+WCp9+eXmRq6D1VxZrHjy0BovzjuwZUqaG
oEJGlRS6bT8SS5jjVpj+LDbOgEh1Dy8mZM1UJS6FIsFlEKqUbpY9dRyDCQgklqPVE3ozFI+MVNHP
ERnoZufWTuKHxOkBoYReddkEzoAsb5m4+JHxdSrRqKcRIvoQ3F3TDc2tDZxun5WmuKYt4vJHN5r2
RUNHz3ahe+80tawGr1XhcSEFfpuFAHyZ9IxAiGH+gF4jwCTdoPdrVoOKt5yA/HWJS62b6wfSDvRD
Pg6EDjXBFCOHy5GIueb8nOXjE6lvBAe2iVwQUmCwcPmStxGQSRJFp6CgJ8RAB7JKZDw2g0F4KSav
pe0OkTqco1Ppj5ssC61dW3DqwlkQ49HVHGZ7y6DxEtbqSAUL5zBCIU1gVcuuuCqAIja0dgYoQ7XX
kkzYDMSiEHFDUApTFeOqaNRU7ISR0cehoxHegY2w4f13xZGkkSUGOCzvnH7KSGlqHRMye9Ywpabh
Abxv7mR706jcMlnAUM6JoKwOdRJwiASIVBYb5Vv1yVBSoO0Ti9HZgyJYBbQ1xeA6z3yveddOsCIY
VNjFo5r7Vi0nlvTGF0GxxKhW6n2SFUWvURoAHHSOVZjOYvlA8h+LZdIvLeRE+erDgvdEKeR5xj5m
hsD2Rr/kyR4T97mdQveSiVRxTpEI3DL4dI+OVOpB2EFQbmDNE7YZGNYA4j9t9Es/eQWFDKLAo2CH
EzzbAs3K7NC06+yMdyvuEVNvDFSs363cUg/Q4cQjJozyI3HzmYO/bsDCV4KAsbqKScGptJW8V4Yt
jv44jQfBZOQuymw/wLFjNOw7hfN1ci332i7j9I18EZ+OaRBcd2OxxPUp4raaLsheY9TXpzKz+Pt8
0LQhUoMDE8SlmvCQsrDvdGF75brILPO1KQP8cXXbow31QucmEdCloe83wY0xW/R2Q2MnQz96FI1u
P4pcFo8MkfynjBzlF4N3f2s0XHnAfHlydKgkD1MezU8+aL1nsup5NafIb19kbTivdIGtrykeynWP
ahtDYITZtaGEn5eQh5xH5FRiu2BLKchodafxQ87esDbo26xzQapY03hWtp7g0z4adhYe1Simcz0M
+iU2JVGpLrYwMXkRHsAOOCB56aTyFLX/OtNk4QUA6PPi5a0Ppq0AJs5NwM5IAbhqG2huu6C379m8
8u993hU3xAWJPcMGQ61sGxgiZR4584nxNaLdA4wMGQW9G+FvejNICc1KYnCkIL2JMCLwURVldsO4
rOWUF9DvAjdJUZLLrLybQGfqVQJZkotj04S0ZBOfZTukR2uYMKb7YXuKrKIkdiViMFiYrarWMaHN
80p6EeQ1PQixaZOsOLNggDS1Iu6cLKe62HNMJk6llxWn6CKz0XAB606os4ln+GbG9fCFhvVwI4Rf
3dm9u7CBu/Scizw5zeRQf2jL9s5+W5aY8lwD35nZqw+7a4vviUwGTJJ90b3kSE+e47pGy50qF+un
F1V4YKeBGHrMxZj7eVT1JmRAet/YMERXXkFG0AqYsbg16tZ6DICvvoOOfDSXRI+8oSLpp5IwcTcN
cCApG+v23A3Ta9bo0F3X9E476ikwmy6t9/nQtLT1bN032Y5jABcZIhUFhuGUszjFYWVluBJNwbyB
TKMrPOF2sbGZurJGBDm0TXzUF2HM/gX7xSYkfSY9iSy2PktxabHZQOlkEF16hjj3lYUthUdCXonu
EwcHqw9vuhu8djXo+01QN8+WSV7xJiOi5oj1ubgNuVHezvIa66FhQDghE6/cd0ojC+lqlE3f4iAf
aK6kpRsfSPNUFFKymaYdT3Pc7H0sICwQdUMSBlwB52tXaAdSNyX/RYCv+8Fpl51NO8M+mA269kZu
6lPgTm91nRAT5HJRVhyteU+okfgGDBNM6YCxZculjz0yx3Ff4M2l73Uw+LQsW5vUrAmpiGle2i0t
TPYCq3b2ADcsUnXoYEuCC2oGHop/cW+2fd+tcACY+bYMVMakw3SLdmuFEa2zBkOp31jp0bWiBeoa
tMLcuILAQEKhqm/1BFsOrITJ9s/oZrpIEgPG5dA6zzNsCshNAYe3rPaz5ECaqnqHrS0uptrKOeDO
k7mfekLZVAJ2NwUgunNShkA8kvmRPFAGZS7DtBtH085kBtmxmzR+820m9oQSDwreU+xCVBjw3RLv
h3e8N/WFbVia9Aylb4ZZoYfnazenqW7q8zR1xoZZLWf8KdlZjjBWBtO+PWcbcuw4NZcflYcrZMGU
RzehZ1+nzH1Jrq4CVOI4y9eyMUicz8yw3zG3D3EPWa92IaZbw4mtbyD0iLvJxeUkzeK9s1X8QEp3
Kg7zUGiav1b1rNnNLxcTy1VaFsZtYMhfCTH+KHnRwkIFxcYtUcRai1DjB8UCZlyX3JvKW870DE85
Md+4pENdp21JhhqzWXFNRnn8QKIjW+lfCyasP5NLIEFhCooqF+HNT/qeWRqOF+nR208OtkTtlPWh
rxumCIKxvRrIQ4VCz9YKXrJ/H2a2lLrrsl3ZA6fruLNJSdSC52U0O0sR4WxgwJSPjtoRL9swb5bm
TR4MirZM5rgQDDMsz7VjFafBiuczOV/QX/AjDja9QYVSi5zxIZlZV6iA2etRtGPjkfsMChY5TwQr
O/AnVl2NZVwM9v3YcTiwh8m8qSLnW5wXxDC4QOeBZyDyKnLQGRzGkEqN3q/YN/KPMkKt6dlC0VKS
7qD7k4gt41Hi8llU62goOTeIG8uCZbju4umYm0iWhglthtLM3c2pmy6ippt2Ot1SBSwag0FuwDZq
d02KH8zHLnO2sVb9EXdVuC5GAzwxnmgvTSiAVRwfyAlzfyHM+QSI/17tpxehuLY8/oo+Z1HO/fDo
RewlZa9rvRd1iZkl1/0MImAew4vZaG/NsXc2PZszhI0mPGG87r4z8erw6i5qPRputpnDvm0GQdsD
3cYvnk0+/A+/nOVgsZD4bu2fRYIBPTzHdAgDSUwaVYwiA30pYHb+4mNM/Sefoy0Uj7wCLO2f/LIf
LkLJwNhq/FLvGX9O2ImkaxyGoe5I/EqdN8kBnjWS5NTc9HPIZb1zG1GEjhsa48kFmh19nUKBRDbD
y1LapA21qiPsIPFnY2tF4r5sk+bxry+N+bOkkfVamJiVF4ShR+/nJ5lmhROJhgTPXt9IFoWZnL61
K2gO4u4rV/T9rUedXBciKl7Sme4Z8x8SFPo0PE1QRjaIGaZ3OybO9vP3+o9v4xe+DeTL3IF/r9HG
3/pa/06d/fkD/xBne95vClcFfjzJcogikJuN5qL9n//2FE4O/rHDWcf+p5PjX+JsRLquo5d0AChg
i82iITkz/J//JoWAn6D3sphWafMJ/XfE2ag5fno/JMQyjB+mZS8ES/GzJBghU9rkmljq0jet+ziw
/pe9M9mtXMmy7A8VH4yd0TjJwe079Z1LE0JyubPvzdh9fa378mU0WQhk5SSBAmoSQCBCLnfpknZs
n73XXjacpNVpCnjXD/C4WT6X70leTuxUlHpPGS8vnHSGHBv/4e1ZfsmbpPbyt4wg421F2vrGxosb
HadFY+TpHYzfXIulfHOWkeYs6ELyEuXJFZKvKS7Ow1kiKgzLG072+jfKgn5LlgAasOfCLpSBNd2T
fS5WYS+IQLV1vgNQ45ymbnAeTT+2Z6+v6hOsf+KJFFQf42Gm1MN2LPfNkovjnRsEg3NWhC5uLeVV
cBfQPo6QC62zyPhGa9+DC8KUxtiT+GX0gljaoopY/lmG9fDRYjDiwLFUDvs7mNNXDhzxErFEC3fG
jfmz3ZrXg0vEu18x+jnf4ZX3B+GjrE9MmvHOH2TOKiTrMPj0Jr3g8wu8NRl5jCAoKSy+pNs9WE3N
ecDSen4IMYvvoEtXN5XygB6zLcYRgGpfUjZE/8Bvmj2tx8gtIkRelLfPxvaveByL0rRVb83tbYLI
RgAHIhOAGFz4qNzJkD/0yzyz4POpcJ8pFgfiw7oGoBV5T7JpF9fv/WNm21Tecet2dyVldwfH+OgT
k/s7AWFGejShlBn7s9cdMitvzaqGvqTWkxb8dhPDAmi1KMrreup7qBqsgu2sRbPrAzt4YjoLdoPr
dt+zLsh947swewNj+mfDaPTO8CtPFlPqGQ56/SDV7LyMXtXd5EhNzNEzsdyd34jM2k60lQP18GhA
W0Nx8U/0fM0H6jNDOoiw+rdg82KkS6880T8RXLyKRZKvNZ0IfoP3K7PGrS2N/8EJXTyXla+fKAtJ
wJs41Hmni2UaAuu+wLLj050oZJjcNVKg+pKK0Td+p9yL31L7LmyiREipNb6NfnFKlAF+pKqTlGLa
Vpg9pLGBlpOHw3SJxv6pFEv0wU0/P1m5570HCEbnwJqLQ+x0Dj+m2g5vO/QYsfIDBMJVMwDr5yJ3
1ZLyEPw3jaU9VGr7T71J9Yt77AHc06Yke2ebzkP3yB1x2ak524oxtdDN2o+moTA4kjX7dT1Yr+11
ldqF9UlMxtoFJuION3t3OqfcN/DDXRmSq4067y0im0ykmaR+zW10tQQJm241UmjY/rQt9nul7J5a
FLgwxUETufm2CHFiNJSE6MUb70oI7wHC3dq+eq4ZteiFlqZE6rwqfeB7Uf1Gx8krFpps7FNmrGvq
f9lzJwggjmSUTnWyXY/CBeXrlYm7ASRRXhRm8y2P4fACVL+6gZECdAw+3L4Al2MeCNwzzMZ/ypiL
sICRxdakPkymchoIlbbor9Vx8pOyX+77vE0c8CFi0eHpOh8le9fww6HeubAm7Jsjf0m+yBer+k99
dXJHY11QnTtuTSrIvyl5MDtwFNZOycznY6GnvV363l4MnqCWo7WPdkez9zAKlOn4CkpCvY1eAn60
a6OJ/Y6ND8icxC0rPyov05UoKDqtMm12M3wkpNZUPCkIGB/KbiWLZtw35xJTztENovw+clS0I76f
/m7Ska4iK/ehsKGdzbuRmq9t6lpcWxeQgdg4BvPe0OAKDhAUzGrAb3eYoxTwc53H2arsA+eG6hAS
vHmYHkL0wh/4zhC0u7nbQJSKd2XDfbTwquEJe3MHE8Tkp6AEsQzXLAj2vWmpj6Vu/T5je4kRrfHM
V0xp8Bb072GJ/TOFWvNFY8n70TlxT2XcdDBLbj0hNeRH6lXzx5nI953sxXKHtaXcq6py79vq0qT6
CId9vhc6TTdO4A4vVOMMu74ZK2edTUF7pC/auhV9JZqzy6fpbmy64gIWPBvWuQntkzcW71EY6vfA
yvPXNjX1DT/m/KHMF+9D4zXLN20nwFS2xRDdxQlm2GSYaS5w4qXfZAZzNYI9ED5fOTdJuVTLZowM
Lt7QnIt58fDlDX6LmrOcOwsPMLdXfnXLmBe7YimXp2jRTreOyjgHpjVB1WsmfcdI54KoIndBp8vS
rHuZZd9tnpijPRh+SaWFYFl4MZ+y6/cO0tS91yQNdjGb1oNjN/InC6l5L6OYVx/z4Lx2q6LC92pP
GAM92tYuIBBrSCBXRW3kuG+6dmfjU9zRsD0+ghrAuoo1pt4rpfJjuMzxPsKAtE6xS79ZlVletKec
y+IK3u92wK6v8ehwXFeJax9j4X73s8g3wh7zL59tQM7GMGvAOw0FUiSjB57DtgsuU6NQ5FQ/Y8/h
3UqcBhNVlfIxRuXDohffuQ38zlXEbdTFJRnmHyPvU5YXCebX7RxX9UMAyAOGcpsuzzU5DEpC69Kc
BHrna9/mw8uU2d+dqfE2pVFvrYKYZuIg7ONfgdEx4X2KL1ezM4He6T20Tw9cA01frvOadcH4HPCq
+YymIOWlCy+H5WouaEIJMr95Ceas+FW4AOzxgFGxk6R0lAARek8yx5FkEVr3TkPAZ1OOSTe2FN1z
9K8v9ID+CKP4K4z7A4+WOpPNRIh1WE0NVnyoWvtJLPyeZyw6Jxz5tyToWyIqLWtZAx2yyprZeco7
HpKDYVV3xhgjnwb6I1dWbxxsgaE+qiRj6MB81381GRvLmaWGPTvdEaXV37cZhylUVuBnRZoVm8p3
xoeYKBzznuBoRSjbNZwpL3S3FDvcm/VaARK5Z206veTNYrH3Cn1IOdDEmr6g7rz2rWc1BdsJt92q
E456wIwOxxSpiEttmr3ZxPKPQ1caGIRV8111Wb4fWXEDqRyqwwQj84d0y/kusmX9zV0HM2q/kEMd
pZyfOi9tD4YW113j9AcvFskFusK8y4cEm3bVL+cJqfl3sFj2uon8O9xx6bm0OO4xQtlfc0VLAdXi
yonW04B7cDWTFjkXJbxvJsl8+h1FYrwsdBGneJEteTtLiI49/Y9f5dA5LGp7hSJo6f1Yjum9BMy4
s+Mo3AXazndLFjQ3BjDJvkrBidmRRytJP32z/Onv06a9NcrVB1s0/Wa2saspjcExmKkObTULKho/
LgydJHfDykPWgpQTNbzWa2F5u8bN99zBMXcmX3R6fDd2eBfEcb8ra4327MVp8Fg3TeOu20bYu6S1
zrwTS7NyMHA9ly3vVWy5E/knMRou/lhel3Mg9bhzZ209KjG74n1sFhWcBuIE+0A2Ib/7uvB+M2TV
GH3c0n7lkGr300hxdeCzPjwtyKx0BKs8/B6Msu0d9ublo/eG8Sks/ACAk1luRG/dwLzzHxkmZ0Ba
FGC6os8vfZeGTHMG1KoigEzrV2z30QpalPtc5HZ8KHtNw+IVQDLq7OzC/73ljaC3fhuXF+gPQ7cq
Aav9aPiKi1PCfVszZy63nVZzvmpEG7yDhTBPNSrThefVN8xeCJhdOw8POSLjiG1KqhvPsmlxbGQF
2S5iwqVeK6fGbLKr4mmxpdNum7GJ3ytWvBe3zxcBBMbxb10sRqzXMeHTzZSVxGZiWWPqABy0ZsER
yVXvk9Nb520XL9t4EdRg5VGTvJHioPqkaVj+JcKD4RMwYqCcHjEilLcD+MPrOrO8cQYZPBDL8VwG
MOyQ66ysym81p/ZX3Bh1I8M8eDeAQY+US1HsTDd7Xq/LOMkTGoUhrq892PghjL6Jkp+6gfAZLaN6
7ucuYR+bo5NPKgjYIuJN9lqfWE2IpapuqPOFM2NjZ4m6PW+tT2oXNbtQg5dUecm+UJTNTSkmNCfG
1eL/bmG1H6Kqto4TYZR1TnOuaJKD56e3C5vO1SCbclNksX4SY2dtMayl+8gvcCeIyF0XXr4nA3Nk
TqBSxDPLeqx3Vc1syN8EHmb1W0CV2qSxdXAkER9+EYByJUdOWoTETOrkLexY7FDY+KyvhAFs6S/k
BEDfdFe0Z6YJGwEBrkd14zoYzkphHdxUTzsuI18ggC65n22qFFvWEqacDSL+0DXSv+Bq5veds9Em
AH2MdYP1dKKPAXmAbTnaw4o+lwVRr3Q3Ls2Xa5zC/D2Hija8kA60seh2ZeFsRDF9lgMec5McNJyr
Df7Au4Wu2/vRLWtcrGK54dnDzOJGxPfH0F6N49xRwQTU4ZRVffwYNXSbeBH1s3E7mG0rjKGMO5Wg
ZpvK3S1lnzOUWjPGNGwmNBP5dgTPM59dgHKGvFZQ6O4iZ5NBdy34+SoiCvsctxfrQG84eFYQvRrb
MT96DC3ZOkmKq2WP7M0ZDGvQbBZ8Pg+FyMpkK+MmfC28cvrUbhyde7mMPvkOtrFj7sN1bky81RYU
OPz+XHBOwrUxTTQxATzpusuhmcS04uAQb2zjiyfNjpoOwg6xf2/lRX/CoqCZQVlM88obmjfP008u
XUt7odWz1rl/5gUDwiZt1GEq2s+lSV1AB9fuMeJzod8DKLPF8MuZTYJ3GvfBbWxcdeCOhf85EQ1W
O6ioazpIofiysBw+eLJS0LwNDWRs9PekEOR+mjmq/ZQrnJOE8SlbnOmgFSrBSiV2uMUW05ztmHc+
byExvsZ+XrzXBV7kVGo4sWWA908xuFxjLmUxraLMzf892P7/1bf/Qn1jc+EhWv1r+e3xM/vsdfJZ
/aME99dX/cVMUTD9JYlq1Hyizn+H/cvwDw9/l0N5Cpnrfxfn/pLgXPEHFAEKpYnyen/mTf8uwbl/
sBKn3sFHvwMZ5/v/PQnuKuf+oxRuO9SNMvSBDgvcAKwL//s/SNS1gA9SWRrXVcmHZ29FUx/dOIVP
5ozwhjxWtJphoGGKkWyRmBB5AJyl2lAbBQi9C/E3l06scOeh4ozu5F4k/CuCdDNXH5y1uPXWPLYV
m27aQMwlLKedCTJ3wHgVjHrP24d17oBzYBvHvkVYIvVIqXZj123SspJHLgdNt2UzVDZ7OWf5+0L7
OvwC6tQw+hPW6HhXlkO/FlUUX7iUyy+3bSkzZFm6n4ZQ3S+o/DctdZDbkiXzOgRytW1w+j+CsWp/
DjgzP2c4m+WLKCL5VbLrR3GPYwzTznVmwKmRYCLw+vh7EAG9marULdoWetiqwdhG+Hgop6eeHcY+
nX14tED3zTvsLIBmyzy94wKeRpRH0dymc9+JTYntFzhcpRdI446TiE2hLXfZyAxaBbtTiqrgbdpI
LnGFVbLs7JapzTYhdj+begFRKfTLtAYcth3RwKDLeNCrpWf7gP7tDJVhTGBAeWFlnfrexRAzlANE
XysIBzByw9xXe2TLGgeqXXUgHyvzZowmIudo3fMPyAsP2trUlbuWJu4vV5v8smRec1/gxP1ObHt6
CY1PvMrA7SIfP7XVqcmX7MqcGadtRBzptewrbnsLXME1BLmADMfcUu0tFuO/JtiUX9u2yWM8h2Ea
rojZ1I+2xJC35W8wvQ6jLu5hxyYPud1nmEpmcpVJqvu9K6b4RwZe17dx3KUU/KXMHe5GBWZ5g4c3
dPTAjba1dlO4NDtjJbNDsdiQffr9ABkuRGhwzzYpFlqEOlHxO7MHgo2sRZ77dsi6baTkjP/Iy9ph
3dQ9njY9B4au81n1rwY8/HI92ab3TGp1gfgXMh+EOPK2g47Khg/szNiP0YB5xO7SymWGrzuIF2Pm
NlvdcvneMKLhm89CcyFS4TwgJCsKJnt/FeYJ39XCPFauQyIC9xGXkOJxituaQ5q+3hQB5t5OFn0m
rJSAVusrvyT+pCoyGAb2f2CRiLXrTv5stAg2dlUSMuyMi/ckmjFBisnlwuTDsQ8Zfd5DSj/VqrRT
UuW1sbBENcO1XtQl4bWTLRc4cjQaVD1C+k7Uwmh29ZbLED3q+JE1JfnWFuL0D9S+9g0Dt/qSg/LO
wThw0RUWf3iGCrSmbOLNDOmVbebiN5m17X0GFBKCivfiWuIgoI1uFU6FuWurhQxIbox36qg9xYOL
GJKxw23MD79O+q8ki3GlFgFNV/uO90C2YxoHlUqwdPY5BAXfORKDawi/5UFypoRwJCiWBgRVEze0
0d+wEUBa9U0stthj4Tgjs4+UJOBe2Djc5vQ6VPbVRQeMBUui0EgGOSmbbtXwgf2sPSv9pAHLIqoa
JsX3TCp/l4Wxe6l4wnFqiD75ydahvg2CxkdPpJ4AlhNhCydyqbo1ZXanuBN452mRacfYgNJvLZWL
t51gvS2AUyg7i1/4RBFDLUM+lVW3UPnhCwq1zFzcYs0U47oTrReABImdvW/rCkBrMPxE6ediFfct
VtIZpxBq/LQxmW36M3LBIC8xnbBPvGx8OHh4UT8V64Vb4uIV3yBoO1pEmvxHOrsR2FR9ndxFUVpv
LXot5Y+h+G1oeScUnkEJX7UUEwcrnm9Kl5z6G09TiN7cpg4uK/vKcPLgVumVAUtl7czAjLdHU+cx
G6GCINRWi4vkF8z6EES1/6wiu7A39mhmdhE8KV7f62rbZ3XCxSz9iLVdktZKnRW8DfOJD7x5MuPg
sSqeuWxOvvXEFMelePTagNB8vgS0mISFszXzMnz6iF7ykE5udR/mQLMRIOfhaFfaPwYsPn+wYjDN
Fj+72tqNW1dMm9pLnwQzqM//F79cyxR6zVOoAsMohP18ckp2Sd6Ca90Zhf1toia4AxPgfljWUN47
5Fp3bjuZ1yIm9HZfQlXnheLEPhqnP1YfWVFOB7ZSk4s/oUm/pZHJOkkpi9paSxtO62EoxuA5xp3y
G13IKTeo1+2HT6oX13ZPHcfVLQhU0eKGTq4y8inbYq2zLWiZbFY+hsZ26y/RvekGSmOxC8cUXOqA
txb3UfnWS+lxcOcRY6sgFVOG117uaHzKw2A6k3d1DrEZkmdULpxKNgTRJlI+iQRt3vH8jVDKypq9
AIR1zI/X55BIWRFUF3+gbBmSwiNW/WlDDO2txswPKZbrKQXBihYcP6K5kaQpQVHve0oyPLBJCFCb
pcFaDw129jklo6FTII/BL39Kv3TsWXs7JWyooxhriOnhbgK5mLw3SkRbteVSyac2YTbvV07tje4R
CC+x4dlrs+Y4ehFyvG/BV1y7dGcMoBBmXHhxUJhlN3WK2MKUqO+6bukQdmxtvya4xRYu+SQJD+io
arpd+Ph8R1IuXLwGRh0vKUpNv0hPJYrOAClCrD2gZltbZ2hxlCTQ3cxE5VDAA9HjLUqzY60LsU2y
LHjMfbtgRUdvTDSExAlU6vymd12/c6XuN9My919W65KVWKSXbkZ0dkpH/Eje4uSR+CrGyt7mFat4
QObU7lxQ8SzrBcMW5GWWNAiJiuadauO0KZUHrUK4pW0mprmmpEpvviagXHs7dPF0bFKL0LYN931d
4Imot7Vt3B/o9nmGJuv2v1QLrrqUBZciD6fuscTGB581FEOww7Sp7palcOfVQh7mZlwaTBXaIQuj
qRT5KlFWT37XERaNhkR/NQ4VN5hl6/lDOIHONrOnscsZS5ErMWiDwb6SNssKLQxzaAz3d1/OPlbo
nJ/yjd0ph3tr7gaS4Js85fjK1o1DoSgN407/yhCFmyeHq/Szb+fuh6l1cipKXyWbylHsOK6riduY
TQsnSdix3A24z9KY4trZnaEdDvFI+nrTQMJdNnauO/qXgP0d/c5WGa8z4ZBe766n3xK02NwmbE2I
YOVy4xc8pmuKQdWmREp9GKFrvbrSJWnik/s8KisIfhBYMThv7KQFygCqeKPYwF1zS/yRl7Rm0XvX
2VF8M2V9Z6BrE8fzZdg+OE0pyfV33AYjR2oyssMCzOS6JvuyBj/k30zsTuyGPtt0asTGqhP0J4vB
9MGP/fGMG9Tp11FiU2LNa9x/zVEErkVTydzsUwyj1LMknirfsJnXv5yudNLHXM+8LuLxOh1lSbM0
e8pni08GhehxHqY5viiWbmyoWk2fCzeOuNzmZUo5KBdfZ1rxgp71hly5fs0jDzkj4oy+M/Ucnck0
DVsege5XaXz7cURh7TdEUoqHZJmoZ2nhoTjD5O+dIQx/EfgRL1yXx7Pyfet9FpEFYafNloexzsw7
71/GBa/VjrcGSUxKoyKLBUlXqKOo6AKv0xm3reGMeZOeaDRxH68gyojekO9rnVJc4YUu3Qexq5uC
SVnk3lFYBVNMT2FqRyZdlScZgAVZARBxj2nvyGKH6umnG5lwuhGOSdp5H7lJnJ4WLfOzb7wZJJRn
41hE+yY+acIi/D3gSv3ZU9ferovRVM625y71CqUNerJMxqmz9yKpU2vNpzfxTinrRLZZdI1lOx+y
xgAutqpD67PGrnuYM6dQNdtJ+umhgWSLntbLwHVnA5CzVj/aabTVo18zl+xp4XEab5Wj31A8EJlP
v8JDPccy242a8I6eimAbO15t7afKk3QmSYcP5mKp8pJITe2OQchxb0mZM7CSt1Yr6H/PgvNmOVFn
Fj3kITPBPbybK7D+2u/iXApPWiSoy9EU21LFYI6FK6RLjnbAZ02vFx7UlAx627Y3yVIzHjV1aryN
Y2N4v6XlpIpOvt0PyZ2CriDvJJuh8ZD1qaYqxq8edJC3AJp9ZpLnuRDOsg8pXnF3PU0Z6dG3szT7
QaNnVx5oS8KP2+RgLT/KZRafIVlJieeVlP5HLuMqWgVTTK1MDGaDPW6fjoj7BFp6xsyOluK17eB9
Tzbx7IgPVw69Bvbd0Z/dRpDfotSfwwvHdzsecmWbkzeT/9o6fm8fqLjN95omVJ8xUE5PSaXL8jin
MhO7pGtcQvg0imU3tReMwXqBnaS3hEb6XWslg7XR8Sj3M6uS6AR1ezLQvBRnF6QRGhgqPKgtXl7t
YBDjZCjzrUWlef8+Xe3dTTvNVGq7+OHWVpv4C1VQo1bNCYf4HB6IR5L51X4ZJK8cUrI/epOuGHPE
OF5Y2AE7xCLZD+ULZmIv+yL7MNQPsdHg3mWDkSNpAQeuRC+He/DX+PYZ7rwVWPYm2PT8c7xNjS9s
OdixCgbKaLyl2KrID7wVNme9C5yuZb+vOpqcy/wdn0HERE4U+j6BifKzRI/8IC4QJit6vu4zZMps
QJncdCmYRV7fY+FcwwYZOqMEXp1GFDo7uuSYqjCl/F5SZj1aNDJuRkgMgH90kcw/57hzsS/QVsLA
Kob+1KJ4PoHXkqTFyB5yvZzL4+C2FMyNXvFoYohZm4r9zTmeeGKZWthcbyI1I8THVjx89YGiQcEW
igU2jRxlANaae80h7bsYrZ4c/Gsfu+yAGrWAOC3S2L6biUU7N6woSarx1UTV2W1TL95mNc1zcOkm
e02oa9pPcRV8t7z6geK0Tv/S2x43pjxr6KK0ZHW0eiythQyiS9AUvVnrkp3Cqoj9rtgsJSVu8C/c
xzatvX3Kig6azSyWL9fmx4GkeSUcTfqZn3x48MKYhjQNdbrejkt/bKDMfsa9iF9BJ+i3uY11tmd9
65wG1w6OYIhmWO0KSkCcD2Tv865UMOdqAHr4sXHMgFPIrOI2NKblveSqMtxZ/MNe2zgPz0ou2M+n
vEZbqlQE8qThsr/pu0i2G6wHSUcnSyaGzWhUxBu7DeW/s93+x9TN6zf6WZPDSK89bf/2Z9dp/Ku+
FoP+03/Z/kllfSDgOD/+6im4+g+y6fX/+X/7P/5VNfpfCJcUF115q/9auDz/gvz++Y+q5V9f8pdq
Cek5tEFO8mFFoobq/B/OwcAD5wxpjy5hn6DHn4LmX7Kl7fwRoEle6ZFX0zIS5d9kS0RQrnM2fx5O
2PDqO/zvyJZAaf6TbIlcCXwGA5QQHlq+/E/24tDgoMpzO9+65DNldP3sMCUW6Zop3FyqrMDlIKgP
ku5SH7h6arLWHVWCfPSamyS39Js3enQbVeytf2BNRx8QoqqPxXUdTD4zV9yqWdXvYn9QdyLRUh0H
Kcf00vlt/dNbfHOmqzLsTkZItCH4GWZAJIx67gNLIinFtHimOT2aa0UYp/AmoeLyu2p8HwzZgFdy
o1xyO7yKYK6xH56mij72PHgReG5yOgBphKJaIzrDi+3MSSVCvrXL6LxFNMg+94k13tXLtTFyWLAZ
yErEp8FW8kqjSzAzqcKEJ8dmS9kDl8KnZwlAWgOJteHkdFFCGBjclnWSc+I8iWo0/i7HclNsiA3z
LgbMELILx1laMSMlU3SXBL1Ztn5C3/g1YgYVqW/HYryTGAX7iyM93cPR8BB9MRKiSSQZJu+rLtCJ
dZqVxCnYbl8cY6X9VqRzd6lJbvsH9BzXWwNz87lCjtn8NOJic2FkOWmy08wiel2lOgs3Y2ghFMuR
8wC039LQM2C4Bs59zjfwYql+iJRilPz6AuM34z0LlQ14i6L5Nqrn8B4qFUuZNMy6adv3on4hBIjI
vYCvjvYSkgd8gwloijd006to8uAhb4X8KbD3p1uDVw8l2Ez8aFSsOD5H8tNb4/fOW2tS86Zi3xt2
Y+GByYNbyOuToCHVRnQIPgHQwJOUqZYlUKNtuuE5XQFlY8OBtav4Dhtfi6FE5Hbdx6z06oMft+kD
0qCuaavM8NeAziQ9mTjASUhUj7cZZWZn9KYCso8tCSImHITRQqCNZstw4kcQLSEgRwsmY+unTrQx
wXgNLNryow0M0hhdKi6sC7LdcIXAASACMDb5B7p0yPbOJo3EhtD0MmzMYIL3top5EdPM2p96bGoI
Mw3uklVLLyVNh01nfksb9WzDH0EsNhUNd7myyYF0Oao1O/y99JEIxriHciDAQ6otH3fMoDyDsFc6
m3zZ3OBMc9getoXMv9kDxOKoSkusq8g3Hc1npC4kJ3Gi2Mm5unwKw1Rt+sCoPFsNBRwiB/ZCl702
FOAg5Ezbij0CRj7sk81ZONSEmUAeCkoSsoPoRfZaodigRs0Lsoi3XOKQ7rg5GZxdOzlRu07zMUAU
xNZrP6Dk1q/diAMQP8fB9gcGvpBLQnbyiLo9xQm4KDKQA3x0CpSP5XWgaXE03OBOTRFqSDGMfAM3
IV0SWWnzhegIY3Cwh3CdcxybE2SxfL7CIOE8tvM8AB+gIFjmuwGQZ0eefci43ZUZhDpuPZQBmUp+
0R3VNhsBsTI5jnNBqVOaF+A8bB4Zg0KFaXQzqngi8o/tzFVHGWKVuHNj5LAby7KyVxA0SGSti6F6
Z3DTYIHxE8cEBxwMvOZp+EiUtYrzgFWuBRSonkh694pyKBxXhFJwCvEkrRuuOevA9/nXrv6X34Sz
MI1puQVODUn3Qe/tpsl3f55Y/2Pn9j8e2//2/1IJORU5isUgjdn/+oBnc/6pddrHn13yz8f83774
r5AAzeKcosLnWA9UyK3rP456Jf5wfFaNMhCE9mwAu38nuHt/2MIhAAAOWvgByOi/HfV28AceOJaX
7Jv40iBw/ztHfRD+H+xyxT0AzQBVBvo0Jef/vKEUUQaCNIO9Fng1GDb6ybs11dwOml6Ik4aN09Jn
2y63iToNcURmBc2dZZc3OZO10lJ765E966Ua/6wxrBtgYFHZXvwgKJ7ydLSesTAkx3iqh3tZVsmZ
uV3Eu86nyhbeabgN3AZbe9Un33BjloQ9UIGKpBM3OcD9LF6XuCoodSwqLFs25ysBWanW9hjNDxJz
oLPqlid8AfN6sQ5FWRqFlb70r1JPd04U8fwJYKizm2usFutoirVeB8VMuQOvp/aWNV/P37hYxFNE
2vjHde/5VDt1tZHCyb6A3MU3c9GWBUyPYfmK69CnHY4DWGvTfY7OyOLKzo9+5vD26Fyq2urMzvGr
FnS1TH0P7GDJs21FopQc84QZRaOAAz9YI806OxsvMMzMFGNGLe0v4q8TJvPaIARqleIoY9b5Gnmr
TMwMRfiNuhu/ODJzr7VFIdiqNADktYkduI/aF2ydXHzeguXcKsti55TxC6AGGD1Ww6c4T3X3OqO0
RJvAgaW3WUBukQatRL1eWDJuE2/J8cAIGdwYOYKoqrzyl4DJGO47ksbWqq0GSIKgkandDa/MAr8n
6V2WC77XcNAxh10VaxzZWCjx9owxnT1jeJrCqnlPCJTCLTUFqwQ5pbzaruv7dWcRei8B8fJCFk5y
IBtq4W3EiAOXeFS8v3n9InX5UGtYGHUhpcphlB6KRJjvpqvGZOc6NS7j1Ar3Ad40n9pPOW9ZYCA+
8o69UvH4WL9oMif32E29SyRN/5wAxvjE3JpkK0ggbXjWMR/FdaCm5mdb+vM7Gera3rADTQFIZF3z
YRsNaZhrn5/vs6zqnuyA6CuFKVa0WZoxvGRQL1hBoLIQq0vgKZDP7B7oSZpeexYI3SrCsvTLNJnv
b7DZYb7GgvQlW4kzFwWhoy4uHJ97DNFUbOlSTatOIyIfRkRiCzdpUp0pCGJKKxxwtXpqQWeO4yuB
5ubR1/VydO3q+tzm7SFQCUZ4r8GQv+LiIDZwLSbEPDSSr5iH6/qlEQBrJsqiPVxnu27rDdcxnK3h
fWH5IGSo9Jsw97Sz+CH5yBHHbvHdhlHJL1BxH6j37qxgGLsth2kvutFeBa2KoVcn7NYj+SsqnOV9
jAGMQiOC6eb+rHEM4F3Ms+7LDyZy457tTe/TkBESMOBoYqsfn6fRABBSbnTIfc85VSwvK5YQiG5x
kBbbdp76t6UPSFjH0Ly3jhohw02aYl8B1phj/X+zdybLjSPpln6Vtt7jGgDHuOgNCc6DRGqODUwR
khzzDDiAp++PNd3IqOzIezdt1ma9KavITIUIkoC7/+ec7zhk/qaqWGObIhg9euF2miL67diJlKg2
ePXJZVcCfbevm+LmnQ+ffRNsX9EJl3L31HeWGnqeiZDaIJYomddBNBc4xa051o1lrkYMX+woACuY
UR1/UksQPZGgiA46xyb4kJ3ApK9ZpnqF+o+jsjZRYhDusC7kAhAwt0inGYs0nrm1mR/U99VEwn1N
Hzfmg3yuSDlRHwY46DZ07tkhnyHlMm2dMBbsurxtX1vdZStIvVaaD0kfAL+CmpJlziFC5jZWXq8B
c579GoSdmZxmD1/Jwo/G4cUKZXMU2C7ejMHFlYDEDbTN1GyMl2NII2wOnog4FKP3Hy19WVuZdz/g
oVnAuouh3LOU2OlSMmz9oAHEvZm+qMHkzVPqFPd4DzBvyckOCLQnYMxBHEdLDh9gOLlOx8XlnEVM
fBNpCJyDfvs5WS3imhpdYD7Ag6Q15NuGPd4+dOLiLued0hdxBQshyFWWdhuzFW20LXPq0fHOdTS1
zsyNlgnDH1jOtArBHeqZ03P1utUGfDXrrxFIxF7HDxgYbQsRil02Dycyvg+Fxu3WznFMyTIYcGJw
LQO5CoHh0lWN+Ty5JaY4p05xbtDj+eQ3Q/3qlom39xJmPjSCdxrnFgL9dxUb0TvH9N2nmoId3m6K
3eqlS52xWE8ViIugjYcT6Rf6563Rks++gXIbjMyCvvRaN7wDr5AcjDNQUAoze/LeOvJomBMysz1x
39r5NoQVyYNB2c4jz6bmOOR+clZhaa4Fw4NgDM3IXo5aA+E202ItWsIrMNYarUvHZArdF86FapGB
z75LE59mCLMmWqfK+J6UMUG52TAYMoIKNMqofkbBT58qH0IqSei3SnfFIx4Q6z7NJjPo00RsUbn1
xxrHxaeZlNSTm9LsA8RdsUsI4GlorVb4CFvIvXfL+LHEBX3PgRHLKB1u9YKy2fQePoOxlCDT+qWa
CGstWO/miB1wAR25420jx+wmVEyH6IO3b0ImKujWRbgegadSRu6m/RJ4vNpi6HN3HcPFLaru/COL
KGhD5k2aJWyS6I4RRnvMK7AplXJikCTNW15JAkm9P1LKwdHbdfL4PewnJqqeSq8ele2Q/4m+U4tb
MChW+A09z8T7qmovwJgoCrTx1mxOLrrxtwwSaQaxzRy9lY75OVuDQ7F2meQIAubWAzaPy+aRQUO5
LbQmOvlUCK46VHvuOZmgLpWpttRbS2xQj/tlaebDo83ScrFo55XLlrwELdap5xBpUu37bCTq5LUA
3lc8EaBolGF0ltCk0NT76h5PE06oTtruUZeD8yBsKgFuPl3qNVtBtMAbvfM0c77hzHHDePpkrU4O
AMz3avLDtx7e7bVj4vTV1CBLbml4nMngH0AYYprqFP+kAV5ty77I7uPRwv5uCz7ihQEpdNu0HejV
zion4qE2YJB0qu7TCj8cABugYODUDfHuIHA6QZfI6NmxoC2tle+V2nm0m+hgyWQOsF+H4UZELsyT
JO4ntfNDmDXbbkqcl0HjjqTadbi6sqZrKwX0qsyIPobOvnmLeo3Hg1O4coP/rnuTU1pemklCPDJl
H+/7Wq8PTgRdbTFTK3x0J0E/pEPBAAAdrb+wgVW40UClvUZGh/qVYbwhdAMM8JHUdv1C8WZ177eM
lEanmc8eo228d7ZljYFdN3yiTRMzz5hy96O0rCpfdEwZztoAPtivCn3TzP4INQRpaIXR1PkxAxUx
Aq+xpvcu6qoJC3pBGn2qhu+IUIm3Junar1Ua+dukn9VlSJF//36VWFVACFr18OYP7qNIQJ4rvIEY
S0rg83VcVPeeYmge1fkTJtcrLejEIzLZ4hqMLO7ZEOhRylBjU+S2L5fahIJXCJMPnlIy/6Uy6GRc
0CYmU1rITLRjRmXiOXHC+uiDLb/6ZelcqROtThxeMphhU/aqoUPcLDat9yOdZqCRqWY3GIRc+zx6
zgB7KevGb14MxGpfjmKYtojKUGqiwjRI2Uo5bTumVz/CTMJHL3QGY7DJ2VzKyoVaZjaef4YmjPbB
yvWpGa3zKSWge6jzGOYgq+oes42czxqvhojNjVn68dPgt+Ya+l7yOmvafNX9nFLUYSqZ6XnR8Gyk
fnR1JzMj8tzP93Msuk/xt8W3CZOWDiK8CYOSqLMR/oGx9NqTWxTVY6OGg1FLSelBPjjv6IsUySnL
i8RKD33XX5o4t5komuLOS10V6ErSJRvFU83nnN2arkkjpem275N5Nw51eyt2Q61bZL1pv+rSqMcF
ATyUTj1mtlnrevXD0upuq9B/TmXflJc4V/ULNcP0ada2v82K1HgeDFhbS+BYcucPfdutDWaFeEiL
TlIybs3aLgWotTXdeDykjYCgZ0+0SkKstjK89x2KeSTwh6YOdqXFzTF45EgQb51GmTcXOPbJLkz8
lWFH7EOnAckjooqkCkSV02+UhPZsgJkCEFMQb93neUKoYsBtQ6VLaJT3KCvzFkvPbXcj+mSDcQkE
m11ojEg1w7zSTWptleEU371yzr/dTtn4v3uRZ0FvCe1BhypynxNXfEnHetqlhsjZqrLgL20RzsvK
aG3+zQCoV2lmeWj1qTqWvoQ6GguYoMsyK5P3vMyaaGt2sbwzy5xLgByBgEYIObn0fv7VdHgMuF3y
jWqy5F5rYjhclOGWywZO+kEiJA0LzpU6Ramhf73xyleWR0R9mU09OjV2RzYk5UDjc0tEwQyc2bKm
hWydCi5TrS/RWZGjKaRNbosyvJVt07V8NGzjoUtOhwHq4h67mHqPU3ztzG1DYjYjmiPpGjBXFuym
LmQgaJOImInaFIu0RTRfNIlLFk1PASpqVnRoTZoQ4fDPHzlaJL2kY46xiUhKtXL7qIFp66TxjgxJ
+znKtDwxu+VJohGPutQUEj3l9u1M0Xl2FhC5nYolmkVzZ/WGOILrvpVLEAAbUpcmJGgD9VoW+fhs
kfMgHgv3bqfVQ/gNFG9cL2cHGiwhX2jVgsSRfGGq2LEBdBVK//8fZv1XWghdn6Gxib7zfx5lbco/
CFX/+ol/SFVAKRCDdMMA5ILR3vlPqUr8h0P9FIrT3130gtHRP6Uqyglx3aNH0RgKn1D8p1Rl3AQu
Ogt1XVhoWQ5FYf/U6e7/7pxH4mN0iML3jz//j6LP78u46Nr/9T//jYLEC9MddqY+6DBD6Lfp1k/+
etNFdrAzpVYQ/UoajKJ5jaXXXBoGnCotT8a/aNm7IZ1+9vPf3ggdqgf+FwhCzu3N+Pn3sd3HeZwx
Z5mtFnqLJb+GuUoWk4IU+dNn8CdXZopfRTh+l+3p9AJBKrJd+9fJXO8gEIooUisGhRy3ctsmuCwj
A2nZrE4pRsNTP4tkk5ldEci68T+cjCEbI510l/sWNyn93sZenxQDlbRvQfGkvmxerCzhzEY7jH12
qDZGYsPcNClabJat4fJoTkYvIncwA8xfKFF+amEvFo6XGo+5B/NwTS1pbRw6q9HvKUdv2ZbGc8gO
zrU+OycqVy25gWHptfDJ+1GLPqGgs98vXBGUYTbf+zVUpkVXk0LGEUD6l5T8JaFR6IAbSR+2tQXY
dMEOh5fSu2H4glp6M39FnEdBimZ43SXuXqh6UnM31YxbY5HD56iXOKslZhurMXHKu0PzlSdas3db
Z+dKvg/G0JsrStRxETuPBSWVFQxuAddQavMhNm0GdmN2HCMTIhsG56WMq1eEdHK6unlJrLnYFOyk
p7HHaeSb0aImZ70UvtYcJ+pul2S5BgYsTBwygxNuAKALZmhqpysDKu6eXONrjLK6yEeq1CecAgv4
J95iHNxzVyTJGj4mU2d4RYJg98rW/BW7RJonpHmTR4CtaNepHgIblyMt72O08VzbCgBP70xchcgc
gl/fNDgVDflV4Jxf2H3C/8F74uocONhp+csB7ygAtxY+rMUvN51cDwZPv6ieaV5PxHJpUFgqzfSU
F/iDTUd+VyFfdaPNvIBamE2s9EuZNhjqeEdTEflUS0cPxCIkJj3zw+7Do5G69DNRtp0Z+YYEDOwH
JSvOSeICRWJE3zQ+Eidfi1SvmQd2hA6SL2ot01UaNq82fwBLdxYi+UIyPead3GOYNsBZh7cDY/0g
G2fDsGLhTZhdQjw/QjtGGcYNdBG+dyOTjkUd1rU8JsJSOvpw2N7VnX2OtfK1wA+4VOADFkJlBzqm
Ph0GchTXNM46zfnwGnomFz5u7cXQKX/VgzTHO4N3PPZRGHsLK/cUybMIx+9R2L6M0nRW5K0BeAjc
qk6oPYZC4hN1dbwYkB1L7dY/46KlpiFWXEeSPE7LjdOYrww/uIAQh1fIr8sU0hNgCWqEOip0hLvs
oKBxLB6Wuc6vdqiG2zEoGYKGI9GSD/YS5ZO/DEs1UXuetYwXuVHT2pwfO63FBti6j0rnSgs3Pw4F
nwOmPHLqZfl/2eHx/6pSdFsqzRvC6zeLa5+8N+/dzxLRv37qXwus5ToUvbOYwusVxr8EIsf7D8O3
ceqZ/1hhsWH8Y4EFFcWya0MR44yFU+OmHf2TInVLtzHWJvZmmkCmQJD9sqD+boG9OT1+XvBY5G77
aSbEf/OWuL8E2HwzHpyWhWDV2Tzj6BCaphcEmPG/2Vaq3/Qsk3G/7zom1/XLr2kBJyRKFs7KgYj0
DYOWt6YQTZIg6NJhI5nZbH76FP5keTVuutYfL4wGVqQvj+SRL7Bu/HEl9/M5JR8Oft81Rh9Cf67z
CCfOlGOTcgUJPCZBDx5Zum0Xetde6T7qBz/1rZgE3tHaT/bsrsXeqGmrpDMm2SNcqVMu5/lojGl1
+ovX++vO4/YO3XZaNpKh7uruL5YcRmkU044Al9KwzD/UQOgH6hL/m/qFH2AsAzQjXee2sJcfDcCb
j3701PMkk2pj96X1JdG/nopy7PYSMPjX71+e+e/fE17ejXlmWALZxrsFIX/aiLl+rVcJtK9Vb1TW
KZ4NnvOxXYrAbVV0mMC30KtuVOUB2yeEck2X205C5uE1e9totNwXc5L53TRGB8OodnqkXbCJ4goJ
IRJgoauH9A28qLcZMMHcZyh033tppHjW6+r6+2uxbpu4X78axG7oPKLNlqbjXyRRL56V3vXCXlV9
Fh0Rnjxm06Mpg7Hyor1qYoTEXOj2Sitb9UGVWhkusrzAw13klL6TftIu/Th2bw5GXmZhRnHMGXu8
jsAl2tY+uU1sBoUbD5z2NHlXiH7YMfaNVhQLvlU28O04tF99uxNnKo6WTEFJM8XDtpqcfEeBgnOm
sb0+WlrItNyMiH/CDDLCdUSgc0H63iWN41m45ZU4NZUefXgO6IIFaYPqYDs1xKEkB8MS8TRCjdVZ
PSAp+l1QzmPy+vv38t82sXxtgarYGNkMnmwOxrQ/fC8ql0S73U42EpDI4RqmxbpMlH70TIKdwvjS
EjXe9VM8tsucbWe+7ZtMfTl11ny3qro71VIB2TZr090x9ckCV6sVuYzCNehHFdV9GZXtdoCRhbRa
5dOH3ysD1lBYHvxs1F4NkcpjNTNHAnMa64tJ6uORxEay7npH/4svzr/BHf92se5tSfBuW/a//fuf
boLK05kt326CNq2HsySQS2MokMpdxWP9Xpscf12TTIYqnM2XBqnsICpEW9IeXrWFlek9gWibPqGs
6D9+/zn8ek7ilXkcWDycgfROs7X/48dAv18+ZLay4RuZ9pId81c0TDurI7nmjsNfHJL+5FnAgcw0
4WshOfBI/+Mvw0bgKG/q7BX0UfdVBzpzu4uTu99f0p88EP/wW365SzN65ZxWNPYqFXH8qZfkg6a+
wGFPQG1a//53/ckTAcsFazQrqseR95e3j69kUlUQMlaFLcyD0PL5Y0a2PVqN0K/m2PLYpWcXrJjA
5niPZbwJfv8C/uQtxfZp+S4HTxvv6a9vqaYIbUW2vco6l/mkoiZkJMPzF6uweftrfn7y2Z7BxsG2
b8F5U/fcX4/TPHK9KUuc1WA316o1JTvPaUNH0GXMHxmc3o3oy2JUH7fhGskr7W42MoZQc+kFiSBW
igeZ0GFkwfdrK0VKEuCIPV5bs6LnfMIWWXGAW+h9tKswkMC18+cGUa/+BNWz/P1b9uv3A8MNY3bW
Snwyt30VO6SfV6QZK0PdO427qll2gCHH3sKZcIGDQ9f+4tP5t7cNheK28BkOGxjD9n75ekRzaGKI
48DmZg5tQhMkJ6To4SCbIlsLMIhb3mr/L34pW8Ff72oHbxCUUfv2ZHVtBjF/vERldraZ44RB9lWI
gQTvhaRF3Q9H9SoYHDsLY2yvNPXu4JW/gURP1q6azHecIZS/6dGBvQ/sHMy4InTu2worOQ+3ehM3
1Sa7eR1w4L+FZvtWgu6OOUMu4Ie1C1oeoU1luCddNe7sdCCLgGZ6f/MhLG9WGT/mhLTQQOwtYn3S
10St7JNXEi7DrnqsTC1bu8xqFn5oahiM8gs9qf7iVgrIDXRFOV3y0N+llvcg/bK/m513q5o/Cn1u
7wq0cvhWtnxtaUC80whArWG/y4CyJYMiP5LLJHYYisR4dvlzlrxNYKSCkS5kvEVjO3yYBNI2VmTh
wM2pen0bYxNZRc8fq2q4b7xNz3XGiNM/CJs0KzvMOcVrkrmzbcf0jWZ2swa0j4c49ivAJTYWgKnJ
zyQg03tjdMhHmkndrQwmBguj6c3PVqTeKcfHu44NaZBhSVWIa4hulVk5bh6ErFLfYGepVczwplgk
07LKnAcwJuQw6xsmvuh7yv/mOpoODR7HSxgNyMox4B+hr+hZxOdbzBszE9vQeezBhE54RbvJ9L8m
BRZH9Y9MWj4TdpfPsQlkVcxFvvK94QWzyp4+3XbdMoQ5hQwSnuskEchKje0t6IXJ+bsy0Kf+7C98
UV9yf34eJdQiJrz0P1Y4J6ENMNqnJtZZwmUa7igTB5FIVuq+Gzz6Clo+tr7x0NTDSH55Q+eD3w/b
rY679cJYwXgtaEt8UbHYQOsru3XMAOq+LPPqAkeGYcsIIMymO7qegjYZpqdMzt1FhFP/VJkJnTJa
Mz1qUVhtqlJLz1pVY0EZG+2astE6wxnHK4XTPTDq3OU3O9UZwHO/StWorzjOG+9aaDQ77Cz22cTt
EUR8eluMy90l6rPvzeBO35PbFSrd1jZQZu51+qrm8pGR6Y3PPN3V4XQKNbeFvZ4omA9p+SMMDTK9
Ol/JGhs0G3APUa9mGqfRRxF0Xd0FM3GyRTlK++LWKjqneGsCvSLqUU5N8eXp7bjWCPbtc2JVVMp7
n1FtvxVUUMDdNUqarhozHl8QDUsIakpbTBPlBxGIkEXfRvOOGRy+tka+NFX7UvnQwkggGc33rDS6
Z+mlzjanAW7jU1JD5BjCIief9ojrwg4o3nK2GJ7oP9Y8ubJRhEjdOMWz1RTaKeZVBdDk+I/T4soT
dtzWea12BgLJiv9KbpjKHsN2+BS2PGA0AKCV+IRRC12MCLgR/4Emo4eBCOdqGAdtTZGfd2sNYlBW
at6D6KfvrWeX16xRzh0QAbKYOShGS8TDjozp/Vzp4tJHOZ8JLKsiiFrV7y2jVdxUXbSOfAXnhOTs
aJbV0U1uWo6ADSAnRnmUQEZPHbIP/4ymM12vucCybpeTzdPRttqJBaLOF7YRgabpi55Yqq3ODDiz
iz2VClqnlq80yvqCKEOqsuK3OsrbNfk+rPwaqeBOh/M5+EMwMn8+AxeDRaiN5g+hkp4SnToJah8m
SZzK+t7Uch9jOUc7IPq59SzCmvYssMN07EZFQMD/Dv26v+K7PBj5QDSwBYKZPIYI1lxxlV6EToAp
m2LzQ5/H7FoNCTt9TwGhSlqT7CCSbRIw27pryBAERRXN23oUDwa9S3ZhmTiLkIxct98Uc9Wv/Mb8
Xgz1IaIGDJvAd8q9nQWweWujKsfcNJr+UDI1bXERnQpS1UfVg1Ne2LDwXjsSdRTaUTX5TXI8G6iU
z+mDTaaO0/XcHDqDSibCBxRKpvLcz1j5O1MZy0iJ2STONFJEQhRj2cdwVRYUnVprhxoeSBjhnm1H
uSkJbhxKoQ33mgHS9GYPARtYVnvbacur5dSXKDWmBewm7T22mvJ9bvR0Y4QuUGdIy1ClrPgYh414
5VUzpe5TG303zja49OZNRLTt3aeuYV97Ok1rDitnA1mK+6LytwO+piWkN46DMOMDcJv5roKYwKPf
pkS6SfUTUJZ+3dU8vOlTvDTGVxoxR6BlfmofAQLQ52tEFTmJbLo6MvUOAHymgzu7yQEy3LSysi58
KWZ/eu0zZsC+mRk3LknNzNliLYzMZGM1XfyNWACSptXW66H23Ftfur6LI3C/iZAstxH8VErMgjEV
8p7JTrcCFFgeFX6sQze09jEUvb2KwkF/NAEeX7K4E7sGQMqRWFq/0v1EngZa5FZ66w/n2k0+qrxO
HjEekTMhMrDlK7qq+/a7l9uUchDdZbpMPDPBWhbhcc0q9v2z60w7TCwrwfi96u/sW4dJ6xR3KoPM
JZkId0u4puFK6z33JHAbXbs5tj/suM5f3RsSX9Os5ym07KCM8BYWdTdsbDVQANTNhON00DuY65x8
36U14CRhNWvL1UQQ6xjOXNjFD5o9UMY3zpk/rGGERLuaDrW1PsEEzYy6DGYr54sfdthXgrFwrF1C
0hsck/7iWZ177/HzC8QL7VL4SXaa4/rDaU1jpaOPswPOGmxjTX/WCCu4rfVVeM1eprO8t7EOYtsf
6LdRUUK6kfcZ06JN5yy1vIyjTsA/Vvio6aVswjVlLQoWjjFFq0EDBakMv7/rulY+ccR0DKiJsbEG
guxEC0xkzdkinfrsNq5xzfNOv7UfVXsh5Xgax7H9aO1YzxdDHUWPquDFaLplfwIO8OlDBvuexnGy
MiN+zsDkFzRUNRmYqSp9jUVD0H05iund9Fv3CO+J5mIJoWPV+G5xrQq32EV1MnwC5iEDlQitQvGm
R7mlIJHyPvg2T+DJ0fojiCdBabNeD4x/EGackAwI3XAslX0dPloVLtqlQeHqolW53Ey1sMk6hbVT
3QI484LId/ZcQhJ5haqcSWbdEO/o72ZOvkp6EZH7KBP/nEbpAJdGU4HgMDTysNHsN1mzBLlVmL05
RCw2vq0RzEhxHi6Uyv2TTyszLx6LPpyimVbVodJq1Jpam+9GPFVsmZq2uqumqD0lQ3IF+PndAknV
51a/jgAd7RvK43FnzK89xQ1YzvIbAyZttj05uBVerQJqC8sNxAVozH4z17cREYUTOVnLitbjIy5Q
qJ40s6xd2of3OWoUxSx5OO6GSK1DAIRJnvnwv1uMjEAFMSZORXLQxrh6pqEYvMAHTZRXT5mPjTe8
G+RScKh/s9P2NTIta5tLLb/Ug+5tW71wl5aeu8ds8NIuyMo4D0odez8mSxI8Oaki8N3+vM0zrTcY
RZnsk3BdnHy76R60Nk3hHHlw9a3KBExTxARrqUS336nhw8PLS+jv69CWl8wfH8IxF1twiMXbOOsz
bYJKF1tGS+pzSMLuYabjaTONJb65qnKxvk2SDkKWvY++9+BD5gacE4veuxAi14Y7mdh+15RQMxO1
HdCz3oqyo7fU6L2VU0pM69LfiyKtLhCIfEiRPknhgTQghfSFeoZLyaLjUTBUIxgimzqURH6MRPQm
wglO/MXPFKuswWZLIE9zWFgdKADLmazfPlW39A3o+TsXCmCEK3pKV43pI6HQzGkvYqd019BYXcrw
9I5HrlWKpRGbGhVFvvdARRQHBpeh4RMMS1o8Olc/MKIoNw0JDG7u3qfZGq6bFc4X7HvwPbDwYvYH
kCI6/Z172FxNAvtc2nvzvTboVDC7fsY2GH/PTkCHPOkRjr8FALH0lJENv2vYfJAdTIkOGlm56UMv
DmLk90Muvads0Pdm3pbf517GQA/q6AGPV/kw24JoQNVNeIZ4nLa571x8n9B9ZGf+le4e82S6OvoV
GM4ft0fhtxyKBTigvKZr1UhhnyYYjKtE859o7+we3RTTSNB38Q8eLNk5wmX9pPQpToLYTcu1UbfF
N/ydNdcQpduInN8xw25zNmYJpaMZyz1UabGrZN+dY4NaxFIz5Utc9SEAYFlwAzF7UbQeHXI2bC+5
H4t50WAm3rDnqWgFGCxt5eWjv60HdyCXhtfyjsng8IxNe/ogpJXvS/JlPgF+1V5gSLmMU+Zm2hbs
1w5O1jmfyqjNmtRiEV8EX9VL7SVTES00ZZo72+V8HGWcJrdpc7OmFrECTpF4xTYqVPLStnnzVhNG
NVZCRzhYlPWswwGVKnnqcVcEpjcZKyvXmnbhElRpyDrmOhGPITprjl7gnyorGrmaYaEJo+IYGDX3
LJPJuhGAX7hLaklNgjdRT1YUT3h7Cdxmnh3UFZ2Gc11059QdL27ouXz5h7TfVlyCRhq+Kr74o+WA
bcrYWqYTLqKFr9VoHaP07KsGTSNwm4RdSGim1rKGZf0EnYeBqQ6oGiJuXP+gXHdcDfNg3hmUtXG8
Z8NzJuMK9ikKkzdKZwswWobdDcuysFR8xbvQbbJasNnV5glmQInNe9HI6cqFMkKvGgJEivTwhkV9
2ox4b7ep0HTxnIdh+0VvMbkfk8lhsTetHLYaBwMIKz5EB3ztoeFOQTYREQnYSWvanW4DjDsYIGZv
iG77tc/HfAsJWVyzWfjbWIvhvuZDiYWNHX5C4mW2K4hGZa7gKClyfvU89/A909iP1vSKVkFXDmxu
3dmrVnDHJvPIeC/Ul05sI1QBCZwXtqqB5VLiQBu53z7FA2ZHpcEnULXLOU3zxq+58jGAcvZW+5mm
5++2Ud2g9hlL5MQKK6nDGrBOufn8YkIn+4qYA5302dY+uPT6rQ8VHBAvrLo9SyGPAT4bq1hNVP02
Z9uT07ktHY8+i37O1oM96EemYZLn+UBsIhiAeYFOLau7GJvtuaQ8/BtHS46LLgbm71RIp0zXeXC/
1MTV05Un1CHpIg/2EpWONcZwp3pra78MMpDwr0hK3FdDFnPQi8uHW6PhMWxsma41T3zPqLcXitYp
q7MQT5hnbpIBaEmKmxZfq8t+ZtbkNZ7c7HHE6bUWeiUPVeQZd7gkNAYfTd8AOwO8u56KudtNeW2u
Ki1uulVuls2LoGhim7B8PcsUsBJP+Mghj6aMdt/MSfpesl1aKVUCO6t0CYi9N+6rNtFw54OdxGph
Qu9bdmMXkgobp7ANbJeeRGsc5hPFKBwMOA1/N+36Vic5S6ib42drDJ9Nq1HiFoPcT2JjJwyAWx6e
2jX8K2rO7KJ/biop954PkymB4f05uDlJhBkezpnJFitDzsaacljTBWhEGHBVNXFL5KrSPqmlvKUL
XPHVmrZqf9x+BW0Y8EMwEUZWZK8cE04OXcxw1XDh6ABIdDERUDAGsbRCLg47PUfw+dlumgE9cFbf
Y2jCFGJ51A+MoXsPEMo+dTyDbS4rDEAmU0bsp6I/DF097xplEd2upzedvwXek4athINJunG6acQB
Kr0xaCbqKXrmcHLj57dmE0/dQeYWry2XvvdYhhfMF7sdGle5YroknlmdlpaGaQcKzmSfNWNUS/Yy
eDqz1AtqYz5FRV4ffNDsy7Crq48pGxm35b22CSvOutqIUUPQ6kz3SIFBvvRoL/Y0w961bGklAQ3f
JN8/siRDcRkxVMzaptRb0P0NNtOF7M3qjGmmWOtW4+5K15T6gied8VB54BsZZdxi71jg9aWWjLvZ
aK952ET3hslc0Af3wRmwF6cwhNWR8D2cnKmUmP/Lacsn3qkl3k5EV4A5MMgIpQ3+q9KE+xzNDrys
qQHU4c2gvwDQBTZr755yVXHyhp7iT7Yrr4PhJIec1AAozbJameOglvEAiNLyfXUalUeQr9O1iUhf
hFpXcL66uBOnYqjJw6Fx/fiHbAhoVlnYLGHdjXdpLIunnHTao5T9fNXI5jyj15ccieIQLJ7VU1zv
ScJ+mZOQvbGKznv2boV7osrMh24qcCgD31lyBKp2xty28Oppe4cWm2BETulRAnAAQdwa83gDDaql
CaWEQh/jL1rSSwK2x48syXZrGr7xGCWX72i0la39UrG1pwCw26FCe/NyausqX7cwI6+d4enbjO09
jX+MRyBNjCbWWt9W2iXOpuRcl2W49+ocTnkJbEWRfDkSNajhxRnF2qvnJLCHljNQmzkBBu2KJAKm
4lyIJ0zhi6Ixv8Wl8w4Vyl7YJcnDBTu+Glw3tG1SU86ymwg99KG9xY2tX6n6hb5fCG+fTyo7xW36
WES+Sa5oiCCkm8aD21jWI0mIcEdXx7zC0PpASW/KQ9pRVxoFdMzMdnoeWUmxNoJXlEl/DbVZPjhz
TuoV2BkgQKbMDHTFSUEl2thO1a37tiwWiCFvvdfoB11mIKJCEDlZ4256GIkBhK+vjtPKB5mNpag0
WFETdIzRxhg3oHylcZXvwESSkQNWt3Ej6p+zEC4833AhV7OYo0cqdNYzeqygSGlnoHWt9Kn9YRGX
P0ilMKb3HYUwDU3iFf301P0yf9pgh+vXZaprNYgF83+TdybLkRvpln6Vsl63ywAHHMOiN4GYgxEM
jklyA2OSmZjnGU/fHyjdkirtVl8rs9qU9UamlEQqGAz4cP5zvuPAW7qtiHJBp0xK0guKSEIMXRzy
D6PlEvM1cK8at0gpNm6cX/pIEHtz1WfniGDXiVE/TDktRK0Dv63Taq9orBs5t3tRcr8roBCe6ooe
TQ68zA6yXRHGd4VQ2nfgaMNSaAs8aACsQHRiOiGAPSUudG7SSR6DB09GEWJf35WYiqNTkMeEX+sx
/TRaP/ISo36b5+BG17lVrIKoKIKVLgMIOSWebGULtS0VV6BZRQdbTg0Fmm6Vge3KmWRx9LApPR0T
PN9ckC1YB9QGqXzj6Jj0/eU6oXR3fMshT9PbkJhr6F5c2rtxS3qxWWs2BB8qOtT3AnTaA/3vNNAH
oSQOiDPd2ppT3AJQmOhU4lYRHpXA6r2jsUG91r0ugnfQBgmPZ13Sxg5g5tEwbRImQ4/alkz9BnRf
WQJsszaz40zulgEFUgZoqDtfmP5DVQKmiDq3ICfryAOAmXXgUPZSKQnDLu+HYdr39kwAyvbZFe2Y
j1Qd6UX8KGhxZuSoY/d7D+A/qZWu8KdpFfynkxVxP/GCxKLky3Xj5M4NbGUcGGdjAYT7tSxwUXyT
qh5WdTKO3kAYcjVZcCe7gP3Q0hghsJ661KIkdXQfg3186IgNBR7rBpW18YymOfg5DBMrsuzXMk+7
96mQ6jOxk2RVm24HMYRYHkxt/OiEgdPtPOMCdqpJb/f48XMP8hNqRBT03BYpbxB3jqhfEIoh7pHh
ZoTZ2kfbUmj4wl7BOKUTaU4vllYQ9imrWyOWhyYr30NYEbzQ4VaxvwdFfmuI4NTELVxUfSAWawZ5
cKc4kJz5xIWvsPMqbsTVamgCjXAR3TVq7Ba2WbkH6BYxXZpA1cfUQWbuWx/096oaX7ArjjgAfY4Z
8WxUhxGEf+AE7UJ2LS6uYdCuVfNBzyLExgCXMCYbvbtn787ZIRNUsjgtsw3XAG6qrTABgqTg6n7M
pAq92jQaj2PPIafdh3ipz53J7KGA4GMB8eg2A0XnefsUdOW8GiMDkTpV1QUQ+JVE27kxhL/RRxuI
rBMiUjSF779wX8i0Da60am0nxkwMzWjfIIeSX6mtaTzNLXQrAg5JzME3Yixc0fwusi5gyQupLS0o
xwnc/aTp3VrjqkOmn5ruiwa37qGiRoGDFvpppFEHQ+XOaxOIpc2YFRdtdTxHhaoJkozzy2Rza8s8
RlkoGxYfllurzl6GQTfughnc47ZpjemNulsiNpyOz6bbWi9TNZPcqBjrcSSaARnHk6udR4g+tC3Y
vA34wQSswybwbw2koQ/uptxC5ti/RH0Aeb3l/eOdFKGtb3xYi09c4SIAW7SkT9IbMl07ma5gXtD0
yRNw833dlcNWZcNz22QV72DwxAB5V+qOvU+ZJQEDrOGtT4AJ16pWaNyxuDUCRoqsK9ET4LAUx0jJ
zaTng4ZTVKt/5nN0KStII2Y07WxZ03Ga0kiRDGzZCPneDCXl1IblJpRGv25w2oA5lWWwdadMcsfH
DWOtTRV9lySNyl0Xl8M+4/75ouUu2qplVgvioPqks0PDByX5gAxw1AGmkI17SBWJR6/S22Sf+Am3
hnm2b+zQyZ5gh1L/QL8hHBbNpHkwH5bUZ24Fd2GVXFob/3fTl9GRyQkjB5ml+7F2YUbWWgcgwMyG
+X4eo3yP8Wxo1pJM0p7OJrqQgCQwTgDm9AJ3LvqY9Vqn6FWXD1YJoodzYRmd1GyyhCm7v7YJY7Ne
+lzkCilOEI5LrkxVYR5qCbXJs9SQXAbOMcd+8gEYdE1J9ikMx6mBj13wsLeaNCmw4S33hOyekwbA
p+PMziay+no3gJPmWCcPlk0lNMwdtVMNJyiaRVp55gZXrMKaqWK/JlV9R2FSE0fiR0Fxh1fbFM4l
y4kXNlN0j1+vuBjktLBJkzOK5xmish4bV+o/5mczlPaGlhj4Af2cc98jLSvnRnoqKeiJicHeMctL
bvA5LWyInrOzXw0nVlxIx5zlth2r9M7Chb2ainqZjFW+/i1Fbjj6TIHWJck3KlQMsMKA4+n7KdQH
mVrAnah6C/wqhgXfmQrG8CBiLw27YY2GZKw1+msIeIr2pY5C9aDz+bwLS52PUmCQuzLn4l5h1aKm
A+QDOw91ayyyCFS9edAqLUFNSaZo7SQqe4ggG+26xmq/VT5rXaEZDPSHHGfbatJifuJMdGFPZbXO
ZCmw24a+qvDDxEf7qmhlu50k5TCME4UnMSquitig6Ro2vyc1OIFEHwsvzo0JUKLDlhMUPb+doaic
dzGI19yZfgS9bZyVa1z5QKHWoyZ5hEfjayj0rAP1XS83B7hT48WdGV3T9zI03a5g8YQtXTf9no91
xfFxYREOmRMeAGQGT3alNdOyEfXaunDTaaTSxbaxDMzuTd7r/l7ZWf0hg4HsQn7v20Z7W4mMSmpt
BEuViL722iHGPhO2kX8XIBY98OmKviV5qb8MEliVZTfBJhAq2PqFP99aeZF64Ki4X/pTz9g51bUX
XJftUzJLhCknq5DDZ905hDWBWWxjwQ83mJ116WvJxrXm6aFyq/ImJxy2ZbdIN5ZdN8d81CC2zKSM
Gb/oX7fkzgPaXJ1EzO1LBml6VFOgH0TrtuAXIiYmc+pM28YEkYzQ0h5mGHHvCUHJZ6PhoJ1zSdo3
ImzQYe1wN0ZxtNVba5PKsfsU5EUOUEKhB9tysFKPUPcNBUjjlU9kypHarF8pGYo/KOxGSw+D+cG2
ZU8pFPedcj0xPsbBsEY1XuFv5K8JKsnjRJ4NxBQtnKOn9W3zoI9ZczGTolIXDcrBsZ3glqNRDx3Q
dzfaVxGgkHZOtOtkQBXjDpHpe1cP001ptXhU9BJVz43tR7835CUsCw4iuo1oA6uD55lHD6ArQ0xn
Tp9Cmh9UJbBQzU1xFoV4snNBwrSmrLQU1X3RmT7x1DFaTrXY/80oetZE3d9OXUCyd0z6eyqCinUc
3w1IrVtpxt1LUljNVVHc8SL8sN0Qy+1ORhE5Hhma7oVl5cVKUuM8ieV8MGTJBVKMPOVpo+3SIMyu
ATVmHnjz5LOnOmxbDVLz6qyPuKporA4YrPbcDaPAq0rZhh72D3VI7aba9bUzv2YEkAjrT7P8gETP
eawpiYGnnJNPcaSCNahbdFkzh4CwNDwEJe2YBH2wRuT0y/ZGUB6y0kL3sdpdbdjdsQRpQHWurr8o
N4UW7vCqSDRFmX6H2Bqd+pn6ODTbmO9qj9ui1JJDQIj0WtpVs8mIplF+BTMITC6m2PwnkY+tNbJn
pDRq7ThGuzVpUxOKdxxqHhGXfF9ZqMaWE7w6YfiJS+mHg9pK8MreRr6+HW0sahXtjbuyKn4kVgLI
0Fo64up0lU0UlSVQA8j93gR1cDPYxfPYseyMM0iGlMGQ0CeNuTG1Sy3VTbq57iNbP6R9+TDBrsUx
RA14H4IazlNPDREOBKZCLd0fDLKcDrknazT4bWI/a9UxNUz686Ybs0L9nnSLiRDfct84lDWYbYAf
uZwjLpMEid9syJpbAV3g7ECyeaAB13pUOTfGYiYiZGWFvvvfc6FxbmR0v6GYLXgXYWieuQJr29kJ
kl3eRM3Tlznv380W+0+ihmm6RsUPLsN/HgZZv3/W7397zz//dnkHHPa3/TsT0+iv2RBunX98lz/C
IcZv0kDU03XUUougAi7X3yvGbfkb0Q4coSBC8QdLB/Pff4VDNNrHAYs5yliiIYtb9c9sCIkVa+GR
Ec1fwib/SjbkV/shQQQAZKQ8yYbwQrRfQhsxQcvR8FN/MxCBjGMkODPc6o0kTGXu/vI+/XdxjV8t
llgdsVYS07AxkpOV+eX/FWQUaJeq8TeKFg025Hu04X2T2BTMKSoBqteMost2+OYafNbn2yBDIQmN
lzSQeOPH05iWWyuX+//hVf3qMf16VYY0HRAEFnHQXzzIPg4918oqf1OC+seLcEjRbb1B2tRJ1hus
ZpgRMi5r1nYpJ3aphsDUQKYhIJPRehzA7/7fL0h+ved/dfDyiogtOFy/odgRHvrlFWWhXUJGDfxN
M3fhTsbmIcBAcm+6un9L+zH9iErAJEt7xk+jNR9ZJTLqnBUHAXycbMz5m6hzdee3enoyQAKfTDM6
lHa+LZk/Uo83vNnjRzrlkO9ZLIv8TL8fhsYV1VCwiUBv05fEurgxGg00EjMQZsWLtQ33Mp2rABsh
tLtQ1kszX8epCQEFMGIYHS1xP8jifvYzThDmGowFOP9pI+BQDx3mUE0eA8vfdVVx01hyT2B9VdUv
ExWFaMze3H8X+cmyO65Gg3Esp1UqTVASz33Xf+u7BCFj4nBWjjam92d/oGuRqGDaFzsDJ1dGwglM
yt0MCN6OL8zUPKbYnqMm6t8go4ctrQg+dtWUNMjwwJz/SAhmO+L+sJKAC2fWLnPAaSsGpinSJjbp
ekszdWfW5z60to3xc4T3wEXRSxlPsadv8eeuGvXNctxjnCnPzpODnipAP91Kj2DdtqlHYScMlcEL
KNOz+Bx1Lsa7argvanXH75PWemPftVZGYd9y4R3xnda4HL+H9q0kH8IEBaw42RXihJrmHkuTJ7MH
TAOLRkQPCZFQUV+m0sZnFb4zp9+Y5vdqLN6ahgkuNScOekzg3kKGAcp3jep875AzzRz2Q8S3wG+6
iwYD8yFqsXzZmTiDrmZy0GFaK+PhXs4jVKeAj5ZsffdKJWfxERigzFdlyZuW9RRkrKiO/oHFIbyT
c1C8u9RjLsUty0ND+pdQS3iwB/PB1jv5ZCWyhyceUETQ5yCRDDfYDQOjcYQ44NlcGpB5aNVZ6X6O
5CITHZ4JbNPsAUxBt9WtxsbgMcOry4dxwlNSWuO7qmlnB4DFDjtWfXAOuYzeGB0477qx7uq5t+9b
mVW/5wn+3dvfOfqoyS38bL+Y139nYH/F+f7803/SJmmSZvzLkraQuf8gbl/esx//53/x3L5/hO/p
3671++ePJvyHvfH3L/5jY3R/0+g9IKfgsvxCqSay8cfGqH5TLn1/OumTL8IA/+aPjdFgN1UcgTWb
UKOUCyb7v3ZGOgEN9jLHZd1U9te/+hdSk+zRvyQpsOUTvdQU4QNpENv7xZovsfmWA7iUHbDFHANE
g87XuKJYlWKqPuhiQXjUQvd5qJSzs5Z1Awx/u4ad6x8kxWCfGs7NfdKzmxayve0yN9uZWRu/pTWb
XsHWItEsk+oDKQ1+V4ODNR2m4CLQDu/pGxDbooMpzFrS1p8EUpivh419X1I2PmxCrTQh6sCZphLB
Cre9yLaT251hI6YnYkT6uhus9lDNwYEyWurE9FzbRqV7q3UUN5cYBV+soHI/E8GEDJVk8rGG+t3W
yImXwJNMx88A7Ndbp/zuCD4UYd0a2x2XnXBPumXaTZJmuGaskEJlekZWd26N1B82EwwxvOyaji2n
W4bopraPuma+DngaGSWMIR5/w6IAJKWFAxNAVD71c1H8iKrIOjMtM3Bvdo9zo7kgpxrnatiMW1dS
9RHvauEbKxpi0PSxlBEM8cOGPpUpi/udM3EdBw6XvDTdpB0NJqfHPJEfGPSwxeOcA4HD7SSyneYh
ReE5GESbSKDNGo1oiR2x5o7im/SpaqyixrwJnMb/Xo59GVBjoMTPnnvNOZuc/qWIZXbmF87PiVWC
5qWcJVIzL4Pym5wOI1V4lHSnG+pOfwIKgENqhcCL0r7PjlVSpqs6NT4YMpEK4FLdbSODOjw+8CZv
lICGnUlIAjP9s6HTaS99QHC8skA8uooLY9kl+hlfRrMvJY6pAZ1pR18JRSUBinfPxbikh8aIGXL4
z07NsEWhdj6a2tJx2HDDbefQeB2nEgFVYhLoTTu7jVKAEl7tsN9xgeIKzmxmbfsN5Ym2XHNlrzd4
RX9QDO/7mIlLddH1Pj50lbPil04epNWym6GY3U9VmsHTSGMJRmkje55GmUJmJ9Iw5ACKVuPoVjdO
TyRyKDV511SGlqOhCJOyY7POVibC6mdjNreuWQtPxzi+JdovL7MxZdt4sMZLSAEeQwTJpzbS3PQp
hb5RrUernWlM4D1zYx2zSp13bzNq1UmQy7vvstI+zZTUbqdBq1fGGH9W5kJgQNgsJ9t+TsoRN3mG
YbRmGMCGEq8HlSBj+FH+hD/WvYT8dK2nAMjCgRp0yBF07F3aQguuxsxVEB7nUmKu0+XC3lRru8aA
7K18DYVgivFyZCr/cCh/d5HORLUHoWVucc84G4bs17krPhp9PDpwfD2hDWuJLW1b41XPeqPcOxXU
ck7yj5SJryHoStKIsZVwOLP+xxyU+WtOTTeglbD8kn40LVbgX5a9SbQmN8lA2+kqoDsc/mqWGA/Y
YN64kkCRKCD1KUhtN3YNux42pDFsnX5EMq1qXKYrEahap08thPA1zf64izFFrGt47D+wKwSPaG7T
gbzE3hxTLL1zNXqyq98coFZFWFeoCc1RptJBL4s+Kg4zHm9wdh2ZqB7ALVc4htLuCLk2PMoqy0yK
JBkF4982DjmFahZoUq3dTDMEX39I4nVv9UgU7phdO3tw3wqO8W+ww2HRW2n+XWZGdwF1WV2gkxE8
GJZZZTvYL4Wo/YOVGf51WtB0/NHe1nMXvTB2D49M+uc1vHBnMzOt3w1MWnaFRVBHOsNER5uDqxBL
hs8hUAYPiFdxD8ktoLiwCamOjJNwm3Cg3y0MyG3CTrNJDSAqLMRdtKkbv35upQIKbLjlc2ygVVZp
bv7kdhlg/UiSU0dginmnik8lpSXUseA8eRZkyW7d2REPRgPWC3mModsMe/IHXqnx2RKF9azsIr+G
flVf0Wn7o4bjf2/oZnjjV1q9R0gHzO6s2z6kjK2g5LFylkGW3enjnRyG4W5cZKd+yDssZake7UIT
bDF4LOZcU1U/dCSzPCj5BYN+XZL/NfzHwjcLEBdoZm08GMtNZSCDhfP2DVVqOM+GbG/mug0xNjbj
KQ8c6yZz6Mp1aKu4sdWE3bW2HYMxMvBLuvRAkWp1TywEfem2EQMOUtqAqt2oB/g6KF9bk2XG9oyl
feP2c3KljLE4W+O8zG/yfmmqL48jnKS7cHmUmNewZ9sHuoC8mnHgJMOHdGktGwCFiWDClIBGFOO3
82LWSm/ieW2WBzeweIT95WE2Aj28y+DQ/cRSn3/0ywOf1sjeQy1XZk+tBO3aajd/rQ4AJ1kpzGXR
6Jblo14WEkbt0GiYacybtg3BnGE0dC/TsvyMy0JUS3M85kPBwkOIdXrJ/d7ZymFiWdOL6r63q+I0
M3t7UwM8+yK17XUigFNnX6tjvCyU9rJkUh3J0D5ZFlKqZSJCjiBlI4+IGuuwRuUnNz8xtRjy9Mp+
nLRC3eJzM334pizuUR0aWLZwjqpdo2GYF31Zbptls+hqMI/x1zaSl4HzHT2B67HiM43jSUblqUyz
nqtry52/8JNh54ekf3GwL/varIFBCybRMLhQ3Jz0rKK6ET6we2d/bZ3TsosKttN52VdJjbLDUh8b
Y86w1TpcNl+NM5Tvco+0KJCEcZg6zsYX3XiCKleuCZSMB1/lUM9y/Bsl+z/MnCw+xF0nmRU50BMp
GsDtAY8UdkyaJGclm/hgkGY7x0Emv4WFRc9Wo5z7fNLRMWsQyVsZ1u6Pai7ldUwH9QEfrr9GzRQ9
iS5uH3wg3s060Dobomko1gKv5UjnvclUU3cHoDpQ+S6WMLp9LaqEMShfyrohrRqhXKorHdHhscRL
dWm7HohwOdj197HuXzQLNp/rCEbIiaGpbeY7OgDqPny0A37wmKPzgVwEg4gQw91j4Drg2MoG6CeS
sbiqGbgr+RjzIYsL60qMS3lAsvl8ZFHxCMWVaVmh1enBEFHM5ZrsQb4Keydm9yk7D7t43JytMg82
Vj/QjpVE2veR3oQP3JALIHPGx8SpLDC2A1AqWOFWwMww0HkbJ6IUuyTmHffS0YqY2JfJaagdcXSr
nollPI7H2KauiTlo7XJZZs4YBUJ71UkUzngwHoluZB5G9HQHBj06grttKNAzHesOf3/yFhsWLG9N
U8bKqLP2e6D64K3sGDFptpkStUz8Hf/Jd/iLjMEzqTYt0IWTLN0l8Gq36aaotOhOVATBciNdBl6K
oxB1iJZ5jfgx/CTOPWXBlCpKrC7xDF5dAA9rC3hQrImGWJeUUG6dqKVXFAnvpWgSk6lk052VgU2D
7rRuMzCI44vtGY9KyCwPRz69gpxaNzUH4VXqWkfIxz+zwf2O694g4ZRRVur6RX6wCXbytA+cTPO4
Cu7DzJh2rDycLv1Ee45HmvZo/H7Wsf2/mJXe7fsuLb8NSsXf/EarfyQ872uXUc++b6GhuNqzYaVg
OZk9WgdlFmfS/7cxuiUn35E41zhamwSC14LvpT5oo/Uj2TxcKBb0idIsD47Vsu/6iTrSDWjsad2J
N3qtpldcjJRvzEwpxkEwmwwt/0PWkbkLLAfjvF0sZ9s5Hzktjh2Ay9AkThD6O4CCYmvp+HWjOotO
5SSD6QQaoLi3RC8fQw7xwEkgofzok5Izk5E0zk2Of9qAPW3ED3k5wIGaByyAcZZkW9jD5a7G6MP5
sCTYJ3xl4ZcmJcl37aP3NOrJttplfZQRudrYafjZ+9Q/DJ0Tn3IdSdDhB51IFYuUPEFQ3SYWAOuc
hMtmcNNmV/rzyO3BMBZk23QYsTbuIsX/f9RS+yXzszDa+PPknnHqT1sFXnlr6J39Bnpc38k+wnzk
iITWmXTiqa0njThhHsbtqiyaQ0xNnet359nWfi5IwQ2zRv297YV961bESO3yESEV/D7ZoOZeBvUE
4zKK5s/YmHkMQuc5g0/mCTK8a2Iv+pog1rBztKpZTeRNd1pnYfEfU+0Z/j/ZAB+lbV3Vfc2S1Lfr
YJE5S9vPKEVA4BZrmhzaR+7o86NVdviVEs3pPN1W9KKHZU8kVqPdMC/kOebeuhJ+YJ0NEwhaN0Qt
JgXQkfkOmKp4gJRgXEHeDz+JKvrNYi4oR/yrAQ1Rt4IqvX0dJRyLRH7OKBU1tQp/YIOvhlxVvLOi
DhbyKDloj42gS/QTvEoa41UEZI6zJM29wcXnUhJzZO46XzgQnlrZX5TWvTjJWzHfk3L3pNkS8s1l
/DNWwSVJMiyJQFfubOVXr3y+2Lysqb0dZpswbJiXL1oPOnYVpVzF8UyKegdEsXudVTM8WZlrvDJ7
RRaMLYwlgKAPjdDiIztBeGOlvvAo1NLJsKT0ToPK9yh5OLQLZti1I3yoYxfeRXFp3VPdOb2BY51X
JHizQz2bJARiPPTojCrdO06taN1t7fGlY8nz4JPoBoN26hcCU2WHFCTtxtRjDFuCdA8cEwRraqF2
U2qbTMKKeG8WittcyEl2SvGs9JE+0mmjcCrTRW5BBDA0/6pSTIZmtfjf0s7cJFIPn3CURbsedIFX
u121d8za3TMyDhlIRaBnKUbqtrwGSWMBWPqe0OVL1U8qwNIBxSWPsvsgZxHFNyPmbb9suI4VVjtd
T55SkMXHxGQWn/glB7IEHCRBDC6+OFge3TpvNnNXEpVkzcAsNqXlRlEGK702FYPlgarhCUxyjQV7
xlXnWR1PFi+l8Fo34yv6FlTqREbpecrxb9OzaH+UQW7sw4QVAsANrPnWmnhUomyfS8lrzvN6pdOg
hFpbsJoNQ4WemyjQ4Yl/krrvn3Ps3ph7vyvUiTiho7ngK0IfMo+fIGKOxgZ0+UubOaYX2oO2SdU8
HZG5yD3X7j2XU0+6aMqJzEjQUgOaUcAm6dkYehuTiJg30ahoVpC4QVa1k6SUoiibt8DXD0Nd6J9z
1+Ohl03+M/SHcQW6JaKUfqIliVw8YWSfYoU8jxO4CUXySiKYeScsfP/eFL17zjloX7mrtCczUt1B
myzkFQK5cKEFancLQ/E1swyCHGVanGKxRLDtMt6Xg+bs6SlJd2Zfo1UbebNvogGFnqPkCIGc9gl3
3hKP1Xc8YcZTy3Xt2gok47y3602UIQCErrbSNRD87ZIMluo4NvvJ4f2kM5HUQueR/XfuZd67u3iw
42dLS81DlaTpjR01Dn4VoQ7+EF8Dwxq61Zdu+e+WeP+DxFtAKlhouCaidvI3wLEY0v3zYefN++d7
8g8C7n/7Df4u51I/RHrQcJXSKEFljvp3OZeJJVYJC+HWsnV4sX+Xc1F6NUqQNCagzATBoPwp50pG
oPYiAuOGZDgHMOdfkHMh0f2DnCvkMn5l8Kj/omcQyi7o82jDPSXx2ZYuOBczAQR0lx09q3r4Nfl8
skUONcTAGqO1PFoFDHEo31ZLLUM5M3zBUkQrYdxF836YIXiCFqjoIEtk6iVNpwkgaJa+oYYH4qdZ
hqe+dCMP5/fcwD4P4jeDWu5bH4/Gp5rL9k76mY50UpOoWRUJKbH1GPt1At9r8Jf2OZ1TZpoVW7cH
Lr/qTY5+W1fO4tvAgIPKEVvxdLWDFUD9MCX5n0nkITe60tjZWDkGXI+5i7WoDy5jaSsYQHpMeDyU
OlNBrb3KvtTcx0E0RfIQmG4PSiaV6bh2i7MxMe1p03oc1wD9MIz5vXkr/QaH6jSrW6ewm2PH/r+F
F9+YK7eqjXhbzX3yHRg5LiydpEPp0QwSnzhpWTd53mhba8jToy4iYPFZ4Ve3o6nh6embwniIRZs8
8Tr8+YZ6IPbzZuzZ3imJDoK1NBsLY1KZhU+5yDXao7gm7WSShPkiclJo7rdc3W5TvTfPY9LCwRhc
jBeuS+cui1AgOWcUJjYypQrtW0zqfWLPwpLoaZ1B1r9evLpjHJ77xmHcnNjA4ldQbIAYYJh32r3b
C1nfOFU4vGokZGuSNraD8SYX865Xxuz5ekRMtKnyCxZsbriJU07NNiPt9Z3esLDfpWnaDlutsOKj
0TeYGTnp0qASFMJg/ZXTDjJP8ETKrX1O8H6nXh5k5mMmXczV9CpRjoNZetyIbLEwklXjrzOV1tvG
1hRsClNQjSuKHxiGZMMZBHAYkDthAnHKR91q11GYkX/RUnrEaWBKrfE54TSjTrjVEWTjPGNLZpAH
HagVAjtYqb9xyY3OeTiDrEWVx6nJpl91+ySyonZXZNQx80+GbE8+f0afNqgDaMYhDTYuvQ2PbM/V
OdVDecgTAV+n81n314FIqCDNkjS3zgu7v1yT/pyO1pgiIvOLUcadPhfVZwtraVwDD8AG7jpDZXgS
rs41TSKip2bGNTaqpfrpELk12dkay924QdUgCDgY5m8rqnbZiwZyrdAJA/ltRsa665y8Wdd2nd/o
NPNZWyQ9Fa/NUZcbN3RIAGlEWrilNv67i9HyXuOmEW46neAXBipXpZuRSWPC1D8VP9Mum7eIn/XB
nYlcr2YSP1vh59zcbDAGK1O0GijlsdM3VawV7wYGPHmN+4CJQG+NK/40XgstpRkiL0nVrIhx+yQp
asi91K6FVz+lUx3gUHCbaBmVUmzINoJSLwli1cbgAB3kWwZPcWTymvTaKJ8RBpxmXTHe/kmCTt7X
BrlKuqATa536zGhELGbGuqNEFhsFaxJ5PAv4HmWY2Fkwbwe1tg4ISOBc1hDrSqDHMEEC7PKpqE/J
OHMSGvV55oBIl8hk2oyjfJHZ4xljpHjsCTmDlgobdQh4PjQ8BLold63R+Uda4+uPCUmt9WZTDzjY
LjdXQ0buyVmuswwPGO6PyyVXE9Qy9yArtiAdx02Ap3FjfV2PsY7OBzPGwCc0bs9uIYA7LDdqXrR5
NJdbtr3ct8kvUxr1dQlXbbrgrYjLrdy+YhaP+4t1NunuC7ODh5R9Xe79r3v+cuOH95Vu9C8ZQDmu
OmmLNtCoxN9I5IKRweNOi/hPikVLIOEVvMlFX5i+pAbBoHsJBSRvWATtxauOKBGZWXwcFqViFhnK
4aJejCOKctjqrzq00ju1aBy9HCE6+5ZiALBoIGaZBidr0UWSRSFxwtQNPboW1K5INPmtqmdUCMQG
UheRyIxtqGnILbZpLtJLEPcf7qLHYC1fIrPYSZMvuYYlGOWmN2K0uh7rhfySdgJyyYfiS/DRFu2n
QLsmGo8oZC3yEKbfRShqxLVYxKOBVN60ChZJqfpSl6JFaLIWyQkGYfhY6pH/GlqSDkDH70rs1AHR
tOZLu0pzLbvQ6RUe6a2yrv2XylXxzFIiY2nIbYsMFi6CGCoooGOfoOFtnVbBtFZaJtbhIqPRCDs1
a38R1+j2iJ7wWvRXl5HDB8+uftW/5LhFmKvdGI3OklMoiH6b+je5CHmpnsQHUk/xGSsUJTDaIvll
rQN25A8dEEmQlTJcd4tM6BNZA7iOdChLq1z7qTmexCIssgETnfKJ1+a84wX06NTovtWVxnMshird
MlZZUCZtSqwsdR7bsBNQuLpS0rcXDtaW4tMSc5Mcz0UhYFDRUorV0LTD/FFnr95aZh9fC1P+tO0a
fsNE6U2yYnRRk7oV7c1kjvYzk1nK3qbZNmsuwebwrFJV/MCcrbEL1ZofYVF2Yq8jL/2ZmOP0O5zv
/+PTsW79XvyJ2+Cfn4mP4TuXTgyA/+Br+PMrfz8MO/ZvruLsiojhLtaG5cj7+2HYMTjWaqZpLv6+
v3aDS/WbdAD1uYzeHHDS6k9ng9R/c9F7XVfZ1AkoizLvf+EobOu/OhssTIj/l70z640bWbPtL2KB
DAYjyNeclakxNeuFkC2L8zwGf32vdFUfnLq4fYADdL80+q2AsmxZZjLi29/ea0OfoZmA79FTv50P
/wQ5tQs7jULLLPvCkQsPz2BjNMUL4cYglbyBDY4XqlfKf+ycEAyH/rbuMo6dyLSRs6ErS15KhMhM
TvYUuJAyem/H/F3c+PNwqaaJ+zNAc2Zip0LfoJqO4iiTJ4cY1NeJb6jYYCSaDlNAQ+WN8fxpvlbI
zaeaOFYCLmyIINUpN042l4VCTFJWd2KbslE8E3j1zGopjKEaRrM72s4NAZd9pWOUroqyTEZHDEsJ
GJeU8TSAcYUHI0zP4+A1B1AhGijKXL5hQpyD9RA6NFB2FzQ9u+1LW5E7PNE2AJydoDlcTLI/4R5y
p0Y9m8AEo9PyxvUkV2uYDg2dv6CGZUUeJ0xuk94BBZvFjeS+o+sFakcWulwbJnwe9FtnoT6kzCj2
QcKnKLdhKxN9yaIpxMy4tD5oDQ0C8Fcmua5CGm2aYkiuO2HDQWqrSienWXBKbfzc9CX8Yt0qwFXA
ElcVMf63aKqG91xkk1ypoa9+MTC43xSdWtba4maJ4z5hmzXB04Ajh99kNRC2MyuvnrODY4np3los
ahxQzX+6RUw2JEtjLi2mmay3rpHG2pBLxAAvsVDfW8ILay7oUY4pvxsXbhLVmD9Vbj6SbmfIaKl5
V2A7L3jAb8W8kVMN6eTvi+7dcDdYDVneUC/pPknaxF3HcAhRWHS2cLCHVnBy4BrtnJoOUdF2zX1t
rPo+Htv2wEqmOcepb982c0KMJQX0N21yz+O97BHws7t+vrXH1B3WpiG+VdWa6oa2FxcyOViuuUbj
SXx8EouhnKGXXN8qzzG7OMqg8ZnQ3NhRGRw4+ruXua6SV4lo3K3cxZ/Wvu37qLn98uhU83xfRsjM
sp/pbmChc5eiE23zDKgYicPsZgCStBv4vfY6ZxEUOkQhu673id+UXLc6vqVpacmlE868sYYIXkrY
hkfH6auDKOJgV7qq3Ht2XLy0iPnk591n5eI+tZWgJCOAtzSeRsHHYBUUiSFGSuFdwFgCToy/6TTY
/ibxk+7UhFzvwj4xz2hdsHSGYT66PVi7WC/jmhZ3TnVl2Fg6BX3mK6Sh6N7xnOXBFSMdeWU63/Gs
u3tgjbrexPASvn3W2w+IioKp2HMel2haXixi+4dcX3KrU9ogVrlzXb4gmYpXCRjmJSOk9j3EFJBr
GADIVMNBEke6SzmsJvb4vbo3OPXeG2A3D2Uhnc8pCNn1gY4OHkUyEHGM88ReUwbuoZfyTslWM+vx
LdCHhWW5Ep/TkkIIqq1OPgvRRHdyzLMNQmDxY45SfedjEPhIY6vbxoUXRpgDuvHs+pp60RouREKF
1JfuQhKmLIEEmWHLM3epLuE8BnZaf2O5cV4uD8KTu+jlGzVv4pYz2fnz0tj6wRTzpSORu+kc90VL
3bcz8fckXk4wznfeXZc1IEHwuWQRkefhLQrIcDS8I87hnES/CjZBdIqMs3nlHotjB22hOrjYJiOI
XaH7nbUVlWgdGM941WUCUmhQUlI7IEwQ0PGic1tE5adqJZ9+qCtEn/06v7cJuAmCoQiZrePP156I
euoalwuwqO6JEcGbY90GHEb4+GPodEJnbA3FTxIjCpgj2R6xSRHFafNWOZvSGRZCzr7XbEsTD/do
QfmEkMGHpFbwFNc+s+gZXxgc2moG1Ah4o3tMU9KySpGGtYFJnlg5hecol/I9JOl+BA0bflhT92jX
xXydRsMELsc26QM7mqw4VBMJWoqLBTsoNxquKPuAPexYRlzBXnOvVeZzvWuyGOgWXlhoJHNwGwjP
FrwfLBKgVS6XB5ZC0XQQSc9u1k7ypxgy5IdIrWk7jpE+kYe1iZ+m0zGRSBe5wLCVZEOBVDMQvMyy
ObgrSkPEupq9Iw24FkXbsE4KJq0psbY90rHF3q+BFjepoLnho4DplZXZAyYuYlb9qI60MhafM0CW
T/ogh31DYSNzveu2X07f40iuEvE0IirQT1QSFET+JI7S1j/hlk2f2K6XDKyb1+OPsaAjM31O7UGB
aAJj1ecMBk75HXYVYtLltnHgtkgtXuNaZiM8prM+nKvrdMJeUTWXn6hxE8B0k1ftejgTV3E8Zg+W
lhalzrZf1Ltkzjhv/TpoboOY18uqcbzCITo4Tp8W3i+wbaRPz3Fvhm93xIR752RkRXnuZIblpdDl
TZjIlFJcIuxtYVJO9rZrH8pKF8G6q4DIEbzX8iKjJWToBjLqalTZbdfN0U7HRXWM2aLhCSe//aXp
pOxWhDcn8j6um5wCz0zBToBXeVY6T144s2lwaZO6h/0RVOMHTCPvlOd+vQ+UFzwHMbAIh+G9ZHtL
kmydieGSJcUFeJWMXflEBo77dtN36WlpoO+dYsoiXokmqXlDn+VV0jGYXdCW1XHspubUs3s4z7Yv
jjKIsx3rVWxrPgm/pVqm+6Xs+IEEvHQvm+X+1QsasO3kPl/tiQacnFbsq27xqWFb/PIchI3EVeUK
RgXVqddetKiQ/eRyHfJY6oRXaVurmySOk1um+uy1Chx1w4WtkXtMiFhymi7IrwMz+O/BQn/4nKg3
W+b13igo8VDseZwjiXGJpe0TPInsKmZfht3BrZHySt3p55QkXLmtwabtY2KW72VkTy+CVycwK9HW
p4B+1m3cs19fkUCcD4KM/BGQ0HBlDJ4Y0QNzDENrl8D5a1ZWmkL/TKbxw8DhTEkZQLCihjR79yHk
/m4A9A8tQtutSxEr+yLHHn+FXhdshzkleD6Bo60vtgS3+yzx7x2wE2Sroc+8k9P7T9KE5HZJLzt6
rF9bmbf7EcIms/CIOWVJR8/ez4icvJvyKH9MeExem9lmMA/H5ZBM1lhsUYwTfO7BOB8HywvSdUUY
NtpSminfgq43P2p8yAlR2wQZeMoD3uppgW+eiuw6jNdRzEUHzoemeJkeWpDugwcXcajz96RREz/E
ANHTgOTW+zAVznqJh+weIhmf1OBSolsZy7pX9OpigNf3F8/tU/K7dbe6FPAOcho2Du4t4mA2Bb21
V9hP/aW0N73U96ZV1O4iG+4dC2z3aZJXIT/yHavCS9jMu+kK276G4Se3U9Gy0Q6AS+oyLq4KB7+P
NnN03/l9Tc+Vc6uLxLlVXJXx8dnTQ3hpG84uvcPZ7wpiFjg4baff1cS49/RmvPQVY2pOb515bq8j
UGTZFgsP/cYFfe83oBO5G7WMMy/e7y7k5XcvsjClpU5YnnuaiVvlb9yZEmVihUQKgZqcaz2JdOMO
3BLhzZU5/lqLtPTKo6XuOUUOv52Mie/JDINNwrhn2PibeTn67di8dcpRzxBJDJtWTWZWlqN66cBC
P/Cyc+SqaOz4nQ+wvYPlWXKF/t0bfWmQ1pcu6TrzaPjm+xSbYKl9vABW/B2oscA5RssJlFjum1cl
xl3cvMulr1oSXbYPdUGNtdu5GAJQ6t2St6ZxrM3Q4f9cRdQzk26xKWhllxYBfBo6nWxxtHkCCIm0
PhE7u8cyChfMcdzZNzVh3TukxeG90soANRtNeQNmlbQlRgu0dYsrjoH4cOd3Kn/vspkJLSY5Xtx1
ZWxDj25gIWy8WJIgD6wQaLszzqAh7DIm7zLXjuSmyaN8CEcRvIZEbsLVqEM6dDLNo0qhF4IqeX5p
ZZu6NDir1OK8dp0lo32vbB+A2zQBghZR8gzuuTAPRdWSz5ApJTVdK6OKgGXRml1o91S9sSyKoFdG
PBx3vSsZOfK8oojdj52FQy8PJs4qc+YzA1+VDSw27hgOS8vbn53FeGgh8JxmSh1eeS15Z4UHDB9G
GJzK0fSPs8m6jNvU8orBUltAbFm18/pN+3UL6wOrYaPIj/6PrAb/96U/Lmu8fyWPnD7bkkRI9vl3
eeT3V/21J/T/8DxBIDJQrCH/TD3+tSeUf9jsAHFmYTumgiHAmvxX7MPx/5Bwd0g9+vxWGh39H3tC
x/mDtIeDznJZ8QmHBN+/IY6g9fytPkPROUEdA5oIZyd2q8v//ydpROH0r3UPc5nL0oHx8E6F2bfj
w2noM1xD/cNYZd8NDpY/H6if83/Rgun/bn/6W+xPUSrOUOXb7FD5u4i//8lRzDaJMtUBXT5of4VS
22TPJPuEyWNBdCVwUXGA4tlGcEloPJ67GgM1RKsF1GZXf+PpJgBBTAr/TJkxpVa+YV0vJE2KTWIu
kkTE+baCYODfy7zhQzIQV96xmoQc37rVflGjPlpRr3YRsyV7MMMrFDsStn3V3k0RbC7luj9TpuMN
+5JdGrjOGmgK9PGmPJuiuMjP9lZZlBL1MTXvcm7Ts8sWinloHt1bB63zPqfz6VZ3+Kkxu6QE6/30
4k/kzwvN3O1nVxUPxqu2WZ1S/ofPMKv5UeAudFi2zbbh9M4SvngyhN3BiI4/XWXJ5153FBB1gxPd
Jfi6rvF6ejBdcQwLbEJQJgQAOiwrKYmFNHpJJic4K2+cMWXF9SaCuepMYngwVSM3YdVj18CVEK2z
Vlo7zOQuNvTR8u/Ymfbf4SwCKvmqAFt+lPbBV19PCFRmUiCX28B+num54D8Fz9gmrN343FUN6lIp
zSXgxnWqZRNmLg4sPz4J1wbvAXvzWnCDWbuWp27npJB3bBuA14rMePd4yvRayc6+Tn478vBY3M8R
Qbr1wg0EBaaBU0ARRYnSRhXAng3HfD2mfr8D70TnOriLXZr0y6kk0PLclL4e1k3dWdFGu171Irgl
bURv+UAls6lmRPXHoLqPhFulq1hmMG7wePfhZiybYi27OiBMAuLggNacoEvE9vJS5AK0NpJO1GNf
hto0w7VjI8evm4jyTaXzy7O0Z28jJqbt6PXBfawm8Gb2iH6/HiDgrj3aJ66GbpTgHsuKUE/EWilb
dbZwqfvQ8DyrqPZeKKjGdrekBqenGnGYEbNni6faDjZhpWvDnqDT8AMrr77BT9h/4O7iQcoa+w12
Xvwr7HX9k59Mcu6yMrjTmUftfWPIxG4TOcRvkjr6GM5WEu1EWrqMJLYz3hM64U9ZRIxlPswCfERY
qT4mSO5HhTNrXoeoDTiqxhTwf+w6ZktuWewgaphHUS3uuUQeIrLjiB6vNHcRYp/cO39SaqGY76Op
fhhDJ/jo/Cp+ZYbJ/a302wrodZ7RPRHA2hh78Ph6wI6/pdVypvK6757xMrCGFHDwPpskZSVR0zS3
cZxWeWsFLdaG69M4v6wucR7jvi5eQJyGD2p29Vs5MORSOYEvjZiPC+mcFnC4Qg62t+1AqPKxUo3c
dkS58K1iMGD8JnmCgOYO6KAJQQdaLducehY1a7GKYqUWwmlUgzkxAeU1LA8H0xV8QIPUNO7jLG7P
6DHUoAeRnZ8Whmrngr/kLZKB3GRFnE/WnWGJXqydzM9eUmPhfLZtKIVrVerqp223qGeKm8KBEQ3N
AeK/NrwJhb4aSi75qJ8X7Had+um9VeTxvei1N7D396ilWTBzPiQoaS/8k0JBrlUBZsqv1TaUqn2M
mFs2spbTlmR+8YCdN90uNUMfysbcvLkdpwkvM9u8T8j+H7zM+ReFzmuhx2gH7D1IFotCkzFKmdNR
V0Dw+cW80Ioz9dzvZr5TCxDsECkEcr5DNszOWPJaGEOkLlz7y3g79Wp6ye32Yt4D90sr6BiAG7MJ
Ur4nfTd662jwPCB9jlVCNDJ2itFSDPeW59fPvpnhtXXhqDHAQyZ8m4DafTXRAnixiC8kGXJTNO0y
XUbUEOTxQv7Nb0105YTQTVfadbNbbqB2zJIaBP6W4KZ7rEYVxfsud/vgaKwBCdkMDp+u9mIHIOqd
Wp9T2M4hS86w7balKMNdV4IKW00dfkPpNincx5qEMPpNaUkkorQFpQQ/CY52ZRUZaQlQy4BujYcW
6XX8EseDFze3QNfbri74En85BulYr2vhhzc8Se2HBrp/Y2WtfoHpUxxHkH2nJbV5EdvcjQ8qNpyg
GTXmr1Sl89KL/GS6pTTNL7dFxpt6KTPM9gbNviG0LPVXVSr1OGeCeBmyGFA6qCTg8QfdfpthjB9a
5dbxOqHmZjvawXTrF5MDNhyGohtVxWvJREaPgF8l7Js5diKVR3j6sBgVooSYpofupPnobV2+80+a
EG5Jp4SrATMHaw125j+i0MtvZTh00xY3UHUx+GPNx3znafsQspNhw0Co/9OODDPkoPrMXFfK5A4m
yjF+paGFrU3h5wkG9XnGl1s7/N3mMDZvmIHVE6/f+h71TO0jezbvFefztRLRjGqHB+i9GPB2r5xu
0WoV2Qpdf0w1misL/QYUgMmwySjLbj9YWPb3LBfG23AOxb2tO5oKzIS/NUyWZ48P0k8gAiFDD6Bh
ZK18LyCb1eguQByJQBJqXaCv1Wuv6bS3DiBiMSoABnhIsJs+VpUzXA22yPLrBnzTuzfE8feS4aNe
Y0YBe+XAoOUHl/62qfSUO4I+mCUFBlXELsRA3f7kdEkeFEXiM68tCPXE64d2yTdVX+PRQC3J9B0u
26pZgzWSMyycEviz5baStdeAj8bNOz4EOCmwF7ONEUF4W43VK/BskiotcxVW3mqd4EqJd1wMmgVw
naXHk4mlAmvkkvVqLp6bdRGigdXxTFUFEvPeKULTbofacgHVCv9nI3r3VMbK91Zw+aKWXUrQHUBi
q+tBOu+NCptnbKTyh5/hFKWZjMdsG4iOKg5HcEmAC6v7b19ZKRrQgIlpi5XTP9uuili1jC4jF5E+
YMnxPKR8Ot0BQXnCQMVDMxYYVWyfSNrKhxFfnYZRytepb3iiCijlXIRyyaEPHuzQ5nZHQQJiFb6T
fna+2wzoK+/pPHoDLgAd0kLcvlNJQujZNsW4jRM6QVcgmh1KrObCHBFHrR9h0g7+KkEqptCcXql1
7WX9h9uM7CHyIbE+IktVau12JqWrwOUtEIgCGceB3P5Y4sSXh2isuZtIZ5mep2wiMUV8iGodtHSX
DVoUMu5maWqiG+PaLoaefMHXwAaP0XHJm3Y9oPRd9UroL6rQALDiroaenW/apg7Wbu+onTfK+HWa
xaXmYOHGhkkH6x0Y/tVomxasObyMNf52BPnesX4aJ6rfIZiwoMR2jrNrlZLFW0W9X+xkQosFTWyM
5kvNH1ZH4m5Ifeilyos3hYtvjEUDOZu5PESBN1NHn/ryIa0tnIUFZjvRtflWB6HkyB0xkIT42Xgp
+QtO9eJnsAjnlSfR/Z6SLt22Y+LyCat0cK+Htr1OY8IX/I65Pi+OSchv9EH8aBmnuEFJ5efHh+IF
AwGvq9ylV2zvd6l5DaXfPXXk8ig6WrzZbAbshs7KMfXwDfps+CljIIAIvV1crCs3tKn/ZLr5dv0O
zNkCgOiJwETFEcu+GH6ei3NLXMzDkeApBHQ7lfHGGcz0nVhgMuulKR6nhZfKqi7DGstSQVQIF0gE
WjXs+1kcBunObKOy2RwlDyKXXjJlzAGctOQOWDN4ErAXx1jZ5LcFt/likyEC2lcea4tt5Kjksc4a
61yZBZKuhshMqcXiw0AlST6R3FxXQeoiNTXoyyuMajRJ5OHIeW8SOPs6VgFhxpFtG81l3AQ5KPOG
Prwxl5vKaXK0Hri26PDs/roNDjZ+tFpWz05fFDuqSzOqdbPaPlGuFo8sCy4CUoS4/YpgG3Q0iQzx
r0wTQ101OuRWVFoFV0RH2dAMI8gqL3gW86eJ5N2XoMjhgBA211e04pVvJZNxxV6gTT9TqKv2jjHW
u5tMhh3ftco8IFJhOyfwNVwPAzxysDNKH9/LOIWSl4OE/sgxXDUPLa1jmL4LHkPIsaDG1WAx5nSy
te+FZv11yv22H3emlfaTLlEVJyv/xYJs1qsMKCXhcUcD/hgLK40Onoqco2onnIrsPkij9VPgH5PC
t49sfXjgQj75V33qtfcdvlG2UJlEBJIeY9441yyHhbSvJj+iAcSq0i+lyS8B10ucE1Oy90BrBlub
xcYYWV0VQiy3c5zR2oHFoGf42lbuBPtKEhWrwHcKB5bQJNRdxwfgLqFwGSR4D+EnZ8Feaa4fbTV2
xLh1n1HAi3GMlXm6oUNuIA002dSctcm+bJzyge1nQTyvpd7P4dZIHY1pQ/4YI/PrqnSSrQXXcoXC
yuViTtUdpukO0FF+oLfKIUg6baMum+5L1dovdlkIpES2Ypui7V7JdsIrT4Q6j/hKtqx8yAuV852O
rZlkuDcoalrm4ArELzrvVIuI/AvEoA37g+REiAK5u018guptXt5SBBAcF+I+cl2FARESXt6//E7v
G9/uvinKye6jEWhaP2K4x1XnH3Us3DdB7u7L5wBda35AQ5tX/BI5AFStkxCiPb9jZt0vytUacGAN
OnSMu/qpaHv7IJqQNoMpMNCN8RGc8rDETB1Y9YE05/hc6yb7CAd7wWNhG8AKgy67DzdjDOICkIxi
V4aEzfZtSo8Lb1Ixb/qE3qqrBIXwy3L69trQw8XyKg44wNLZsbkN1CabdvnIbTJL/QC4DuzineM3
oIm8CQkeYAYgygEWcsiYyU1hk13OTJo1Eg94us+Lyp/cKdtwR+qORBt57fR8a++9YiW+mQdSLZt5
tngoRgLOHkljxgSakF2qbARWaNowNJ7iFQQN9dHTaPCr9hIRbqQIMrPxOz+4CsZgDg407XXRmnAX
l+jJzdUvPwL8mKDknLqpm25NOi+Ame2Yi+ngpHDuC0lRp4yahJ4XWR36wcU63NtsLyLf5pUY+sCk
0Y8jWifrjsRiUmjjYawIGc7TvBwFOzVhXw9tDbS4H7k9YZtGn62suf8J8c/v9/+nj16CdebJ1DBu
Pr+KBOQLmPfkZ/83pRO3LDybfymRPjG6D+3fBdJ/fNmfGmlwyT4Ibqa27wa+/G0T+1MjDZw/HI/8
BpYy/v/fshRCIqwqtpiKL/EVBq9/aKQC0hxdzhLaji9sCib+LY0UDMTfVVKmWleR12DCBU2ngv+X
EUEzBbVckmAp1gAAF1kvsD36h4LCEnxk85uvwGCMcwwHscsMTZv9r1mI1/TindG5fQ4bwq5eM331
4NhXWV8M255WMmzfjrWa2Yo+ck4yKDFFc8GAVLaMzuW8Tx9UjbQxCTCLJdUsqyiqb3WdiVUHNh4w
sPdWBXWzU4PB5Gv/KjA/OKbMWD54+OGDVK6WzPqSkXtLiljQJWA1H3HVROSdxvnQG4Pw5F2amapo
/Ei6/GAt1XWbp5dPDMvsVaGi+8gCM5IIz9rajQE976blde1r99RTF3usrVpdxyXkb2QYybXBzs0L
JIYnkNWfU9y+QadgfzHyqbth0e5tCTyH1NRctBKqANiyyuHMnnwP0UJe18rBfJp5AP+ZUzYQe/CR
NhCBAm5/Zp5WqecM384Q3HYmUmRuXf1AUA7aVx1vYwacvelQA0qrKW90CobBmqHauE1kHZRs9TG+
GPFbYEVM34G+yloowjZAiR9k4D7aGd+xWyzNup7G7pJR479o9/oxqMC6CRU3q2AiAp2QrdzgPpE3
S9YOYLGrX6nTT3uwr/qu5VjbTWRyGdXoTcdsjnNBa5KEMafCRH7k2BSzOPvd8oV0ybo4mxtaBofs
za3Mm/SZtie4wpheqKmAoAkxMxvgr8l4sxiLspQx/05KPzvoKvgIeuw+auSXL33OUDbBb92OhX1k
k8YDQHbugNs+PiU6f0qUemJ9lx59GyZCwQT8BHij22RaZFu6MqIbwtX5eaJLB18UtSxLFmCBTmDc
9rV81rS/bTWo3htIwa88r8Gv2S4pa7TK4nYRFaXYfVyQfuyeQit8is1M7xmDKNLwS7rIbDPiPt53
F3VxtuR7DpP3kJLeRVWZtxkC5UqlLkmSoepf7Aj8qKf882iCJxC49yXQeq5JxPZHRs1VNxZMPQGC
xJ4WwSi8SV3RtPti6eUVGflkgK7Q1vdSzfXW8SzM1G2W35HCwM1OudUVq1/gijyDdxHy0jGMZHKI
sphhjFt8mwTdnkj3zWCnbLz9vHVPuCfTc5dKfy8Q1hleuhcn6uZHGFfRcWL5c6AqtFz3Uj07dir2
WTIWL3mKN4N/qnE7oeD2HNRoxMFghe9tVY/bMBPNNfJWdFxQ0klAjVqiRHit2Axh+6uq23KDQRT4
D7jlW1XI+SGitmBTzzLbztOAutYpRHDfvbNbZl0/JCCrgil5mJycS13tD3d2uhQD4N+FUw93fL80
pCV1dfDtFIdmvZCPyvp5M1gXfkE844oBirEGT6HXFwFsk/WX+IWq/eQgYq/Mt0WOld5YttoEBNxf
TReo5yEa9KHxTfia2zqE50OegVYnLrMYvK9S3ZhTo73kOWBQuI6qho1O7C2CkivHusVggC83yNNX
YJevdtyCxVF47ruoPNTdfF/3o/hFXGc8J0yzGyvpOsTFUekVlSmswZk/dNDVP4hy0tzndsWdhm19
DIyaDj1tHeSaalLLOs92tLZRlZnXt1brnwhziA2aDxscEEXIf2vg19Xat5oTgSzBJzchOkBANSRO
HeuTzIv0flpCbKVOn97FIMdIHw/Xg0rGPReW5rW0B7iBVdHe9qDAqD3Dg8j9S2yRS/hxYtt8HgFt
MJWb5RzGy8PMzmYjfOLplZkgVqbDA+eQdTUQGduxNox+oDYuBye3nkip29uFq9eqAmR/V2V0qIFy
TzZu6Q+bUiTXjCLZGZhh9eDR6bwq0PUvkwlJMNDSGBP9cGOYhuEVeQGcaw86QW8BsA8Tv9jbbdZe
zxa3LgsUCbUgub0ZNYGxJfF+oSeVm0DlzpoQyAOWx5+0j5t1mOJYkwH6yMxVc5uN8A1cwGfbcSAV
QBKYIbEMX2wJ0fv390Apg7uNkglOTB+IV3/k05yzOd1ykwtYVtAXuxajB6iKItjphxUNNJSk5dQ+
idr/9rr0ppiGC2Hx4E+xs2XTejey0GRSyYjop8C8zmKKh93oZ8y0VnrWs1MTfFDpSx34atsIb9oG
S/wC/mIPJRv4OGcCIH0reF9YRe6aoP7CvkdLSpc/jQ0bqHQ206bM7duFui3Kp8lJ1yp95p4krgYL
3bu9/EvDagx37sis5Re8evqg/CrF8mPQ1ceoBSVBFsoYZHAdb3WHiOPRTHmcsZwmcdPe+IjOTLLI
gI5yiWqPPmV0o9j4Ax4liHqAQVLtHmhiaJ/Y0NHC3UXNXvV9cXDn6tO2eAupItuEItyq3vthYMZO
0vsqWGcQF3RooXA93P1EAP67sxD/++wAgfL/5V335vMrNp//XxTkn1/6V1xC/OETRSAbbAv7d3j4
P+MSGk8AhvjL4v9iFbiAkP+yBAj1h88XBH4gJS8Xfbl0/ycj2fkDXB55CaVYX16u0P+OJcD5fX//
uyuAbnSF+M5lV0vbvUQz/tkVkDggFJZs6XYX+Jzc2C27EOBx8Z1lpfZL7PXOq99EvFyJZuXXCTK4
c/RLKPn+lAAjkSK5a1kJIc5ORn55ScYpXvYBwIEqEuqa+XiIXyKg3xylVuW/kFdgoVcLsZkt12b/
mZ8bxK9n7VUgkuNhvKtL+wVRcqYbspyeEq8uniI+G1+Dp13uXEV6EBIHk1qW+KqNiuG+yOYcD7v2
AKrRx1vUa5p/FrZAhlIuIFt4q3u2FL7t4K1EnTUPAb3iZpUmKq+Oom3O5ayK5Ux2E1/apXnrsbZ9
JmOqssfHwqkKZAY5sZ4M0Iu5RksRj1c0CYwsVsaw/rIsf8C21JQswt0CTet6mMsgOHK4aM3uXIr2
wZis/pK4l5N9FMzZSE1mFHzRFjj/WBzoVwfRBk2x7bWbsXifLEU/UsBey8IhXdx5vi4vDY3e+N1f
KrPQgormI2dz8VQpjMPkhf0HIZmMpzTF+ui6Ftf1uLb3Ve6rH6ZN5HjlKmDrKwzzDAV5rOxlFc81
eMKRIisn5WJE4leilQfGfqIMM3kfchl9DY3V/pztTt8WmnLEbefT9RJiGpNrIgnTSbPz3WPxgvmE
x6zY81OhTrn3uJfkXUPZSZPUy8EbM9AS3JyuXdI02cfCw3HG1mUhRdilTYjBx1lr5dAuFna+qzo0
KB+2C9W+HgiKcnEnueaiynqS8tc9hwWGjjqNrmWZ/aRNk+Gq5GK7weeOcyCJ0kewexFbHVyVzCno
DRSgrcmKOjgb5eVtenEedpg5v6O88F9ly2Jp7dhQNj7imtsCS2rSqMP8w3Uq+0LHtg7pTFcArnSK
atOljzc9Od+T6otz7aZ4Uss2vvY84z1o7QXvbZsnNxGqNU0RZon3Ta999A6BF4CqsvxtbGcuEWRN
gNCpJJqjtZaioHUKK1v2G1OKfBvnaX3kIm3ttQ9OcGXyqLuewjHZELI5wxmyt0nlyGYvUwZVZKAn
XOfjeys1oIoaXW8Ni8uL1+NIymnnV6HvHmyy+58e+9L4FQt+zL11jsncs6NhCpkda5qubI05bTUN
C8DUqrCT8soRPvdG+ELxWzclM7VQTtQTLmHXN18zK1ogPbMJfAh+YTfeyUzR2RFbk3PXgVTRrJhb
9U6wAEoYxbLaCvchVONXSceBdctFIG53iZdwpBNcdryNBC1r1nDQ/oO9M1uOXMmO7RehDQjMr5nI
mfNY5AuMLFZhHiIwBr5eC3lbupLMJJPe9dJ2+tQpFouZiYi93X257e4nPVNOkFOqh/HbrImukLCl
ZfnOkRQg3XKKQkuzyCPTzRLyXz2lwYRBW/uEUt573l0BNr2ymPdxYkAFzSb2ZdtahwQf2mVi55Rm
/YuZl+4J31Yin4uu0RTn0A+S/5lG3d6MkLL4YLst5C4uVuUbJTIURJD7KKgc70O1s+NYtXQsYKuO
EgAGwBDNhRmwo8eL1PtgxWNULeVfoptyC3BkSnZx3hbdiXcmgkGbIU5boXIe0Tfqu7p23R/PmDnd
AduH2XlwXPVt07JsbIhRyIgt5TximAozHhKzeKUh3nolmcWy2IQrvSdkzX7abNdG3gAECzdymW0X
K3RFFLsQZQlyLSndPBpr0XbIwZZv+StWEcGk2OAXbTwG5VwQqshrNX2MYx3cjjhJ3hs/1wjH7qQR
dwXRBmVjF2L3Nu94DiVGNNMYevQYkUnCS7DaBmrtNsgJ/FB0Oj/SL6a3DqmZJzDluEYnXEs4keqk
OcVokIQsSur3LKmzS9/jw3QNJV9AGdrvFcaBPUsApOQ69JAGJqSDiiOy2s2GCaMtGUsMRmLOuXga
ycL+cBkOph7Cm7bpDfYEHXE12GEDrp+6vecGPHyhKM+f+KWcty61ipMHbGYPgDF+4rTMgoO0/O6l
sfL5W7Km/cHzNL1Mqpr2o1s/hzyWYJtJRpJdOjbPOfIg+RUsV2cJCtc8IMonR3h/dlThaziMYGqy
rev0FKPSOpml+6AcF7WhF/IjAXwkowFXwQWCQfA3xFlEgXPjQB4L19m5rz59v8LT1BD7mLBLDPau
HMuA7E3ZHCuKg0m/4zhzwc7iiWt6grba4i+M1YttLQ7vmyHObeoHazB3N7qycaF2amleZTmVjAFz
tZq4xtY5tc4wXriic/1sYJi4G2322SeTtfM4Dtpmc1CE97UqsPJjM/zN0axuQMN2H3jS0QqmeW7P
xO6SS0X6ge9F86By7Vk9VRn8ZDbtY3jP99J/wn8z3wqrQzsZQNA+CZ+++MzVbR/Fng8EIv/DprAk
/bAQg4qrrL/j1as/TOj3BBZ6yJWqJzhOv0xER+kPxqnlIUWYvOPmQjMskx5aObYzNksZjXKsVYht
DjRMk57g8+ZTFmWRH3o023XNXg2hfrQGY2mfQVoaZ+E06lNYNW+wxBkW9LpGVkEElWic8CN0/bcn
RwdHUzs+zjDt7JOb1sWvZkqS5F47PZqZmTv1N23e/e+Y7CBQqLlRxrnrYo0KyvIo31Oq5z+Hjma0
st3SP7fQVVOw8A3/q1PXoOAloZVxYxq+PyLhZOD5hOQXi7h3H50c+BO1vDyZeXGtN6xubGkYhReY
EbjVGWcTDBKtO2cHvUz9X7cJ6S0rRv6/aafDX3fqxxN0x/Zm8liZ0ejYPhZNMy44frSk4K0c89eS
KPghlVV3ydLYPJiw78+hgm+3sVRWIs6CxyLp2XHYIBqxTfOLke9wTPnFFVcWHlVedXgEtL18yZDG
y52cbf2VaSP+3XczC7OuGwEuJoFD9kvMq3BjQRG+8MKTrBD89npLzWXNrOt39b2ko/WJiylomYwk
FvGuIME+N5TYffiayUGEefNJdUPF541OiD3SRmYBNyQX2RP1+qib3kto48TviwPRvThxHH/Zw9Dt
KMcbaD53KI5ke2G5m9ZCxPP5lnYsjRa9zWHOvvdBIn8vZiP1xm589y5L3RF39tB4T2mj59XSU780
IcTYjVINAmGQjRlY6Kw71WDL7R3Z0uaBp76OlPLD5chlp2kxgsXJa2yV63Nn4jHZCVrBoK5RJKbY
YRSRbmCabO1Zy88gyzlqAiNc7hWV91QvgFf76vvG3flpDjOkkkVxb2dCOWSgKqtgSeGQbLFKuBa9
sgbgwihRr8nShy8gNwoWgXyxO3bN5pH8MNnU2Z+dX1QojOlzMQ/hg3Qw07E9tANMoQbHx+oVwwrF
yUxYVLvntGwIBWRAB44EPIyeZWiKOSDhZ3Y0M2Debt8z8ruW8h+p7DR8nJCTePY4daLWSwbKifvs
2dYieAAWz70txT/zWOJsHfdmuLgdVxLD1NzsR9ZGaky859ELs3tqvAn5QXbW964ti9/sO+0n2fKg
Pno21AdQElSik9QwfnjiAeAoOypudZD/QcSkFLVK3VfUq8baE3Hynsxh8uDnYQ3ahqmdbVkhEzmb
NPaw1Gv8j8Ifl4fKVMZ3A2b12dQpRa6i66vVtO//JTSftTcAkek5WthQ/9jO3L8t06yP5VKOFx9Z
OItYl5k5ZPQxr/ceepWOspqn0FHKyjuSJzJevUSX467s2u4AuKm/VAAgyLVkJp5Hly2MpQdQPrWg
z8wsqolec+LJ70sQ9zsaaSGw+JiofDqfshlqSNPeAIsiIA5kR+2mOiFwnXTmyaqGX7PZo1YnTRaR
oh74RoT8jBuKmDmawAmndnDKVMuTx0mcx2xi7ewCrYQSqAmNmzy80OHTNxotgo2jENt5F44b0YV/
G5/WJ89Wp5mE304Gfbl3jHQ+sNRpDjEG5j8xJsd7bNw8/zTUzo2amQ7BdB8aNsy06qWOE4l59O6S
sGkeyJamJ5m33d6CCnW0OpiHMvGH3xN4oUff0HGwjUeuRij2zQsyYrL3EHqPZJuST64zHS6I9Clj
y0OMiW8UwAQqM8CKjT82MbxpcNptqIg6JUN3g5GIkxosejRl02+mh/5kwakgfQc2fDfWE+wJWZvT
Lp/K4FTmafCZS3T4qJZef554g2yRktRFYYHisljk5xCe99cSyJ+lNbhbAR9ej1OmsRZV5URKWWFA
FMuBESjZj2nKVJvh8bklGlLvUt9dm58J4KoEIZlIq/fYVyYdYJKQ0sWTRX9jtml7Ik0uqXt0lXnv
LgCyIHR7N3YTv/C2f/Sc5DLOA0HfycHiVgAIcssFmxNOwM6awg0vJ9afIiHNSHd1epsaPWXtuR7K
N/x0mPAS2mOYPr2BA1a+emY/f2VtMT94iyBMZgIWu9ULFChPkNlqYkgRB3PuHB5viL8fnjDvi7ZT
9wUa8yHu+uNg2Yob4MD2yyQ1+smtM97CgXR/dboZv9ulu63SUl66Mq/WFB2xl6yyk28ca+Z3wnVj
i7er2etBB7dc9JbLiMHsDib78Fyl/Nl2wOqTpNKwlyTlaO1UcPWqpRJ3DXDtl97nbq4JaGNgKo3+
A4HfPfeWGHd1BY2/13b3HdS4pcvQny9uGE/PcUJTLQQtcz85Aacbu8W9bVjee1DLsNgAiaZKaVTj
YrKDDB5K3o1yV8HpIao7WNVOsoyFJFoMNW5y4cOSniyZbok2g4buDbv9xFVjVVFqDONfv8TR/eIn
M1WAlqhrJpNepJRJtdmPEsZkA1ip5mO+AJGaE8V6YrAFVm3fyNvkocpb8y3Oxobrd1E9IOmLT5Ea
3r3IS+uHuFWD72vdd29aXofTwHSzJ23KIEFqLHsr5Dy5uHzpY3hGfq/r45zIYNcmWEt2QSlBZKWt
C7VXjqcZUDvzAlWLD5jmhHdcFyRfiWtYu7FY1vLXcfawkjr92ulUU0psddpEexxJyM5D+5yWfv8F
+YYHQGdVR+Fmnypv0osNV6DelUNSRObEnoW5rsSTHTfui/R1f+zqxRa3Cbm0DuuBytVOdGLxDxQ3
2Mbeng1Is8FqNXsjpS3MQ8upaWNZK9crI2V4E1FgOuT5QfQhiDRyrjSj5mNo/m3NebgLiBy+m3NF
v2dKfw/2rt7Pf2U0653Z4ND3FeQST5ogsnI2/NyuXqaVoVD31gjtnbB8d2nSmZDqkupql03GRL88
gJLe9j/CSlbhTjK+HWyWcz5PpIyyettyl1uGTvVJrn1p9tOEkaNIIKoymhkvbRAHNwg93ZYrJALL
QBiYj1ym7njke85Fsk2/t2Lb+V3mQ/DOZgYPHucRN+nWPdQFsoiLlPzbUQmxzixM7JtZDtbeCtPy
h1ptI0biyTNYKWhp4D4XJAVYQRXN65ZiYYCnRMDP99oJjj+OgOk2L1BjGAuHhH1EiTa7CfCHowp0
9TBtKFSaXByP2JCAzA5utcnABHAdzlMM0bFZ9ey8mcRymO46KA+jTwepKtyemm/VDr/sWK5XZZLf
nDkEpl8K1oEsvNlY3teML/zbCnrqNq14Y244pwvvLPGwfBHLY68+pAnhIQxj3HA4orSPgQwIXzWf
p7D1vgsg6u/UZQa/aKhGdcGkBhIqKG2NMwyj4HbCq7kPNHLqPqP0/cRNvNyPS1uU21gP0AMr6j+Q
j/O+xU+ZBsmnI3V7qL3BI8tcBw5DVxUY+x6ndeRmAUAn9h/IGKIsLp5T0r2Wcef5lXcGpR2WN8hL
jnD2ULmmfSyrVanJe7t8qmkhPk6xjcOTqDcNZCKkh4uXxIP9lq/+r05WfEgqOOj0wpJblIdYVMaI
F6ePq/aUhyoedgMQpkOBADkDYoznj9FbKy9x/XVvg8ZUCUJjxr03+atBWhT9gkUclorajBhiv4Yy
tV5I3+Pyc/rA455QJPYF1ASGt8Qd8y/RDQt7i2w2rD01q2TGq9Hp1Tn0h+U9r4e1obfKCccWKJyu
tXFAGf7K0EYPVS08FHqskfs6sGtCS2b5QyhH3GLqI91VFqsHifSL8u6zIenfwKzk73IyR3LTOiZn
Mi0B1trC8PHaIoqhh0y8Vc69jhdgVioAiTmMSfhSZYppfhY8frRn5d+xnnr2IFA1xA3PCbheOApb
3qAFQIBTMEtVH5IgHO3LVEFRjLJ89n8rd1CvJQg3hrEMQjloEVZ6OAZ8as9Tj90js4BR7IpBIQRh
jbOTL0hnPqAbtfLxwzy4g2dOyAMQFqRrP08kXZ08/5eoqDGFRW7d45aiSJiFDV0BEqEuG9u7nFz7
xJK2mD+8OAcI78vhg0+SEjfKNIdDQpXrcNOaCGzcl307jAy7S36gOebpfhZDzmUvxjYBdw2aA2vT
uaxec3t0zkvYLDD7hl5624lj0kFODqeD45GYMcRaEz3Crbgh5gyEiCnSSLatmiWO07Ip851Is+UR
h1zRHggD1fhSixByHzC4AQKzE99OsxFPW9Xny06aOW7/qahWv6wZ9s6Gp6o9IqvNdMtOqK16cqkv
X1n1y7bULXu0TJkskzrf4zmwpGFw1y10D2xKTjZGMEInUZznWKkDDDAeXbaJx/UUeulp0A3fcLIa
RG47tLJ4X1bW37EwgicV+Babx5wUjGM06OMmYPKCj3FJmZFRIszvOh6bycbrpfGYMGoEbyJb9C6h
e4UBJu8lh4s1GnvGeif76zi1/iy5kOF+yUT2VM4BRCkurpKctZ89FeTGjsTu03EPEMV/a3H+XRY9
Jm95lXKTxgGeP5Sy/NUadrxrMt8vTjmHyC5eyxwS2Y9xNMxx/YWgY/w0WatfcviD2B5WMvmGHFmv
LyVHIQWKQVndMUPOwZHCD3bZ1Jz/5jKnvs08qF4Xc1ZYUoj3YSU10rNhITZte8LFctPHFGrYnod3
My2dP6BJpz1bC3s/s1C4sNJxtrntDg+dqcVqZ25sa7P403K0eeM+9XJqn2DG8wnICyuLUpGIZyU7
ntk9fryXgojofEnl0O4X9ivJfpn8Md1WRscmymo79NnYIQOG+MuBysdotNlbZumU37FsKPR+Waxx
uWlRhL1jN7s28kzaB1SKF8I69Tp9BlMFjGG29Bf4nZ1tQLGitwB7v1zK6TeCDFGKUIpf3Mlml7Mt
T71ncKMsLZDbSREpL3lRwgpeuIuSJDLDFHXdRIoyuLZJ+e75ZvMXBAt3UVuxB9gGnVn9ER0crG1g
EweqvZllvxwy4vFiRjyveNBzo1Re9X92xD//EzuiY+ES/O/i2rdf4Oy+OiAV/8GP+M/f909x1vxH
SLTMNL0Q+hxhfdyA/wxsi3+AdF47osDK4qg1+bP+VZ0V/zCxZmNQtoUdkkrmN/1TnbXcf1DQR7kt
FkXh2Vbwv6LZWaa7JqP/Q3LaCRzHt2zbDshhOv5/UmcFQ83cC2Pe6b4V49FDI4nmsfN6HoDO32S9
sWJo90M7mukDYnN1dcFbV0O84RvZLvBz3t81z+5flcbUcTdidIaIV3fity0pySIBYbPgcrDjq6s1
v7za9IFtlO2jq7Ls3XDcLGHN4UzNoxRUcnP+0dS0bZx6YhitvVhETjkpFeUp7gsqUjyIjt5IKAR2
l8An+P8SLlye8VkA2Eoe6j6x/sL+cLAIInZvsb2FoM+l8SSK1BB3A6g01IgUcwOfRksW95Nqpxvz
mopw14CEhS5xRtxxg0i5IOLu4mumgsPbLJ6IEv3iSa2tA/siDhjpCyJjU8zWaM7SDAzUrJz8xhlt
Rob6mvIAZZ+oiO2lk29lkhPwCIzK26trSEQLujC205hn+X2Hoo/CgOriyc6+MUxb8wDrghFDZZBM
xVnN7drilsDm2KySOwXvoGs6aF7EXkRvFTiZTRw7BglAWLokZWDGinuWUs2NpYL0kbKn9qMjduOq
fiVizUUzRFy/3R2HcdczQ3rBJnTK7J2vRqB9TNQDXU1Bc3LLlhDQcg0EEa1wngrNJe52FWdj4rKD
g4PmGiWq9WLM+6nxuJnEnsm04fRIc+fEJ1u2NSfQHUdFov59JW4Ph6FNYooG1azDrXsNQAWTcB/q
ebambRbEXX2D0ZA0M6YnEtsNHq4jIWiiVZT+FOHJRFVuIb5WZKJw9w4jPclTfRRz0PeRZTei2SWL
4J/RRshzdeAR4z1Y0LEE2Q+WFaJZKCw2IK1H6VTSzi9dmholeiy5sXZNkFVpQ3YvUeqnAZY6n3nX
gRQwr1m0URGxiVyrCTepModTUq7CsARyBt7GICTGgMtKO89N+7sNrWE+ptbA1j9lQUaMMxS8Ylol
zdmeehpAslYVNz0S4KPK/AeEG++169D7t30sDUrerfQcTBO5fobYlpVAbj2Rfuk+F3xqQJ0KCFuC
IxYNOBDPsRpJgME17sVLphJkZ8ssOE8Gs9XPWW0vP1VaLbeja6oJmGWTWvdqSAhHzk0hpp2ol3Y8
LmZS3Ybc7vvjzJ5JRmY+Vh+sQuR9mPumjBQ8ORivZlg0W8O1nRep09bZmKLCixgYgd0DAKvdG0bz
1I3aZHUuk01OrMtg80zYdGC7b1XL0jhic6fRQvMq++zDRsw7XyOreFaC4cJqGWOiBvPFhlLU+M1Y
yviw+NhLq7mpf+gUGTalSrN9EjvzO1JytZUcmf7Bkqr6QNrmc9MCJron3A5i0amaS22W40uXeBQr
0I3Hs4B+Jghmjv1A5HkGSB3a+REMLIUjmUWhX26OojoyjjmvVlV0l05PyadbUPW8W/q+jB8Byvjk
nWyiZgdw2tOeLV/6PbcGu3w2eCSs164x3h6lxEVr2icCCxT1OlS+GBtC/Rzlse+VP62bqrOtFsqC
CMstb8AZ6t9ybMZwP5b2nBxSThwSkQU9gn45MS2NyXSXysY4xY7AMjwmTTk9t1MWM86RCXKilDRD
R5S7kuSKRNyeR68th8OsbczF3WK2eVTY3MW3C9dcc+uasnsfc+3fYyFrtiHkjE8rif36NWCSNKNp
5oOyCUkCR7HRuG4EFxi9rjK0TRvbYh9cNfH2TN+XzDC/+6FcfXZNTryyUPtwSLmwwhNH1qgqmwwY
esPWSTKJubpz+YyGdshjHxrSWWodInfMg+1sQTniCnRkjM/bIHKvGYo2bAJ91mmuRblrCcvn0Rxi
38HogNd9E1CfYFycReRfHtyl8ZhkEMtvHTum4jrhkbOllbDasYEyvc3CyvshzorkhWRUXUZjMluQ
BO0sbCLLRaDYhG7NGhlswPQa6oXRwaXQBZ8HP/lst7SO91jO0hBMFHUltxkcwTby9BobERTSPGVS
AAfl2UA4mRwONTcp8SNxAgbtoCgSCN/VPM2gSfr0thd9ZtJF6CwYOWtAJoC+22w7cj/ojjCoVbzv
pRse6fPJfjzqQd9rZsFHY+zh+M8yW35z5yzVBglJMIexq2ki/oi+2o5Dvpys2imKY+eujX0ZlTca
58AinA31OPwQajEw3BQ4VbtiwYCtlW1/cb9ds9F13b5o0ou3jdlOGHyKGc+EU/BoDQcsZQCRkupu
hswFHzId3yZNjqrQCe30pgF+Ja/MAJ8irsTxtggX/cImM1DRlBM5pE9WyfZIoiH4Q/e1PrKKtSgf
ShkOG3pjy02z4AOhKDRZmiggqY+7dk7je4fsjz46Q96GDzrwiC0Zk5/ekkgOP7zVNJML4yKvPhof
Rw30LQJfV5dNvBpubB5yUXw14WSs71n5fuerQSdbrTri6trBfISDJxFL8N6vth6C6zFaP1YfyAO4
fuCpFCdzBvTHM2aNY+ER0k4OOXwa8iTSqsq348zMRqLAP1vSN8VhXB1H1eo9AtdLsNBKMCTJ1Zs0
XG1KCJZi60uXGLUfL2dDLrHamKu3ybnanNLV8eSt3ievSZfjXJm0xVOgkW7SdgIxU66OqTxpWAjg
EOwPfZpMF7rZMVeZ3tTv6qvlCg69fzeuPizymMmPM3npR9rpF+Nq1xJX65a/uriy1c9VXa1dnr9O
rYpnETE9e6GcHL6w9412jDXBqkthnEesYtbqGROre8wRS4VfNbNeSjgAn64F2/HOzuX4F6Mk5rPE
X41oXp9iSkuvBjVXLBS16qCtwDWsFjbqKObvROBrm5w6G98aIA3ZwWus5ke6tqkeYaxhiBM5lsez
czXKZaGF2ytJQha7zuqls9kaw4+7Wuziq93O4DqHXf9qw6tre3yWV3NeVhikaq+WveZq37Mx8o1d
WzRnl3000mw46Uft27AJ7CW9JdSdHbEXYAdMZ9UfWPOhJF7tgr6DH367bi6QsgKvf8gWlZ6qIAnO
dW5kxzicMN47Dh3CVT81BHqojoublso9EiWc5dxBftTqYnRrnL+DP+E3x/4I3w3Ho2FQcI1+iGJw
CurSq7/01SDJgzZ8gW5JL9wobaqNcSjfD8CL34aZXH1+tVrahS7BJDd+uYUXD+vddKw3j7vaXde7
ySEsR0rtMaIzV7rXGdNcx006kFu5tYvW+c0BWUYcWUymMHDs9z7uvgT7JrD7Y8n8moii/YtzSb5b
1/mWJfDqJI8HLhxGpus3mdBsO13n4sALUhQe030GBL8OzrAzxS+UJLkNr5N17xAZcNZx22LupiRG
f1nzQocrM3m+DueGsHny99eZHSGZ+d28zvLFda6v4NPnd9l13idzwOxP2Qd7AHHdCfBPxJTM667A
vO4NsnWF0PnSni/DuljorjuGbF03ZNfNA4EjlhA4L5+U7pIn3vvLEX+3YNePGxQ3/TIMD2CEnW3Y
2e3FLDt7L9ZlR8bWw7nuP9o1B5yqIHdPXQ4M4b2SbYpCJkAkbqpWcSNcbNO6bW05PDgT/R5oLhus
fRl7/XQ+m1XY7GwwxNuxGz8LauLkHut8EbNZ8VVIg53rQnsO+6eJwu5Dgoj2q+Vne2IXrYotlOSi
oesgNOBhV06W7UwvxSLqjIbxkfYkmM9s7GEjDXblv06kJcwIhwV9aZUaAcqUAWmtmIP2LnHW4YyO
m6Lh9KY3LdNzXO4bFpG8hO7yAS51+hR8F16U45GztgE/7zZyIGgeHFvNnxK2Lvq+VTj3dBmYL1xw
ecLmy8hlfVDpObab+U8VS733tF+elEXE+AhsybllaAjiM8qt+KZozI5Ki3Em4pLBfjNdQpbOS4ET
i40sDBdRO47Yki8lgSJJeYa8YvT0FnaR7/gwW5I9bzF+8/H1brqiBEOTEr3KuHbUyTFGNW2jMS33
kwnWeQNOoLoXJpehXUwThnXuQiq790zEph1hFMuZqhhvvC1D7kI3YyE+3Z4DbLv0A/Mra1hn5cGU
GAxi6pX0K/EbyzmCnkWSyGAS/oxSuacxHayPaq6DCEqkOhYtj/lFEKneuMSwD2rt74EKynLeDQj+
CdTAeov1D0MUjtDu0zFkfJ/42MQ8S6UYDAO8XQmNEnBX89J7XFTfdGfZCJK6XRh7xLeT2tuxLWUx
PkwJgewR+53Y4kGa74M2IN6W9Bm9tvDyn1n/vqarm3jDohOERI29r2oXf0/aHJ8aFYdnjfiL7wVo
a8tO+sEf2Ta3KJsKrd+lmFZnQ/ekqAdn4TX4q1sh637nPXtu2pvCXh39vl4NhGn/0/bLeA8eDWmx
EibCn9sk6DICF+eX009mVPI6/CUNj+Max8faDezdgKbyHlEsAVlS9HaLBemS+CHEBIof8DLICtS9
4/3u0A4eCipXAS7UoMVSpiQhqSTPibFMo2e/4wr/4e0GD4UinA2RnZ9yzKpTR/9dVGYBP++cGzLg
tjunMtpz5XZ8Q2PTPgQcw/usV8knd4oK0SXT3rNTfJnCdXd4FVbBqab5QqPFQ5l0T0Vtts9x25sH
FYCF4MEZNU1nH6ys9n/Qkq1jbCrabqijX+oAKok30Nndwg3f5yBLnxV0ZyxOgfmN87O+EGOevogx
E6uOC6gKYa/N+VgWjZfseEhOv5fBQ0yrqS8GgeQG576QXLokW8dyOwLi/nILL9C7xZPujabw69jM
3OkLcuyHnFawI5Zqxv2xLR4mGvTuoFm7auNOpb6ZINiFrLH75Y/OO+wQBTdI7B5V8KJdz7vRos23
Xlc7zMQlufW2MCPBTf5PaczqoHrEaw6TXzKEUQee0h1uO4+HaE/JVr5tbdeND1UTJkcIXwdZBsWh
7tOZdGnL8qPw2v6V6y7txqXu2u18nTnAiEQSSv3fwE5DIBfYA4FhLB8WPvCnuoEEuGFR34FPX+0n
xLGsbebyuGRzc3Cb8jSJpD3Q4u3dDwVNkSu+wdgKt6m57BgVcj3Bqy2gVRdzL/Pp4Dvy16RMzOxE
ajem67tPZej0R4nH87HE40LyKa2Id+Lwk6Vt/kK1pHp5UOqOZL21Y+sv9vjsLDzvE2BRHPDcaNyH
VK7OIz/LzugxG2nrgSSPfwdLYtpiX3Yu2hXW3hXhAv3AhjmO2YkZeczwkCXGbuQw3hNSzrZg1Kob
HlT5jo9M8I58AyUgUVJuwfmiPlvJC8g2PFaZOc4vnjd3+6lr0A5lOFBtlvgBzKPc07cTZZI7nrhg
4O263Os+kedlSVpxma287Xds0yDNpN2HgW3rxfUkde+zXLrXZQy57SWFDWc4Nw94YExe1QVErMfr
r+qkJ/IEf/CMZ6DcmVM6RaPruu3BWQr/e67LL9hKNMetRd9ev1R/MEvFB54PzZNcJlSmLDbuSht7
gRPj2845WDFLkIss07Y5uLM7bvNyxmBX+netG0Pq7hkHeqCojDf0ULjZBUgfFcKmCv6Yvf1gxFy7
qTNfuJDF+sFztIdVuNdbC3vnZl2c5DCBDumc9ydyl+ymdLN4b56o3A+XXjWzSzlJkiG7+LIHNM28
AfqCiy1UKFd/L1lpv4J4M/9OajCYB0L3AZvoIffcpb9rDaANt+nYptypDeC5S/lbupbodohx85Gr
t4aWnVcPRUedFxgouVMI4frRLGKQRxoqZ9Bb8UZTV8tNCh+POMWmj2pX5NRyEFWdhkfTrvBDu7XF
ofd/FNj/kaxgmZYQ/lob81/35Nx9JV/lf67J+bff90/MAZU3Al4BC14fKcD1/q0yMlxbcoTnhMLG
POmbay/kvyoLHiwD1yH35SEwCNv5/yhYKnRgxII/8ARFlHzJ/1VlpAj5Sv9eWKBqJ1g1hYDDOSBr
Jvgm/n3sawk6YY46r06aSBdj5lfiZyFrBlXdpbDHb3A6uBGUntempWiNsnvjIDFVf82O69/mAbSk
uQsOuUskgkmW0DbnuFMHr4lThVGp8EpthgwHJfg5RHhnfBwVEvnElSia2qF87lI+Yaws1TFIHazj
ZPA771aj6GJIy1j10hqM1vk4kBfx6KXZ8bmAjpPHrywTgr0a6fT2K/eGD4D3BTMH10gR7rpGeFzt
Q9wzOLwwSWFsLEvc1mPeHQcjmHgoYgIWeQBIPLCIQYF6jLAW5wRf/Ahqt0Gz1PQoU/ifDmMsuYyp
rW5WjpjuxBM6/6VRVMuJIdsOjfjLTms+G2mcU1+HK/kgUvWc8bO9b8ghYRIx2gOa/yuHB+W3083A
ER2FfWvf5Jq/cgaOkKn8sHbZYhuTt2iqHT0sTXXIoJe0QtPr/MaqDUSApG8FyfTsWGl5p43+jaVJ
VMqBjVqkZcUIBsr3L+56GPgeeBjbijhKAd3mLzJMTmlLBlr5UxKNLVY8yuoiyF9HQw+PRJBGkD3d
/ErVhnuyfbZtuCOjrGh2ELH40fgyOdLRmD4jYD6l9vgdu9ont+2U+3nGgJg3IF1dCE3c1kjVcIlv
gSUa+SHoYY+V8JBPnHAaZE7zBAyHNZ1lOwOcUK5vZgmldoPFqz30YJXuZ++W2eDVJrV+gDxaP0yK
kh/ALrdcxe/TfI6KwntPSn1HNEpv+2F2qM8F0q66k7Gw1iH5PSWTuszZTrsauuDQ3SHj/C3qZ/Qj
nuioZUfXp41Sw6LY9Rze87g1kYI5K22DWx7ut1bIOz2aN4WLxKWpsKOBkVoJys878zWu3kTJbrVN
6W6bvfXPzk/SNNi2tOaroPNnG2jMFzNLRchIKdakCo/AQeKOZgv65cRGdlnoGvwX9s5kN3IszdKv
kuhF7xjgJS8nFHpjRjPaJJNpdMk3hNwl5zxezk/fHzOjoyMKVYXMRTd60YFcRCAlk2RG8v7DOd/J
U+/OzJYNy7eTEzY3k+iLoUx9ZvuP7RKL94GsMzoumhvZe+6TZ5cAhMJVJI+KaWsWrXa/xKZ1E+PS
YQUScVCa6ItqKIPnrs0SiOoUcOgJzPpEoOR8TmXrfjAeQbDfl9FZw4N6LEXbI18NkfITxzAgp1TJ
JTZi/RinUQvctI2eFcICn0tVHU2gge9wyXEYNGMF59YcUESV+Xec0c7TIklrIZsxQx1W2mf00t6Z
cZe9F/ZIQSgYkuKwmO7QBBXPqL2nZ6ZH/SnV6+IFqrraNwPsTgxFXvvRQUlA8BkPVzl61p1nyfqS
YfbCpFGaV0BH/anTW9IGU8jSTlRNkBgJX2no1Y4t4/f7BbHaF+rrXm4UPKvPukAnzXaKd32hD79j
FDlerDDvwDi5JNVVw6DfXHfSH+mjm6sIDXEpsip+wfTl3aE2ai9cKs7F1Eb9Usiqw66EuW3bE3Md
CJw4V48/0I87jvE0j/Xy8KdT5vaPte/fIIPdsHF06n/8N8YGf3lqg77xwOOYDqeAa1vEu3Oo/Pmp
nSE9rEy1REc3ivJrLdtqOKZqUNfGLAFXhzqwOTGOhDIw3BCIn+iJ2GRZKHWQa/UvLGW1Pcq2hrsg
VTxhlah8i4k7GnQ0X7FMone0H6x8kiqybnapp+eObEOoZ6grGm+51bZgwhO6+d0cIbzjSnoh/7fa
tNKz0GIMzK6Fspi5WM9tizSq70eGhn3kpv449+FzPY6GFnjWzGheOUsDTbjkhTfY+aFRoLSZg3KJ
SXVVBFlMgV5EcYorQ1bvGmzMxMdqXO0sZCMvphO778qITlh+l71muI+9owVlQnzYbNor3N/a4rmE
daTndpAU5UUzI3mYCzYGfW8+1lN3ieuWFZzjbuuKMKBhskgGSCZAukyvUK5kCNv7ZeuMKUUjxH61
yOEcthUB3dz+zOStPYlje4acxjalpN4hA6PiJrz4ZzxY46kcRrnXIvJrSsfGBrLi/BoPia0TZ+lj
vdgRtg1G8T0CmIDsHC4lIsSgATFju4y15dDHpepCMoN315OV9RIzWr5ErCWumeXpjxUAvVucmQbd
RjJ0Zz7r6VLWdnIHNdK7AzLA9Y7YXn06UTmQKcve66vIq3I7Qfjct+udwuzfPrvr3YMkGHXgekfl
xI+f4nAyr5lWTg91kzQXqZNuO8dquNaQZxC4tOqjmQtAX70n1T5b72BvvZf19a4Onax8Jt59ugN9
Hx3rwRxhLvAcSNYnAl4k+1yzqiQQtVyvg8Z9Ysacf0/Wp8myPleW9Qkj12eNtT51uvX5g3s0ek7W
ZxLANf2YuYJYHeTow3bq2mLdVffHNCu8Y92N0Tnvenyvne1+pLkxnzE2wv+xM+fGMpkHo8dXnylA
bNSYbhxMpMPsBzY+N75au+8bRkKimuUuSRD7bGf4RThqw9ZlG0qlz+WBaETtV66mYHXkpOPeQZKf
+k3NMHor4BWyG0FlOlxLJBhbIqYsVvOYBen0vImtEGL7MD2VIB7qb9j224KXyepuC5Q76w6wdofo
YpCcAgdEJRL/cucCPzXzch657RIPuTyhc6yD4njGlTyvOrxisVjRTJYFyRYpOJYhTFNVgGPbvDe1
wbhzo8l6mDQ0b7lnql2bSvGoltZi0LiEhR4wsmTYo7XCHaF+sDEn+Qqo0kA777tezroYJUSsISKF
ZbqCTvp86/DYfFvynKS7JS4Fzxb4gHgEWsjcl9bsjMesa3hfyuaBPgzuc5qOO1D9NQ79kv2Wq+9T
p3vphou90AJHoU64lFffySQmbLfTAC8nJiLLNiHmw0FnKsJ5XaJEE8DZetyYko2uPqTf68wb93M6
/hSliSSrNbeuNxu3UG9GGI3co7ZqfyTOj7zRID0bAJlsMkH8oeMYMKtGEtFHXxtXD9ITj2kFf4dp
x00gnjjEcMy3UdHqu76RzrmzJ9LgqrDYJol5Cl3Am1nPmZeAgmXvx5B2qX8i6ADVHEEzSufa3LTx
eOM4f1lEnfyy5BgfUcriaMqr5Zxm3biZRnBIwtVnP8UA+ws/EtcgyXm1uVVth1uIiBAwgv8f7/HP
yMcMpiacnv95k3fry/Tjx58BeL9/yz/6O4dWzSTOlC6NcAv77/qw35Vj5m8uILW1rZKIw4j9+KO/
M43f0JQ58DxcS1i2AfHjf2E9vN8sacDEA73u2LatG/8K1gNL2V8KhbXptGzLMA3KBYv/SXh5fy4U
VtOojY+rDPp+UIdWZD0hUzY7JtcMb2auqfPYcKHlrGpwrbHVsYoyOraTm549veQcsiz31eUI/fRa
4pS45rU9hBPMWGM6nbWsjMlwI6WoZbbHJg8DajQtH3YvsZhAKupZ2NlTcdYI2vHBooJer3BOtF5C
GpZqt8OSvBqV/ETmSfaEVZwyVTeBUeRipclj1W/q3tmiJkl2CamiL7mVQMQjAi8/mWTHkWY0L/el
cIqffbYKf1wbxkVixAd+3nhfe7O2N6TGZq7G7/RKp2ttWw24upz7BDVMmH0nzi33o4WfGrLBRryd
rHYQneOHzMzomyzUeNTKyoQbJRABlcUDueFskue4O6ViLo4jR8E9LaUbVLjx8ZOoCgh3hgziFqP/
PWiZXZ6raOxJD1HWtAV5xdK3S42XGT8nwgYWMNTbVxVLMoLCoQqIHL8ZxDq9dJ4efTV50r4l9igf
CLqiatVdj00VmfETRLFdYYfJ05AWxtEz5teUcf0tRunwRHdlrVApyv8iTC5D7JavI9EijAUJT5oU
MeFcGlvmhunHyAjxGsfAlEB0CMGzntXak/RS6r2aIAmqPEAaGaVYbzdvNiPwLeDf+qe9hL/mdHZJ
XfembzH0/iy2Tn0PWi6phXgAyoQLBOr2LXVG701CZruAVpZn+hUsRv2Sf8pMH1DXw7xaTSDWdYZw
cUXL5CpaU48GxuobfDoRc/sJVBs4/PFU6DK8jpiRDzBt6e2FK5BIaMZdMztfYXsWxpuZ8pN18nSe
FJrkU24p5S9h6Vh0/H29AyIaRciM63LZ8CEUNwTiGdl/iwo8bZlfDCLBMJSwjYKtxT5ULTSZZBr6
kU4rOBtEXUYMhLcwL0a/F3xAOOANb2VVtRUy5Vod9DjE31BCgMs1+1ePP+zawWIFSNV4eyTk0zZG
NHXsmNVcbVK/gK40vofVZZ8kjrtXc+s8e5k27Ou8YGAaa0DcFMjrrQVvHgdzJHZpS/ZYQ6Lhfinp
jKe5R9Q1o/Ky+0rfyWUl4qEWuSvsaj4YTe8EeaoTi7YgFGJaX5glhg53qe9CN5S+RW1idfZmdcIG
SzQQrsYZn3LmDjP2CaP6YcVzIFAbniMLG1Dd69kDJU6yr1e3SqYQ5LEQ3LO2sgOO1PK8UjrfM2LC
BlwU5fAgkmZ8tMv6nXrkRwme2lrURZXOzxTG9m0JM/dQa63ct5Djefisr1i0rrkdxZhva+b+Sj5S
6c2kZ7Sd3yC+eIoo4DbmiHEmTFDxkCjzSdTLFaYzIEKKiq3obY5ku+6/xdWIo0FkMHczW7931uys
ai7FmZzo7sS6Ru76rna+OhKMwQTa5l3bm9xMuiN2YeJ4T6Zj8K5ObCTl7E1bxaQWDWu17LmOy50r
CFtjBVpP36IidBmepOC/MqX2bL6q04QEd9Xdq2Co0vmYVRaieKGUTTRitAR0WsvNjRZrHzlEM5L+
iQOMqCDA23zacwa4xYJ2QQpI3AWZ11CZhU61qedeBkZP4bSRNprFlM6Ir65mZImsbQssmViCq/Ab
Ro1li6Qd7683Die9mcoThimXcsYrf+Cv6NigGTplUqY/cpMzrE5iLLH52NhM6klNeSH/0IHJg/Zu
l5VTT2SdjDFeQFJxAeC75j4dUijiuG8+J694Mcem2dVzEmi5QLORqUMuK8fnwLDehlJ76FcIMIvW
MEy3MayTbTvMZCMsrp2+wXJaWPmS657OHWjAKgX/2+Yewrx1BWe2MemDXs/939HakfiSBF1p6Tfl
5LtM7/NNHAEBBTENnd659Cm5KCSeQBcx5TldQAczeH0qlwEXZ8XZzdxcdk94IRO/6MfPzDWzw1gR
Ah6idaUpJS3ahqScIpRd1v1eonS576pxCUySRgLT4gluoVDaTliyKIiX4Qs/1kM8OC8pOy1UVrwA
xtp6fqtTHhubKCxS6zDY5EbQSFLLduxy87DFqAjncCGt4TvyRutRt3GJ8+rb3B2IsaMjz3jq58mz
aTpX6Oi7SsMJWORRsVOdpm8sEm6QtKj40mp6ekIZKo9OinQt5C//ZhWe+a7MdPSTxiUV00oOZRfW
T1GutcHc9Ow1xTCMEXvXsn5D7RidG3vu7p1irs8V0Z5fhSexPUCc4RiEPppnRblXoHN9Z1Heo6Lo
3eDi2dl6/9YbRGakxbkf0+Uqiuiuaom+jLhTkMuU1Lhek1ToEVMeqrCt0Uthfh5NdYFpgEgUraAR
d3jCUhNuVRqwIcUg2qSIY/D4kPuzdMeWlpbsj5pEKbaHfNUXNlLP2qOT4F3M8aA+gRRswNZ+OZMJ
gZ/Ua/QVGJ3H0DLOFjawMhjGpLPZ1o7dx8Ix9JUicGMzq4PURanMxI9AHI43NOTP+MFwrOhMBumx
ssLYjnnSPDAb7Py5tto7jQWNb5GIbLGSnvVXHj1rExhOgWpKxcR7HgPdAPxIFirp2BhNtyC+7Sct
iyckRvNSBDj9w9g3Y/VcI50lP9e9dzWrrze4Bl/R4hJlU1GiRHr9xdhxeq4BDW81fFD7Xuac3qZZ
eA+urF4nZ7gBFEQMW8bXLmmBBeNm6cz+DbL4S7sUyJvKzHwQllftS6+c9xx73l1J8gjDUj133lIL
0lFFWRFZ2c80lgH8BOJAofEkzmHsxt4fkXZF/iKLqODOQngboQHJiWaoUpJ2hd4c2P/eEH8+Znr8
kwPtdWyHT2XJYPUSX/FGk70spLe105prl9Ea5y5VWBgjCrcdP7WX+Y7MVlJwVSF9c5bNNbTifU6m
dYyo1VG+F8v+yjR42Th1gyJBU2ntp7gln3n8upd5IW+X5YEmd5TwoKsEVaeMr8RtJWc8YJqfDKN5
YKepP1DFzU9Vmi97OYzMUV0kcEUKRZkCtphkf+75oLdN3t/ZQDWY9NPSKYtO3lKG8vUa61FoJKuI
XUwHOmx9C+Hlg/SuGohDnl9Gd+aIDhsbsFsFe02RtVstsXVRYyhulN/NyXUG41CDjTk1YXoutKl5
7/EXrqA81zcGlDabbNbQLMN1eWwbt773QoGzIa0+3Jx8ZovI293I6cOc3j42yBa2quneGrv9QI9s
gXPGXDcXDRxJEAShLrRvFikFb2UxarsEsfZLKQH62nXU83EkyCF5675w6jE3hFP5QBRDtJ3SUrfQ
v7bkgTWQhrumOdBa2Ac08TZvahFdoGuhG3E5pFA2+2ZX9t/quGsuOF7b9yqphJ9ZDSwurKsaD56V
RTRmkBzCpuXaobfHHh1uUe5qe9tBYbugTwhqCKMvBHE3D0y+XL+JURabbW1eIaaRDyHy8bEy8vJb
y/ifefiIY9Gy5kd2/PpmIDT6syoEeQCJXf7yQDAHE5FmW7ehgq6dVF6IXWRfsYA1/sCsB71tWFJM
zqNrnBk9JU9RRJWHCbJJXgEVcmTkNWFyfRhdRa7rAdkI+lXgWfb7ITLxaCp1DJdCHHSnjL6Xknww
BI+Gj+e7+GQm712x0luvswAF3ncj4VxQVN9R/EWPGSFSTxWRLKfRdVctukgG3nrD3tZ0AiR84EtR
aj1cy/gBOvGeoU1MwaZw7cYhgiQ1jVcHGuHWHpvyKhW28wIdw24Jw68RsirCjDq292U+U7pNZrjP
Ftt9FxPE44j92uO42Go3daI5Ryq1qT9tQiI7y/pOy9rsFkIzvuoOp49HA3iMZ7e6t6MkuQ4iTg6W
RLPcybI5VZDVOTWkt5/KxhVbI7ll2ljuMO/rO5cNxSnRBCEyEHquxtLeE8VlrHJAhSa5K07ugqSa
5YvHwI9RijW22S/+0GYXerVzBifDHCzvAKugWvllhaCOyRrcEOyOEZUkDV+0KDD4KQi3iF+iYizD
cxhH1yHLqBwZ4htkKfi2i5YAb2/yDf3X7I9L/l65BPwgCHbu1oVXwRRtX+rFvK0MNZ7XJh8SRPmF
rzEAOOadodrOu5Alg1/DanmNY0MjuhLjjh9zz6EnwqCFKoKRfN8KfEZMOhvDKF8iCviQXm54jXTL
3miN/kSOT7iX4d4dw0BkTXYKi+EhHW3fiUYeLjMlua4zRBbzFRtzs+8iwCXmPN2nUv3g8pxALhRE
baGY8q25xW/bQX0ZPVsG7SLMEqPJquUxuVDzkBTLlsQOTNzvS6xfI56fuxxu6VobJOy3yOQZas3Y
0eeFB9QJuZ/JpH0Y6jzBGKuaw6C8ZadZaXHgpEhPYsAl3QyFe98vswxI1kKPYkV3g2PqET9Lj07J
1KMsgwcBiiZLwX6SUqEg44AFJtNkO0kXIUzOhhYLcYQdFew5he8hri6Ziwq9j4bxUvAoxDmkTcOT
stLynVgjbh4zFuHPNiwXbRPGDsAvPSYBm01e+lC0QntkVV10xbGVA+Jqsn7wzPHBwxDLymvapeI7
J2CLUANF0xK3/OJp1pCBmAhQjLCQ3npGoq8sUsBVDfQtmy7BI78pymk+gj8TAWSmLkBkbT+25ZSd
ZsSYRwtO/6M5SRn0LLJ+2m2K/QLvdvJeVV73cyoK0Fp1zc048PDkrfHOYSOqI3tb9+AZ47wZbOI2
kkp1Pi8g3+ilx9ehT4onXLXymjkGihVRVuC/9fbe5DN9MAqDXwb962tkjF91nho7OqHkFOuDuJ8F
/4Zh2NtK0xyYG1jsOVWpiXtOW7ErJOZ5qg8yXmbtAjcNRB4S871DYbHxRKOxPhdIDA2Mh5Tp8Cau
eu05T04+aTvMfWiEERPe6YW+M9qFMXdk8cQaouSAqSI7eS1sF6+rnic7+8DBd7fMibZJx+Qzy2R6
dJqWTSBzWp3pdQ25+pui+UGch0FHzHcA2b5XTamdMK7HD/9H5p7BV3X9KL7U33nJP1Eatgmho//A
J//xn+oPnLJPPvBf/mP391nkQ//Vzo9fqs/51n/k5q5f+c/+n3/7+mcmmoKZ43850Tx9FEX/t//+
UdT/9rczxlgoB38eb/7+/X+MNx1XN8FLmkJKy1w3jX+MN53V3Sr+ULb87/Gm/G39HqlTDXueFJL1
5e/zTSafhkPAMmlLzEwB4oh/Zb4Juvcv802Nc9lZbbHi3801Mb1EAk4bGPmwBWoCTkBs4rUS5BZj
MwV2tNp5bMgTeuYxXjaAtTNiC5rmPIN6PyJEbfZz7FhXu5xin8vO8aETILNcK1mtCylqa561Fck6
jP1AwQD+CmnNm6qbCWFCUJyreP42ebkKYKTq4NCAdqG/b+4FA7BvURu2uxT3UFCIsduOPYgPL/K8
Y7mMOOqTstgVJc6xImEdZwgv+XBZQZ0dAKAJbRF8VR8GMcD3FDoSLU+xH2ZSulhzMPQZiZp44oYA
VYST2b0sPRoLBkpT94W+j2xxYFXGc1dq1WM3Nwko/mZIznPrGpfamLR9CP81IL/vU6bLsg5NscZq
JSmn6A2QyoVGDXcrtsOfuZUN/rJI49wQSQnTs1zeNajv6NBAtYgws06cxfNzn3kgXVSEuHbr5fhF
dnr/j1yvwrorW0yusUG+FL6g8GylTv1D4utl6VxrvsvuagtqwPQ9pZOAkJbZNwf247co8fqDLmvj
jSXpRFgQimZStUyiVjBCdduavuYnIJDwZPZM34LY4RGJCFBZx5H6u2LUl2jPGsPU6W6RLJwCdlTe
L56DyyGfFmS4CZ3vGXts/aEx02U2KAfmBkXX7dgU05wuKa+SQNKKmB+03U61k3ZYGUNIL236uNye
/Xj9StM2ZpJQk954tI2++NWMfAq+0Zr1awbhhhPLa+roRZkjwQrFYDR0+TZRqggkCuYBMnOj+wLM
99Ermvhm8RzHQkkUHx/3OrWqtLZC+dzH8y2MVhdmm+Y7yUsat5Zf8YMuAVmSRdyjX84NWl5H66Zd
iQlrHy4OsbklP+UYS23eFxyVv+ba5ndShWflO8q2NZ2VSyUmSbUxHh1bhR+eTvb1xgLaukHKalD1
QcbwY+gr9t4kGuwSwmnxGWy1Dxaj+TZRWIYWrxYJ0zAkwhzoyWMi8+gXQ3zjIes0CfGGvxvs05Tr
3iZ33PyMqLxhaaZK96tKJjluWYfm4YuKF8ajESzYbt+VJL0warLsS2PbHSwLruL2MKWK3WdmNK8w
hs09UkxxZmPM5Eete+hajZ+ykMyhNSsb+7tO0V4DpQ4TYgxTghU9WhF0r+A3SPYJF/MHgZQToXFx
F8ttXMbjnYIaafrKTbQv0leXp94VHoVhFmk27JfEwdkqaH8xZgPsVjln4iBJj9xIUkZNQtis6UfY
26yuwWl1CHmkHT61TlO91qnnwa9SMXPFZqrmOxOy7a9Q5eO9TTr6cxIl+Rh0A6RjBKGNFxQuHMGN
3hiCuFYjIaWiqXoovm7mku4TsUMCVYRaudysdBd6xMXU9EPSwCDcOUbt3bsGyqR+jRwv4fCRzQ0Q
5btLQNcjTgHAfbz3c73XTc37udRW+RP7cvdGjjojHlLJ5+WFSl9/ZNABfrRgY78tl+xWZsUSzMSD
Q7sOG0s/KmW6v/QKeuiWNB02o3VrvgBXm84N1tZjhT/T2nXoYjXiQOoxo9QlZXnTVXUnghwDydWQ
k/s0syy+9OxCQRPXLoqqakAGJHoGWts07sVLYbbjd9rMcdoJHWF1RLwCEJ1hdB4K0p4vebvYfg7V
7jK0mrxSfDtMplMRnqIIkwXuwZFVSYL3OIZ30GkD/EJLMGZ0AB08Wo4CzUX629+7pPZLtzDDXA1A
jx+4o8ln6siGZY7MABdf1jRdYmQIW8Y2ZE/qrrwsbjG8GyqCHix18ON2YQWDV+CIjxI3xrYchtCn
hCxPTWbWV8adZOAsmKe+zKFag+y4cTNwdyC33GXZNL2rfobAjGBvlcZ+GBvttKBX+GIgRLKZUMNT
G/EA2xCylAWmg08taqLsw0g8GqTSM6J7aKV6QYp3m+wbC3BgRLgvuxcJ9UkR5nYmxE2ch0IffU+D
GVRjvAxmWdkx0Js2OSYiyi4Eu083wjZsgIQMFpXtNrybXfOCra/d4oMytlFJo5BNlXocrRYVjhs6
zyr1hlu8jlgWTMC+S3FzdjX7iqWoPKp1LDP9fULDjNK5kO8ZsYX9v5lYsUZj/D9W22HrXle4//m2
+qXrPtq/3dqPzy8V/7mq+/07f8edrAWaMHSdfaiNlEx4f1R1zm8UbTyfMFaSo+au9d7vomRT/02u
y2qXBgHZMVXmH1Wdwar7T+Ue0Wn/SlVHqMWfJclSoH2mrqM61BmKCNP46866wxRpt701BJDUvCd2
avM9UUx2vTW9pP0BnDY7jzrH3/ZPb9R/oKpjWf/XatLhJ0soLsK1KJsMuv9/95N7ZQOzsoYhsGUf
7pPWtOoPehvwYMkgZMHJwlgY/NTYv+V1isMdzEIN6ceBV8mUfdTtQM9rYaDTMPP3sOGYZMEIS06K
OepWJUqDmwDD4DYrQtUfRgN8CSe7wL5AmYi8tyYK7gfLk43ZQSUODEb974Uspo+5MrzXQkcqu8Mu
PzyADsSTl3V2Ao05z5KNW4ecvIMw+jUpNdkjPBh8tyjOEtloMEb7mckOC4fyR9qwJuhMKjsMub4K
K9zETCdUO6YPXp8537zFbgIT8sulLWrgabElbXaLkR2+aAOh2yxQNcwhrjFtcbR+ORUPHxiL+3BI
jWNnIH4ax/jmxr2zHyYaXRLtMZ2K8jVJigHXEE5kMRpPgwv5N/EMFuOY4CxCHLc5oQ2wCkx5X9YI
jSbA56jnI5/1Od/YNtYeVRsz704vN3bNCL2djA8693ITefKsWwrbHclziK4CMjj2wGKGTYP7cNOY
XkC9obYKYTJfVBHMGaoRnEzfXPSeGBMM24Tw5qpnt0OqbkXVSpgAmoc+IiG0GxNnx2qImmAKsWeT
/X3EbS6IPTatIzIMhjgUdjsktD2zVYVRnY0aEqeJvGwLgH8Wpv0+rKPiFBeZjfAxD/2WLjhY0DXv
BiDjZFSIKMfuqcnPWgzRoZe65juarV1J+GV8XTXJ47zkKvNLiZwiYrqdblxSz7vNyixJt5YbF5Ev
XUd6fuaSQ7obTak+YEHC+6jRVGnbBKfle9RL9w6CsPgBMaL4BFSXOtQTtWWydkGoEFXZRccSQ5p9
qyfX1PCIkZ4ZCOpSOxVmXZ+IRqm+FSzPeK/TFhqWjn9vwTM0IvvFWYkiRKcYsBml2dWtgFDPoRla
CO0R+5U+Fa7FaHLNWZ+EmV9yVYiA5Ka8CPDIuE+FRVGEgVbqfkOuvEFxK3CcLriX7/SWyHFk8PPw
YGDi2csI2RvHUc0At9Eb5111LtV4aGTLFeMn/IYGyuLjPLr6cZUkEv7UYKFauKGOmRjxmca6Gx2k
l8vnCn14CJnGZXZuuX1Kngq0IwLaAHDcI1ofXsmFgNPies74lNmTwcxUk+24c60R+xT0QPFVNWhJ
EFyK18xEpx90hZC/SnsMvb00DfCJJuRsaohltrRHPObj3sYzfc4UQgmUf3QNWzCS0IVNSMLPvZEQ
H5E02rmtdbGv+QcWcZQ4j/0CO4ffr1D7fNHuQzl/2lH2QxXxRQxpUOua3PezYW5oOPIDObLmvS3R
5DSyv0BtoimZ7ezidYhbyWTDOaYz0i4WrTukdXMtoYreiNL4jDOBuqdqC3Kl8uig073dlcDo9kbE
X+TMRb2PyIO5xaHWBZOmXBzYk7Ejs6H6sdgtIcoFR74+pyhOijkcL6HKpl9FQf7eJhmN5OwBW4m5
gF2D4N5yHpAQz5b4gZAyOQHrzc+e49xPDp5adi2iA9UPs8r+aqp5Hck7SDPhXGgF96X21rEURSUK
y8kW1gvhfqQHlEP/4JnsozbAhFy/s5LhtPTLVw0/k1F6JeU+Xs2W6GecuwF0Cbkyi7nxVqn0WETJ
seri4qbp7CeYnpLAp1dj+Ij0JDNXYWvbbfQ5645Z1Aw/O63or2rsVbYjcbMCMtXN924L027uKszm
lIxAIa2Q/A4Kzx8ubhRfKy33YLprBgEmoW2ejLwbJIm+uDnMW4vPkQUUVO954gKGK3VFBA2VMwoP
fW6QSl5AKc5j5tWGHZ962/rF6ZRcqczrIG8hWOE2XSx1TM1s2tYhyTi7dll0uJgqEqWvzU37SXI7
pTFAD/3i2CVDWYNYBsIsWi2dcOEM0d0Uk8U3RxlAjTbb5Y6Jsw44UoAgc8Lzzw0TWM3AmrqubbD+
wzC416bLildanhmYhsA+AAIVwIEtb2pqwh8z80T5BKiUx2y3lDEhE52pI6ZumZX6NB5Qs0hGIqSh
bpe7CE4Nymr9Rw1fZG8VDH5yQ8BQT9BmtuWbBje4WHff2FUyknsYfOMBFqi9e9VsSIlyEec2Sfc8
Zgauk1Ck8uoohyZitumiciprYCTlQ0g0/DpCan1VF9otx7ZynbSx4UXDbeLKva7axAfIInyjiYA/
Rkf2SqRSuLIF1srJZLXDxswSBN1OfOcN+mfjTD9nnu/HUTmUCroxH5MFVzb7PePA4IqAoQgIrGHk
rKrzaQfaxgrcgWTJMCJaeYkZRcENRrpgRa+R6UW7phu5AELC7BgEdTBdJaTuQlvix2Kq53WHtmfQ
sksKW+y7uTcu8UTSL0xrscZHJJ9TBIc87IfuDn03TaUGVqiaJubtqqGjJCA0qB04UXxC445aENmp
KHV/mJaXMB94I1HbMkDmjc1JurpjZQLEXdUvoxVrzwQ9tIfOQ3NBqQE9yoawUaGcDHgCuUiH6mjn
Zq3NgMjIAJtK+0AEqAQQ6d2UNnP7Foa8B8GGcRQ819ZoB3w9aOgQWk9OFJAOBdDDbDFxI4bGhNVP
6n2F8qCp8ywLokKibnZSe7tU0PbviCMc3xlO5Y8OvctZJ4zxF6RI+6hx5BzF4I3fsHPaPj6natiP
ll4BnJp63KaOHv7S46U/2NbqbOpyUmQ5ZsNAGzCm0TWL+BZpcLW2WTToJzuSUzAZqfnhiba5DOA3
7tkLZONmpTKQqNUDtY28AhrZgF7vFOEcQ78krLPuDuKZ7VH4lauQsRih9UXgtlGS8WAS4THtdOsE
sBx8CbGo3i4yteTErYJtQ48AhgZIArOg0A3xamIc2aACRXZWzJO3ZepGbhf+9GGbozKr+BBKnKau
qz0zpU0PSbxagaZ0CUp9Ht4k8oVz36AWWoU4MWq8Ev2S6j3QubqOrc6KmVBk6Tx/9aldcJu6WfbY
4jZ+9FC9YUlNAORQ2vbbkdJ+n8JReXXnSr+GcVliJBB6MBurwWqZHZQmXAcgf2UDqqbQc6Qu2vQ8
jIU8DEBjHoBzd1STNjpVWvy7HJ3fuStd503LR9ZoUVO9mTI8Ire08BFHV9Ac9sVgnghUlnw0oAgZ
aBmETLoiEV4X4KeWBPuCCdbfadugwu9mMtXF5+FgSUBYrxB+wJexuZgYFhXX0HNiyCplszH+J3Vn
0hy5kmbXPySUAQ7AHdhoEfPIiOBMbmAkMxPzPDiAX68TaSV1qReS9aate1NWz6peDmQQcP++e8+B
8r8U+dQ9SnBqe8UAA15gYb3YcmBxUjad/RwEmob+bEC1ufKK4P0GoI0hTFpZEvOPFy+zjByiT5Br
I+1i3rCaqyEcstBVmf+VkJkErougIyZvuxUDy9eaJNYvDi3kvUgSxUsCNMwt+3Eqtjk70X1VD+0H
P7Tzo+G3nDbdsdimDb+JZ5iC8bOXrimihLhD7PBajo140C218K/SFiPZlTGusydD6lCtumom61f3
zPORv4WJZs3ZjMHSEQPTJ9V3jAKlNxhbt8KKmzs6fB4Z9/2ZjVTAT5OUccC/hNu+Mdsb+Dfroy99
57kfNe6TqRFs0eAkzbBw4+IpzI3o16hlcjBQcH/VjgDDpGoi9JQs5fhockD93dioXplP2R5i07F+
ZDLEs2IGPMmBrbV4qrldHRImgey8aFq7f5N8u79SiGIvrjRl8+zljuweAgL99npOtADX0Hr8/OSQ
4eELJoBN3BDPBT5fePtxb03xvrL4ENL/NMil9W7brLt8kpT5U356IVd5eFt5Hx5xQfkUTO26eggb
FZFHMWwCqEalSKFUitBIOVThnkmd/ZHNmjqe5VcoSUX/JbgSkaOu6sfGxaJhkCUdQWlWrecduykE
RsLncIFHyPxKFCCWEKX3/s77fE3mwXi3qtL11tKfnA+SuONh6PS0GXzW8GK25S3EMcm8LByDncOU
GP54uudEHZ1G4ehdTdNg1/Ml/IL8NSACMeTViapmkxsU17pSXWK8XoeOBQ5Jhj55LGD4nH2CQ8A7
/I5MIVFhEAheDc1SZVNACRbYKFXg4ByivejD6Jcx5OOtr8wA2jE4P57WUPgXrRz8P4SQwLxg49k4
gsrToAWEE8/v33TCT07GCuItyULwXiPxy4JE9yEm4YuICMKpE5lLQZrukWJgds3gpnC6iqvfiONA
14da7Io2lc/ACbrDHILmJCOmsUpB2GuJWD1Aykiu5dzYANKgA61zq+pOY+DoVWOQIIGqEN0GBgAr
u8IhRfJVV9eeO+l3PQnnFuVFt5kA1GByK5sLna50X6r6rTfHuKRfK8hEs5vo1zQPvWVDXmOT9t38
FcGyWFhjbyJnAMQxEfvGlFCK8zAwxaB25b/Hqg4+/xp53ZBzGq/V4XEKSzKAnMUeAKTO67kNunOv
0vSp45THJgoQxYZKsXFgCUd+t+UjP7Q871VV9p90t4t1QKfya0Kb5RKC5EptFYM6e4rL2mIgNfo7
5q2yInjJnhtg5NrTJCFIW5oL2KwbAiLJGcBW8Jp5bntwqyB5BWDFBTWSOTfBoVh59/wEWg3rqsDi
HYJ7EtoY+uyZWbLAFZIXf2AgEUeNzUI8e5wnH6jwgaqbisD+5YUpN6y+yZujGSI9X0AyDHcGHzSL
YhMD90XXpf1bj8oE05nhVG/dWFEO9PzRekrZDj2rRrRfiQHkBiBQT3sQql7x3hKj/NKdid3DD3m+
HFEFEC3m6fc6NwA6TwlIVGIdiLWbTZJ6wVfYae5Xbh/b34Ms5Gsp8vnubi+/Rm1VKzA76q2UDGmI
EJSnkJNaTE5xSvgDYSFJCy/bxINyHimiWWtLNu6Or2R7aRjNYoofuq8+74ejNbCIbIUXUEyPsx1Q
FkLbrMlOLdTxRRnG1XujTGbSaW48ulnKcDk3g4Wllh2P+HJZlGAzS3Qy44NvhJG7Q/qgya2C479D
f6zXgtsGzEygln8G0/E2lDWmNdn8US6CWcNGL4tpeku5Q67CIKagqWIg1/zlQ84EDhJPLv6tk284
BTSnyRyiD+HH1rNKCj5AsTXzZzDa8nGCJTgyCAqLVyev/7QpcZF1rabia26C6U/JGZRgqcFjKDDm
VZTXlErhU23lGH+nIYMti0k41KAvoGHTquPVjPivI+IdJRiIBv+Vh0x5ILzyZAZabEFuGMcw6Ty+
m+Ttej9z0aASCOkrgH6999jFrXMJ7CA/AbkVBg0w8BqEkNO92xXFUTuF3LPd4OOA8ME9zHnTE8qJ
7PtrKt+kJXU0H+Mlr6qWnzSUMVgJvXMcThFSBh8Hw10tE/Hx+a7++mZSMg78+0hoZGS654Eb1EZm
dvcIffOK29Pa8m7Wj2lgsI7pLDIPveHqbWb4DtoOu7m4WG/uM6EP5GmYcNCmWvaKbmVy4WSXU1rn
eXVmk4kfRbduFLKSctg+Jlw8iRXNDvO3uVuh38leSWlmcuHrRt44GmS4U6I0QOcS31Uqqt11TgQ7
LrNp4bT4vrxg4ucyC/xFx7YFIOXc3X0TfdkcneYuK3d6EbzVIUahtqmQ+N19Q0nZQ8KjfcAD3Bnc
mx339RkFYrYsyd9fwW3ZZ/OvwijwS3XsfV9h/CJdKOKpPVadWR1jpGyP0sqqTaHZta4EErl31ELd
heFai0HKproL/BOTUj0YVBpnp8Lc6Ew/PtTOVXd3L+GINX/R6U/3QzAHT2z6goVUvXB4Hc1iQeQl
3YRJH24a15wvfsv0LRLq7qVLcu88pl11m42RFT7qBP4nwy52kvz2F6wiTHtulbyQhuEpyPqiZt4o
4TsyvLIW/FC3F+4E4lUiTStXpjlw5sJlZeO06jt2VCF1Ca572EQaYbx43YAw5i7DohjEXsmsohGw
dTbSdxTZsp48Y9/dVVrGXaqFuar+NO+iLeOu3GpzSBczwFCu69sUXeSFJXa3gSbBVHEeeZHyjy4B
IS8/IRLSGzvjdboq/iq+prvty7FJJKSU11EIeVOw7dO6sXjxkMW2Mr99lXK2Xj3N2jLrJ0C6TK4w
ewwyidcqwzu5cHRcPacth/FN7LbjRNH2riUziDiWRzRUgpFsVQo+tww/2OmzDX2DMdcePBhMzJ45
RKOXi5Lhcf7rQiuVjJ8iNVNbynyDYe9MWU2vkjru/ySKBSLte/mZilk+en+1a1R/jXqdJFJmG/ev
sS2pI5+oH3oNQvy+Zz+2JEvSpfZjMuIAPqq33rGT7+GvDs73tOlAZmigOM+M+p9jZy7eazvQWyMp
6gtk2ntBza3b2/DXKydoll0rzSDOHpwcn2D34VpI6AIPcw1NKP/TKJHYVhMEh5jS9KH1RP6atBhe
EDSMAPxkJNa0SNAzT92er8K8bs1qJJXaKnbnWBafum5AJkHf9ZnxpXvwaqGusEoYMSSa9HrYzwZr
xbtMj6mBdNmkCR/yVMPqwBhHw1kZSjc7ZsgU5YFPj++xJ3lBMEKdzl3uqHUf3WI2ef0KEJz/nHZB
AYcCdlAqmxQ6F/GHQPAm2NH5qjDuYEj49kBmlcsI7hw48jKHwcrU2b15lW1Ds9BT5q+Iy8MY6mwm
tauh9Ip0Zdso83iNiGvm+N0NPd/8xuBc3wzZFxBlQa/EhdNuiXXYLzZApItddfSmPSgJ0AVxHLaZ
Cze9z7DqAjqVn12VRh/xKLNjZ1jDtTEEzOocRKtzrD0ocXwLMv4z8iyaYTGnrGWnjOF9mjtoM5LD
9SZyx2RrRvF4GWGnkXwAyVsA55L+rUya2ViGlbgbTyLVL2PHsp6A9IIZjQmnPMFSFWvizVygfTm7
vE5bdykJkIjliE/2oWG/+liHpfkotF1cJsPFOzkFcf0xj178IP86KYfak2cTzDJjnKJNil3c1dYL
EAVxhGaAXDKvY5gvLWBZVjRJrg7wtIOfmPX5V/VXgakjDmyLwax1sBroTUMhtrnGzc2QvfFpG4Zl
kcW8CZh6jhdghcGPNrr7A44fIrJJ2ZtSttjbVjefqReoQ3R3c1JPa48823kBtb75q3X6Jlr5JW8+
XRkoBe9+T4Al6jCGCZV+3dG2v3tA2965c1p9np2a0Ipa1CBOf8skyFdN1q+4Q2TJspNdsSPUrA4u
z20IEmX25IwDzARR2Is5nfpfRQJphPU3WdAqg3+ROGrkjBbm9ZdVEX5Yh70qH7kiMf2uivYlHWzv
5nE6I4KgoIeIhv9oeA614VC/h/DiuOLdbalerFoD4h22vZ6v4VNxl6ryBso9StvafzaIumKNyxsR
r8s2uva5ah/LMnXZHvBsAVnB6pt2Wdddc1tlRygZ/rMVlDDUZqmuciyYJphT3n/OjNXuL+R7Wb6n
xxUobiWLsNDZYxqhClxGfiLg/gXlfIPMz3eEw83JNGN5Y7lV7DPTih5b4Va4k0Z3SV2MqwYq2XXT
AD6bIx1c8mGSB/61kAxmbXyPd0ct//geBUO6tuJy/OLK7D30d5/tNOa/aoTYedqHaO1LbykSfzrL
bsJ2rW29bUpVEpHwn6a4FdD+Mpc3I6PLfdeabrKwNRycRJjy2db8vXzEutDGUew6RN7wLVIlAntA
DoavEBMOI86Dfcex/ZMevKQ6b1JWdeyxeYT/wAubH2UEhF7PW24YEf3Gg4vzd7rrf8N0bE5sV39K
Ejrpoupa9xKFQp21LJ3byDjjs1AePuHUCnALhz3rmwjeBabEcMdTNbhjUfDdmswU0qYXfyqqXLQt
zBryglW2NOkYuzf3GoGeckqLIjz2hirebNRvHDp9jiwRE87UEpr8N9uWEoBc9co+tdsTgCrXUd2V
uxGWKxEm0157RDdK/IDIUwsUYSytOjTLEk7Omd0hYKW7iXm4O5m1kWbMgi3vw0TbCU+5z8AJpubg
H+hPcZBVCXsre+65wQisFUfKIYxyctJtHtscxr2V+1W5DtqcKOsgwOPpXTjMSMCDMsc4E4DnIeer
GqpI10ZPLpTTje1b+jnGzPGr1NP4Tfu4e65HAuULeN73539Q9CeJRYp0y11jXaOJyBc8FcJXRqQc
TeacOx4tNB7GQ++RL8zTzuZFk3bRGS+G+Z3Zd3u2rgKcDc3Ei2u6m7WDu6aNvxTVQd7BFFYrStGT
26HHSO6e7qZ1gUxXoaBHCjRoeqNWJtjboPgWouKdX9R3XZE0ISyWgTCCVafi+dzHAU/vTiMNV75s
D+HY5jZsvEn9+GYCqlOabPwANZa8rcRfD7nlTxSG8jhqFgzaUtAYf63leSEToPKSnubJH0d+G8LE
kF9bItYg0h3rJRsa9iiiSI/geoDTdIFh7Bmy56TRGiTM/DH4oVsEfSxe2Nna2UKzECXBVLjuLzKT
BYwT27nx8uLs8tfQHuADh0JiItJdKTGP78ybiVnTDnwO77er3INB04f+iOmT/eBaoyFZjZDKz2jD
xK/UKe8vMRBeQAkbVK1WDzTXJUWwJB2aH+fctA40JsaHyWTjDfCfITlOiwVrGrGGNGDxkzWQy0/0
DTfxla6Y5nbdvvd4RA9TUGR7zyiMdZda7UpP9fDbqtzkDMwlfqB3wPNrpqSilAkEZyC2Ewz8N6ou
HSSuvjXfScjGlDqj9Jw2WqzLzozuWtGhjZe2271HfTXfGizwJ+wSd8StZawdEeT7zFLmT1YNah3e
U1s5gooLJYWkWVaxjld9pucfwmnRLrR8tUdlqHec1xkTl33obv5zYz//mvr5n/+dct/SQkTk2v/P
7Pfzb4CF4Vfx9a/ZIOvf/s1/5oOsfxDxkXAtyBza4i+a8J+pb/UPAZnC8YQPIZE0EBGaf+aDLP8f
viWVD3/LFYQSPdiJ/0x9o0PybGwHPtNHz6bRIv8j+SB+xX+XEJIk1cj0Mhyhqms7giTSv1It4tSL
703WcNOaTOSh4u/ybhRLUFX9xjdy/TvxJvKQRJ92fUl7h1JIi0dX2gyQyan4pIzNNatIE1Cdpd1b
K3W3sSAE7Ls7ioA8zQjqKpRnG2Dq3uByu+m8wP3ViKDczNnI0gcOUfcNm8pszwkUPXPRjLF8l9Dy
XztONOe6ZGnOWqlDOtH0pnfk+o4+WetuXIyh6yOtSdhJpxDqlsTxeJmyzv8JAM5zn/COXqqHd8nx
bwn2WADDsGQ8M7rj8tmwbd3U6OnRqXDmZa9YJi9FrpyK4IDU80JkHIa53fEkWBZ+mF94TTicDRxU
hrhkQaj1gRcX29FU7kvRmMOHT9qQsa6Ku33lJ8Ez72hqNAJ8G3tiUEAPE48D3qLGiFyxw4V96bJs
eG0KN8Zr2MTmcTSZwg96erAma9jFVqt/SsLNn4adsSdsWXxcunQ0GJQXyBqmzHJfA1Pbp87GYxql
ynw3yiIFjmgrXjL1oG8DYOt1Y4fhL2/K+IKHcrz/wTN7U6X82fuIPEBJFrjsRXnCB8gjjG9z8Q3F
2923dAE4VMdc3ZuCtMbCtDFNp2ZiXUTuB1wRFKbtoEzCjDqR3S2pq8RbDi0l/mmr2TuwJVdDqw9g
0mm09MhAFqGOHvuR2opOQragFIOLU04Fiskv3K6vMKqTg2avdeYD1SdMKLyKyReAu3WYKUpPjc8K
tS1XKWdKtkCN3Ckjj18r6LyreTTqo0Xi5pFrcg4lcKwv0N+4muTsz41O25eIbv6aUny4k2Trj3xH
g70w2nqTz6n5Wc/zfGBWxOHJLhAvJ3xQGzge30x5RsK9Ywt0AC4KLebnutZcoJsSsFMfXbmosdqi
O/pS4YbehL3nfMVWPx1joNVLhlblhuv4wlZN+2aa1QcVYUbaCrk23yaYlANk/aInqL1W4LCeyCrs
mjG5VgJ4DDgQST5EMaxM4Q2wuaJXW/dVv3OLDjakKUSqFhU302d+DtQZkLx89FNgojuTAeshi4zg
vVWmh8M7KdNVST/F2/J/iknKjTYDs7jJpidB7mcHf8t9MPnycaXtSPEIz4/3dN4JJ+WldF6LxHMe
3Nyjt9DU+AWnnPpgoHT8xxyYTjWIgQnrjUH7bWZ5eP+h9PxnVVgVu9+YB0VIzwoZiiunK3i86ObU
IDxVErBYFLMXXiu4W2IFRjl+HD0PqJWeonxt+3L4qOKkeohjRx8ms3AfmARy4wMtOPMrcZ7EUG09
+qJWO2+u4W8HlTs8M+oWL9xe9E7qcfr2szh/njpRNjtBwuKbz3f8J5KDbRPQsGoPvqeIvqwgc5gz
jd4AESMiN5MAcqfQzSX+rmqya2aeSU0YsOakl7tBtK3YDl/o45FlyUHoBY0rntIcn1lj1II/JGes
a8RqLF8JWVtrs+lCZ9ubfXiZdWLdCGfLLUmd7tQBFv1J+AjzXQ1s8drSXDvBfbDXgTXXO88mqAig
0XsoihzOZ9bg3VkoOzCPMsAS5teQ2rjOJieLnXLLX8q93/kMy3o2XImaEteSsebnVz2otMtv7MfN
Rwd1a7VgvWpHh2rW6iXMctNe9rS3fvRc4mvM2f0qhEn1kvLoUvbeIanB2HMTL2uI0ePQrFFzpORE
dN2uUzLabNazaKf94sFMGpDXluEaq8oe0U/6nbUbPSu/yaTTS5cfXIY9ebxllkzNSM/FU8takYN7
3C6t2L8MSRyekZ15PynJ1TORnXRjCbaaddMNx1DmAoKFa36nc52yEIINlBRkC6PcVUcuu3wPRShP
gV+nDOzQ0/AsKo4MYEBNUK3Xa5Xn3yCsy3VmGc3OZtj9ZkT1Rnr9WyIzMKrQmfZWKrnviGhlJOnw
yynj3wm577UkbMEdxILdVrLSALdNIdept27vOoBA44v4W9kIpHGzjELtpjks9mxFD2bYUFgt5Wiu
u8yY3qeqQGLDyri5iYDkMFgho1o3jljhZXqead9scneAmRpV75k5iX1G4H8lm/g7MQadHYQjlL2o
yJ2SZnG0vzDJj226wBkercFJzuNgVBuyid1DI8QRntZnP1Y7p8iZwGHPWLRj2y8JO1gPXilOltPN
uC0iz6QX2UAEX2i0E6tS9clR2IXnEXpnNgkZL2BaFZn817508i2+oUOTBn2yhGhbM/iMTBhXlsft
GgKmrnZDk33lU5YfZCb7D5v6N3vyaIIdOnXDtogYZi9hF9WPdZc1W8iFXrZoSGIu1TD2xzxis7MR
eROuMH4zI+kN+3cOtjxe84p307VTdRGHGSOEdEN8a1gyeeY9EIu2HIF4cvdczlkif4qy7S+K0OAl
TqGgVAUoCZIUGKmgzC8zdtBl6V34a7ElpMGRPDP7BxUV+NhqlgDsxlf4Cr98Pu4fzGJXHHvObuT1
m7SFA8UDsX6MJZdRBs25TbaWZU9hMwuCkSNuyRDT/gprrIe0Pg8Jwia9MDOA/aYGpm77jYbXl7rf
rUiDz5DfmF4KfQbPt1EnsWHeUIhqXko1FLtQZuusVUAEmry/VkkQvqJYrrY5AhI6Qyp714NTbYQi
5Li40w3iXcbFc6cLHxHkUDUYtqtigBvhOMWVd4De0rAbHjzXmw+CA9lrjGn+AONhPNRkQlZ2XZv7
Knc7XkjKPc1DwUXME7G3jxq+Vuyd5h9Bj2XnhTSbbHcONm0OY3SVW0zjI3fLuuSFwOS8IEC4Ui5i
kAqEtWjvOjWkih6Xth5pMeBM3fy2Hc15ruSjmI5yzdClXPAgXuEMyleONFb0xW6GTfmpLLWzhwzj
7pi3lF8uzzNk4xwp3DaHHugV5oblDl22Gelv0njeTc6GdQoDrAp5hcW40EgNIHIhHcgKmMYBm8rY
Fg/h0B+FmP5YFth47v4QYQk2ShcfRbt2ZpeErOCo9eCzXN8UcFKO3RxGW2PGlNxq3ip+Yw3PXdB0
L5MD23GMR+JR1vhghtzCoVdS/4oAnMBmRY9NDm3N0gvnulP5G0BuY7RklMxsdxhOyGPmb5ic4zpI
zGTjRGFxMqvUfuPrDZXEYXqcLqsqVhssJ87aDU1adrETQUJW6lYNvMsD8gR4goP0AmET6jVboJtJ
jv+Um0UK3IwQCvTx1L3yE0ojqaqi5sQ9hMZTKNzfCI7DpcNc/GKPwnpw70msvsnc3xhg/LNkrUAS
NYqfbGhoR9eUcNiSuogBzebdmcdmtq/nVK/aWv2E/eDvVIFJKUQY9tAxXvlwHBqDRVKw8kOOd4fG
2El1hgcAiaMB2bUv87BlJOVWE08PsAbhPBYboJD9zm8gdRiumh4x+QEEZdx1KGMVAFwnc2WP6fSq
7ba4jHn0XkoVXM2gSj+06dU7W1Xxakrtrd1wBp8Y48IdvRe5mxGFGVOuh0YlvOmqIFxXnJvWhcnD
ufclmfE8dd9MrjJ8mT22HiS+VpwfmTsWsfvpF1l6QGLIB7hpnZNnQcVazGEPhqalE30LRYbKvZf9
WlTz+BNM2Z13yXsvQG2yQlMwbFrWRqdRQRAiI/EiuyF88+7Cb5EjJeo5EDVNuGedtyUgV+0tAGcj
wsQrb9SRAAJH3pXpsplIib+bJkFErlnQ4Cv9E8e6f06hyx4SMhZ8rIdhb7uWdVBjn61Fi45kzNNg
p5la+OSZFzAzaJdnv/Rg+r9C9hv7pOSX4ghrLggYNj+TEaHJHrC0Lpw4I9WsSwMSoAZSwRR8Q1uX
L5+jnYvhejRIo7S56r6gEiHL6tvkA0OAy4K9LGAaxSKhz2C1HCdq39h1aurOuW/iRAnjiUFx3HJe
SLKvlCohfxUsEjmI4x8uY2I/uAw0k8BwUKdSrMK+xxp5mGmH1YVtfdCgMD7R+/Yb1gnVzkXAmlKd
yCrwKGPOpafzrGvj5eQ6BzoQXlrCX6ZouCGnwW7X16UkJcNEa1m1fL9c5afvUzFqPlkaQ7pBkrwI
erqIrA4Z7NDoYHjcU/ogIfLH58APG/U0Fj6/PmTaEQzCig3ckuOpeWDPZK5zlUPFGHdgW5693uOX
sYb4GvNKhCNQTDuCDjRQnKbeD3ZJWpq/5UdtlsPXPFjN2ocr/WpgPzmVUxn8gJHh9Qlot18Ojetv
+faA8MlJsNhzVp0kdrEP5QU9ZyPX3ZcmR9reBjG5AH5rrAFwY2P0CcNRgbOM8VQXBY/4Os79LXVR
mNSaJgVH/dLbBE3i/Zjk1yiZtu60IKSsPn1pSLUwSFW+VhyR1mAk/YcOOsg7kzDacVEA1UDY45cs
6HIwuiysKxtVIlFOMd9CwxgOqTuPN6NtdYtYJ8US5rNrwno872cmFY9+Dtac1iC7lkZX7xXvNx7x
rb1HopqvZaqbs9cJE2FxV0m4dNiZRVCXtw5CHzkIOpG/wdsPzwa9ArVoB6c9S7eUa91PDLtTtpof
GMzqrWrFnzgtcOyxFQpBO8Q2mDmL1AW5AORSjFLJ6/XRqgIzdR7VLA5NIMTGmKb8HUcBJ1cKxNeC
H3eQlVn5cNfUPmRNc4flQEVclVGh2Qvkor2mqqsuHK6RntnEl3ZNgmt5UfMSpU9SIziLIzfbVzL3
2G7PzVNScYaFoZzmuxxtxQrIhHcSocV2I2MjJE2DaqqtoH+2afjqJETMgyYgDYgGLNnrQoqF2+r5
kHM8O9T1rN+H2R6efU6htx7R6IZEo/1KATU++IOVfIeq510U6PnBnV0wvGllhifsz9a5aAmTwdKQ
WLEyd29Ww1gvCB8gU6V25n4NCOGrhZ/a5heR6pSYq5rHNycdFLOWxG8ZPHSOCbDYL/ujMbdkmEq0
LBSPjHkzqbQ68x6vPqIxqF4HVbvruXK4GHgAvulQlRfbc7wXUEfq4DUuUa1+cMkTivzBrSeOWETx
2c3jwRjeLQWtzDUThqvOKLZNa81qAT1JfswW7Df3HvToSJEDZnU5dcYACBZG79RrMmbJNWllyLfW
+6o0E5AoMVgyjjGZH+7g/D2A9NRyMRD3loHH0zVl20GT4j57QKGb76zOtwjLZcD9MhPCT9riby7Y
xX4bSBpXIyWlEISllORFjToHzGhVgUkDqFjyt+Z4a0hQp1jMzgS3+cMKqjju6FB6+8+d//4XrH0y
oGXi6pj//+rnVxr9eyHNv/27/2e4azoMaPkVaX/eh7j/Uv504XwIjk7K8u6sjf9d/bT+ITxpM7vl
OXWf8VLZ/OdoV3j/QELjIaRRtulgAHX/I6Ndqf5vswEVTNvmt6fpgjHH8x3zPvr9+XqMixARgvU/
omCqGhegwjZM3DzbknHS3ONd3sp+oNyvlqPuzZoAM9TIx9hhzcW4NNGbiw1Vt44Ev9InHxHwMh1Y
QTHhwtxbvfRzsSrIXC5pLrmrSNbZnscV7sC4J7aRxNxQki5ks0g6++5k9lxWoFOOK5N9mfkYZJa9
Kbp6vgibU0VWYwRLip4/BSMF6jqyH/HS6J1RVM3vEJQlO560D+Ck0U/JfMt7MLs+PoUe8vKJiBaZ
jp7BHW+jtdPl8brtEu+Y2Ja/BEJLIdTiZzNKbP9XwgMHsls9mRurDaByTL35pOY4vqQVHc27HmiV
c05UC4cX1MGwYrEyOZxvxKwKsbQzkkUsQ5uvDE5IBDgEmGLu1VRZw2EC9RE5g1hYbu/dWOyHK1lX
5XXwHI42KBcfnNQ8OTM5Dd88zyVP89TJdjMe0mFQR+4Qt8jgxuw6/d1+DgCxalYsJLsNR9ItTgNG
014yAvA0ZIaP18g5FXuj7uA/BfK5cxXkgjIbMBlaTnxDOX1s0LMtKnLbq6Ag3b3wSu6mUT758KqI
NBJTYdj7ZdjGdJ6aJvj0k9HdJ7NXXXnqgr+dhSGf8dHVhyaZ2t0oDZPqEnm9pdnZHE49ggMLNhvp
XuajAmLFzA3b+PAy2C55rwrYIULmmRSXzS3LVOS1SlEbP63dBcs+Ze0BEVK0i77Q6k0TSjoCosEF
G0aE1MiQwAKDgf0LWjP9FT6VO2oROGNK0CVbs3SLz8EVEvYswNbMMpPvpio/aCuqD9+f1VblRfqY
p85wJY9HFDXWHN8ZUpwQY6gTUgZUeBYFCzaXp6AcQ0omXCSa2jZ2vqnTLZUDcVOktWKi0XR0iADx
iXYJdEHK7x9QfKfnbHRYORNnHzFX5xaMRNgiABAS9dopEdFc9gHScz6ansY4BEypW+sqrAz4VehW
wxebYn0IUungCWgTXEtz96nze62vILpG0cZ+bk2PbKmnS32xjaT5zCRkP2xlM+G6YTTc+gG4L7iy
QOdGs3IsBrZEm411Ch4FwBuhKKya6Yj+g3YAFDGpr4OU+asDB4UDA3CeZU0XKFq3hAqcRcGB8jiT
LFna7YA+J8EXasSmd+FxgRUhhZnxAFqa8PDsZFdN7vE0wIS/jtbgIYeENfPkU4Q+OGnXdlzTLWSp
d3CC2U0ROxArgbtAYnwdj4qNv20p45gHac3u8q465jclvEn0vjgHRLqvlKj7dYcgkukYqTA4SONO
Ka1qpEa6ImFF7IN+bnVCIoiVoupGnOQKfK6HkLghlpHFJ5FwnVflJE+ol8cjM9doa9qiO3GKQCWX
Z/mnW7FRZZ2NIXcpppcKL4rPRNIOnq0mF9+WmKlk6dpfpiyOiRFUWJwcYtsxE78tlix+tiadpw9B
mOmb11vjbXJdzc2IJssSrpda8Uhdc9zYgaZrdqocIhRIAcfq1B0OpLDqqyX9/Bq7yn2tqZC8mtiq
fmu7CmHbjKXYQa0wnhTts8tACOaV9qQBYLbSeGR00i7iTiXctX0+0oVt/ylS9i2lpatXtzStlUFF
/DWmh8eHIu1haKtsXkMCk5vE8a2tSNKIJl6k4ceHuB+dhhyAQY70yVFEW0GZM7i1OcPsKRvbpzAH
NDxBPNt6fuetLYJhq9BKrH3S9P57YTRqU7eif6z9Jrjyj8H+f5F3JruRI9m2/ZXCmzPBxmhGDt7g
et/I1Ye6CaEIhdj3jZH8+reorKzKzGqAmjzcizspoBAZkkLubrSzz95r42pTL7G28j2bgGgHSbq+
tmXbXw+SDdOkumEnLDt/I8Plv/mE7G+ZatkfjUbMPSi1ebfLbrsQzeTaM5R9bFJ6/aw6z4mXZmlE
yXrWn6pB1Bvde6ybZiu/rcDBrJM0/mE3owcmvj0hYyx3+G6HNvRWOQsWZ+rVfQj9Jcyhz3mRCh/h
RQ4/abHViKrOuO8aNmwrzLGo9XJCf0Wii+A5N4LeJWNysKR16HBXlTK69bxsQJuehFDmNXwiMZAd
3IRQwFKZKpyXZmpOeOONi1UOhzz0ipVC0h4N2to4qre4XIt1nuT1gZGcqExj0X7KDg79twGSt7LA
p2Sn1MGBhImvY7Ga9Dh7bEBbu7RLsmPU4wVdc+dn08ckuoqa5s1cTMRDj3Kw9rQzgkcxXf3QLNNG
TzX51q41FACmwXvIOW4OUbL0D2THpy2kHNaT5N7Y0N0rksyrjPjnrdnyPKt6J6W+266+196Un0gT
oIjwnn/ECYgeO1biEuFb3DB+VhurLaYzJq595wCLkgQf9wU5phdrDD5IffNlg/cIAO1B50BOSR8f
KOVddTi1KWINjhTClPAMDcyq9OWdRFKaD4KaN0zCBGpvIlVMHespt8f2wh5nA4LM2uV4UKjzMo3P
MWjkiT1B88Tno75SHusyB/mRx0xffuQdDbieXalTh/7y3kRUzptRcRuk1uKTnWY4vDmsoabL+Z3a
y74tpeqLhAoG4baOrskGJUQ7J5T6drTIic/lbUad8lULnQHZ1Ry2QxRW8BONYah22qYxz5YdygyR
JP8zNxz0ZMPwdxq3DYh4p1kSrJ6Ot/TOAZuU7AOOhSiMewXlkga/UQyHYlwyMLidZLZH2irvuV/E
xSVjWGYzkWdRtOIYWEdHk5EG2i21BPoGT09zYlGZ3QWdE//MOXGmVSSkXmcjG6+WldI3J8+TbcJ1
F34BuyKUJ6robKYS/r9yDnkQxTsnwb5jlLHJNo7i0RrZ98DKxl762av7Vusbg6V/wUzIN2yPTTmW
m34cSMibcLI6rhbrltz0umn1+KHjcfzUlf3Rxm7zprLhXVagkRCiw/KGcIbEv913h1nFMbENR18p
h7rlujKH8yzsZlMG6DEKKB8zOI+n1uydk1N7j/as83PLLMe22Vh450W7iWCErVg1hBs3c4tdBPDh
jM6obygERaUqtfHQpXm3165Fb7VNL5NMpuDDQ1ne8RkN2UvMDi9Dnz/GyAOXGDvDrZlHIKnnodsZ
CUVT9PzIh1CFzRV7YyL4iT0nG1d0Ge2Igx+eJkMtgl63lIKo+ruVDCj6RhXcQhXst6Yu1brhiKKb
KHGBj8aAPrLA2Ya1QY4LLEq81h7kekyuI4Mve6YtTDmjBAir1RararRLOqwW3K60wbq2FOx4mgGO
xigO+Sith6Dzoy3WKpb/hh0c3Emk+3TS1lOHGxpEbOscUjnoY5wF5a3S2WSteomBFEy2Eb+4cUN5
r06re+TPbjPacXgj6GUmcTCLJx50gDQkJPANrSj2VmgvPcVW7h1U0CHlh1XxifXZu8jWzb4NaZED
T8Y6UpvKPsypcI9+PYndsgU+FkNlbUQa+DxqFhoXtwFKos1ivMKkcuea7Y57KkWCak62XtY8G0G5
geQZXQ+T8UpBWLTIJu43unjBAXtNs4lLhpZKqnZd2eZITgE3HZRTgHGjiLG/4htgo5kjk/DGYEOf
d0CQTZbnj3AQ3Q3AmYB/wahWNJUHp3/PyrHFP0B6/jSnMUT+fk4D+0+k0oyjwwjbEPSYm5L/8jEU
+7hTbDcpMQlq41vt2+MjnXr+y+QN1Y0dzeHZo0HjNYh1sgWI64EedO1wH/WkukbHn3ema+CxVCk+
xcY3bgs8fDA8vBgvqeAVMNe+4CphgNt+EZJYAZeaYgBa2BV7DGiCCub07AFu+xHKksWPMZY3oL3a
Q97Ip75uraPRVS4l8L71Yvc9pDLLxVFY+yU1JoR0i9SFTZKlKaRxp8FwW3szNYJKvXFTD/euPSTk
SvR7Obi3fdc/CG4olC5gkAe0NG3cOZoIEi6IvHS+iodUcQP3gKiaVuPTQUCMQu6ysWF1uaxSP+yu
JpNgiLDj4Z5zKdwSfyufZzvP7E0Ve0g/TSSHK3Yh0zGC6uZQd2zLOxrGh5uWNJuxA9Yc0MiW2j/d
3ow/KkLkm0oYaqu7yL4vMWT7KxbDhOykY27LaZBnOgCNg8uebtPSiEDoxaPyc0tSe/w5tJgaQfDt
it4lqNnkRDHGOtsNIbOTXBgxTjPHF3qWPYoA8qZTq96FVYYqyWYJyuzNTMnD0nZJLJD59RYfSUBI
Bun0ng+6fxz9UR8p/cFybnLDptGj/QQQzlUw13p8jHLyGFhHPHbsXl1Q/+PhKrhiB5rcDF9X7uzr
+m0vN3GewlzKKTVvt/wi7Z3JLA//V0fRjbPc5DGLcjZ5y/3e+rrpmwn7oX65/2vD66COMROw3oNI
uMwJfQaoYdWEhnfTJhrcCsGwx3wZMJqvWUNyM+MwWkYQ52sa6ZfBJF9GFMgpTCvBMrjohr1zLjUL
xmjy663T18Y2jIh5+F8jj/c1/liqKaoDjOYRLpTE9YnSvWV/lvCCp7xx/RScU+ha6r0qwMX4uONX
NoUyt2Jskv3kUZHLIca8hVL5UDUC6p1R3Rug7ahR4RfmGFV5n/eWWJcxN2XqCUbaG7gKsywpauI8
DGmiCah8wVtQrSN0YXJYvA7rKDStZTnnrnuAR7ekatRTzWtAAmkZGdNleMRSxhyZJk16idIOpYAh
UxSEgPTX5Cm/plB/GUgry0n39TKkEpYtdrA6w6uaCRbbRsRHl6E2X8Zbfshl0GXkxYEsn7JlDJbL
QEyJr9q7Rui9FqJ+Hdsk/S6XAbpfRmk65ou3Yhmvva9Je16G7mgZv/1lEJ++ZvJsGc/zZVAflpG9
W4b3cRnju6+JvlmG+2IZ8+dl4E84pPMAbbYDVADy60sZSBeRAJSIOriLcGB3vb/59yfqAlb7I/Xs
60DlbgjzzFbKXYqafyd8+fS8T4IS3T22mIf5xXmp342X+l5ft3dkR4sbI7v+X6+T4lTFCvqv6Xj/
1fTF+4/oPfvLPyHk/fqXf9VIfbWw7mx8jzhqLd91kCl/NcD6FgVtvsCT+meR1PZ/ERR981/bNmVv
imbuv4mkkio4bIae7wKWoxHuP+LjfX33371X/kY9Xr7D798jZUnNahKZ0dGzSVBuAkvnkhhtOd20
oPu/0RsottiSYrw0Tg2StWiG4pFoybRtWGR99GHtJ1dTqS1rm3bufDCga+BctbSkDMkjp77SplYc
BipAimG6hZ9ReFZ0dHuKi29GweoHSPCsn1rppPcTPnI88ykeN/dcxbN3mec+vQU3QJaQ6hNKvBJu
XRT8dKW/c2dnKRW2BvMmS8sWwK6S+kIHW3vUWk37nhMOIYeaHRK28LGcYWTRqfyTPw20l9o9LtiM
UTX0g+7JT4wK+wq2TGZ43HQlCDuqwFhbYthKdmpEGeqQD1elmKmT1f48HTzZLBd9HiJDtg9LbGls
vyY3v1JkVOmBQPzgRFXTqW3B9SCdLok7GGz3FE1XhEM79yafWue2pUzoodbTdnaalL6uiqaIYqYu
YEisEuhL7q497vA3LOvc58JgqiTdRJYuq6td1NEFE5oMY7hCpluPSWJt1HJ+t/jyby7BFromE7Lc
VsCPMMfYCEk5soYx+/i9HfD/j1kTkBDKo5VvOvIWVLV9b3Yye2pI/yMmuU59nNVyIWxqs79gVOIR
jLmPGLxnX9zZL9jkxOVNrWrrIQ7dH6oU430Z1c2no/v+2ufuE5+mKe2gvJZRm7AxnJrhW8az6SUD
BIjNJVW+2Pskgq+ruRrsjcoseEnrLsjF/ADm1yoviQ7Ck7YIcECCG/I3tn3s6UdeLK5CyqPCxaE7
V66jueDbMSrOe2MM5/e6tCDtVUZTRWzfs+GCGjvINY1u8S7hD9VWhWNoHbRZZ6dY14YN7dqKTDzG
Rnqvi1pzbWDRT/UmvdcLdyHvEnIWCVcEYYfkE4ueZQMuvZQ5GJtdeI0Ryz9J+ncJkAgvuEPEn1+E
aYmffSn7A1nJzsbUAYvQqWpAWbQXoBJ7fXGoJrClJ9KA3sju1SqepJukF5wN4joKZH8fAvt96VvH
eoxzYezqJgjvIaZAmXHMpniYARw8wqM2uOjENL9zGQEk5OkBr4twy7XrteoqSrOBeiyfvSHZ4fJs
YVUkBSwTe4OZRL3AVPscKgC567RvbdCLboJjKZ3Gt8aZGqx5Y09PeAtU6L01o+EByp54CUYFTxPv
WVDhd57IaVAZ7LzBurTo44t1YGMUqMdHS4zFVSIdJ12NBf6K1Uw+DrIIltmtMBcYDaG3fhc7s/zR
S5Fw9eg7bjzwtWlgi4nnH8TYTW+m1xjX2qzQWijmcgEJm110b6DUXwRT+Mac7eHDzLlYotS33rNV
oHouRSWe/xjbZshNXU/UC1UI22veHGgOnTLtV+ak/IG+puYbZmXKgVqBDr2efM8/G1WaQYYv87bf
gDUYM0bvmhS1pCbKuYCbjr5DPWPiLSqvfq5JsaCfpKqdz5r5oIATz6dvh/eR6GgQS3qQE7tJWZky
EB8q2JYrq7PagxuOFOeQ1b8llOp9XzjHD96APrstVTpmvHDhQEkXUC4+N9TWCEK8hcSAVlnHPJyD
add1YQ60AN5Yuu7M2LiZ2GrYK2ViM2YZkRmfXc/VatWyJqeyoTVd3rG99vHsFD31HY7zPTRaKtNt
MdAHZdUSxnAZ1+FLgYTv71JUwmPa+hWUrRyO1DbvYmqoaiJlmF8HqM4NhRdPVp7AdqbmOYfEQiBu
xTNAb/3UwyPZ0SqTbtJo7s7Ax/2bxAv8+yayi2uIhwjR9Om+FrYjnS3FtljYCmxYMXpcR4XiHPjJ
eyMMvYeJSPtYgrOXD2SR+T/qYszuJG9NXJhO3lebBgNSu0btHRgY6MK111EsVLnx+Y3am5je4+9w
WbA4JGMsBNaYSVIXFsTNdTONk0U/MJgICpWmO4y0xVtal24OJo/4+u2QjtFhmG33HQedirf9lHXX
nqzm12q0yU/VTvs5hqaXb4xOsTCaRRI+TTrjnGXRHx3zJo+YMuE5LABrCLa7ntjpMaLUG7OvE31r
BmmfpsLpmhMdomay93sDX0HYePq68KPmRnl45rOonu9lnI8rDeItWCnLHB8axu9xA3kI7VAplvTW
6GTHUOrKJyLPG2iNlQ84Tz87HTQYb5j2Zq2dd5oZm2OPjebatFK+oq+wqwqUXh+5t+KpH7XcKld+
bYy37E6wsmau/kEwsPsIK8y73Py9HKEBFBwJMz6e7zr0Bia5olNr25U0ONOrSTDE1ez7wmR6CnVC
zTW/QT/Gclol/cqpIg03cqCrclXz+ZrWIT4MFpxezWau7x6FmyUII3TDcx1AaAz3oYG7AAh2ffEM
oGlZTa629/rxBZ8aFr/cYHba+s1yNlWxiVDJCemc627sEMnBWyFQMo3E+7EW06GAQk/dm88Teqoi
u9zyWCFoa2b+jPurC3/MzeycW2/pIvXqcR5ZyqJLoi14zblNshrHmQ6m6aThzoRHT/kNJHwBf6fy
uTmYQEC/jbVf/4Qk7x1NxMtn102jJx+uJLYo29R7bRrWscR6vJdy7I9TgfuMKqn+M7UWEFDgCOYi
nEV6gHRoWUcAJMBZUv6rxDXELVepciNHj2p5nP3lGhqV+0OosO1X0q/cRzU08wml3jmOrE5q8raT
eZ1hlt7YRkqEETsTNRVY5+GQzRV4eBRHtHE3HvmMN+2WTwyj2sDL+Z3eG7XDx1Lkawas8bGsVHEk
utNyuqhZXWKOXSzVGcA5ztH62ZYGoRUvHvaTW/M5Lylnvyl9U+Eu1jJDdg9AxXeDOLOnns+B7Q13
Y+tQ11XjmSafTeNPEobiKuqdEpkulq9h3vL2dDT0h2C20qvGysufEcyJENo8cHdSW27Edtezv6Fv
guAMRmh2ddpqlo2Zf8M9pfzejXNPhgAQADbWxY4lhPCvevrzTiELiLcpHJIH3+FKyJHZHpDa0KQq
tzz5IE3ZspU8JP7XD1Pk+xhEl+6Wfz1Qbd7z9+IvOE7+winxh0jh3/7yrwOVsgkH2nxJSPTSxGn8
d+K4+QvWEQmP3BJKsEL4e022bf7CnyjcJYCqLAI7/Cy/2U7MX3icQKNzTTbzru2I/8R24i9g7zID
o1UcP/7v/+FnYiSDOQb0m7IazzUXV8rvhu+KtAuwIEuwHIw/eyWvFRDOCpxGguGWKcbaZpMaV4MR
UNCApjHLV4W+3vtv0SJ/WkZIvdj8lPZyX8XuzqI/KyFX25w67a5HeknDgC5RbT7VtrMHaoU5zd0n
c3MwK+CewVZk1ZnlGW6SHUPNFvvxVZY0Bwqxjql07mTjXrsSeEMt7kRgXQsc4TL8PobRbgJ16WX1
A5r8wzwG5K2dtYhKAON4DLrvc/YwhSBV+Li5o9wpgUe/8o5cdq+sSlwXYnyqYN5WXXErXXOLW3Sf
5ZhhaNid7OARs4e3oR74EevYAT74TR4IloARhozWbQ4zZxof8OyuCwH/VG2yjt3hrWv8Ry58Lwv0
gVmH7shAHmsj3eJP/WFA8K2r/Gqh0/3unXf766v1l6LPl/h/t5iBlhfpH15EZSrf4c3Eu+ZPCsoE
9IHcH7UCWV0vMJRVrvKrUNc37jTdqAb9LYrSNY7GrdEDZOCV+fc/wD9o4q5vSkjfpnQxL5kIQ398
F+H6xTRsx/gPCu6uVXzl9c0OpqRFcNN1t2lk3wi8E/ul7Tep5ycwl3TbWS6LD4kNTq1+TlwfdrNs
5HpInZimdcoXAUwsQx/cvhSnNXzLo7ksA+fWXPNszTfsJhF4U5BjmC6yrXbYko0sEcoycFl58uRE
MFwx0pvsDOwfE0+7lR7nux4WEo2eUBBt69mp7TOEi4uX9Gdy+9j7aKw5/+dn5CX+0ZRt+dn9uUjr
D6nrf/lf/Xf05n2ddA5SzL8+Ji/vRVz1zT8ekMtf+6viJH5RwjFNzJ4urVae4N37V8WJo9PHcwcb
iaTzl8PuN1+e7f6CVK1wLGE3cFxnKSz47YCkksHhpOUr8kb0Hec/ilxz1v7xw+XxpubbKNvFUo1n
8M8fLphJRWXAgD0kTZwfpshM1zQ0nchbkd5iIxFCJR8fUzScvRgy6BLRPH7L6SV+IE1GLadfXww2
KfeUH49nZevhHtvynVXQMp7OAFEsLeIDEF5zoTuH+HGb4Im1bn7pUuMI0YneOu6IZxKF90YBOYQR
IPruGgRyXBhVa3vIaChJCHhlSZ5ynaG6eCXqXuy47PvzpnIl3uAJki/4floH9VRdmkTQ/bWY69Yg
FpZumCDZx1Wq8PH5wj34rT8+ZD3Zi7iqfqZc6dQm7MCGk4ZJ3nD7f9e+TdWOENdJQcQnJTd+1hxy
G9rE200hpk8TMs1G9NhHuENLzEtBfs95WV/w0YABZJ7TkCTWTUz4b260tQYUaPKF4pdhpB0HzhSw
3K9qrrbVMHlc58geKXlKlI8vkBjmrrFZ4ra8RYi6dTlrTp18aLcFGxUEbCmiKSOMaAKM9lrzLbeo
iFy1QcGFzkZKw4AZPgx6hPPELnnoVXaHRG7sM+0G7B5FYN5x9V9COoSfM/DsiHdrq1m+pq3NoOHU
SXFSZxGIH6Ap012ABWbX4S/siLM3w6Y3UNwPWRVxamEah7czZl1CLZWdxmsxtmlwhjuLnSbyDP88
kG577myq045tLVvYuxOw9rpzwVJH4ODkZnAnWa9wj9JvSo6RJlZ6nswfsnbGp6IYCa0glpEnFKqu
4Y7necdOxZj8W/yYKQ+EWpDsBUGBAqH17IPF44H/0rWyucxdJ6qtRSR8caQEAmZNkVubTsNyaTqk
hLhCklDc+29c4bTWHQqZV679pOW0N4XK2LcJi00XySmt75NGBdEBPFxfn3iHOYvFJgznTatq+9qg
CvWzrOL8rBoQOtsO62S1H2Td8ppT9HxCnQJ3qa3G1Yt4edcOjCYpkCnb1QHJvnTbmR3oJUJOKzzy
4VY4154pXsjU3Y4JlWQZ0Xeq0ZtDBAdw5TbmJauoriwdqEvO8D2oxENfyO1kiek69h3WGukl13Rh
JGGwcdLyKKML2XVClkRFgLzMuIZKXjJbu5sun/JjaKbObTw5xk/ezhsAYStg57fgDoxNMXp3ponY
WeoRocc1dxREVhv+qZ/OfJd3VNtxY9lYVvWSQ0u+a02ieTKKN7pp6D2IFKUfVM9uytT4WEI5D35l
EKc32luPxrWWiNGq1kQpB5fehow+D9SD6DF3hgjdSyXgUZ3wUCMprtjOASabUImZMtr1BAYa4bs0
3oWoySao/YjCiYxbshqq1EIfolekLp2NQpmq14nPZBZQsnkx40S++VP4YGd5jBBh93sdZBUfmWSH
KdbbWI7qiIwH6scs5nbbWBN2mLG9su0EKSMgZlhkASkf9cDRd8HbHK4cyLJIBd6uy11YnVm2E5Mt
97jQ9nnl9Xvuyh8ZY+BqlNPPELYjvRcEcmYhd6L1IF0N1k/deel3yMqfv3s6/ZOrlC2X/sS/36Xw
hrPIEJILsekoNG+1/PnvLsQYBgdjiC3/ABwX81aesIGkvd0CVlyBcyrp/IXC1LvV1mU2u5jlGL/Q
r8U2gcifRN+TOuKc7CSfOlkG/i2srB728pg21FLHMdz5xoJVSLEOIbeyKawfw0R6fWU1mjilqjIF
Xj6fG4klq29s9LGGWI0V9dE+CqXRHBtsy89dUQXnYUqGgSX1cpoYXydL/XXKtMuBM+ZjZBz7bsKx
wedygMMAB2rVm+ixHsH3+y4xJoWl24RLU9ccU1C8f9hBxRV7uadHsr/KgnanUdt3PS4WhKnhyhTA
nVyzOC9WxLNDeg+2Vs5a1PajDbOsv7ZBKK2G3rmfc4voJsfZlUT53NfQlzf+0GGGLGOEkzHYOwWr
cqdX3U8L/gRCEuArarEz3qv0IxT7NrX6cZ8Mpd+v5RxPezDxfFokAXXe3SBXyrWorCR9YJNu6TMo
ecb7RBN0Ik+6HSlTWps1DRm+HxZPUe3PtzIg8ER2/Toum+Q8hZa4RWJEG/GAbrxyKCDC1WreuaXG
FQE1OeYFrdm/V733EXZuv42L5K7JSvskTboFaKUnRwMGJb1G+FOo601HYVvW5RDXWTtIFvWGukGD
NvZqiMQPD6LX3jKy7jbA1EMTXxj+CEhocXON6/5tcjm9Bm+wbwIsDXcxtkvcodZ3kQV0ao90tLWl
W4crEtW32SKTxq7N3FJOe6u2TjztiKiivp29kDCbHJt6q5HC1i0aYgMQq+6mq6pzXyKSmFt+c8/s
ekjopnHAv4RCZ8OLhpVdWY/kE5mkqAUF3Ib7nUy9PzofrMfB1rEvJjVeYFwTuOii7kTn/CaykiuK
Kc5tHjwHsLxRfI/loL/Tn75CNbw2B0oKp753dygYHzixrOu0dn6WIvQvUG2JnONn2Hmj4R1Kq3tn
AdCewB/SUi3T6GPyfX0apNfe5aU9HVu6jPA+LHbNPPX2w9D+4LLoYpl2PgaxMKawvOCVDj1SzHF8
FomBXJyH+3wyreui9i84YQlup729hf84bRxF4anTVQsI/ksyamgHrSBLFkO29nmxU4Fpp/PIGWdy
V1Ztd5krq9lMM2MjpuZ2nY82jXTBCK3fio92bsOZwrbL5cOS13iRrLsUzOKtW4R48YYYK45HMkCb
HRCuQsUnyXIVFrGRiZ8tXROsIK3qMx1CgtQ0uu5EP5eg9FHHndzmT2M33CROmuyJHtLDl/X29Dq6
Cv++HCf7GfsxoM6hyc0X+OndU90JIhtFnCSfiEYsL2ihiagVCTFBEEdqq73R9FG4Ja6Wn4PlGd0s
T+v068FdfT3E5dcDHXIgzcbe14N++Hroz18XgAruMdjzr4uB+LokyOW+AGG9+/8ccvrDuPU/CXJF
wICx+l+PWof3Zvoz3urXv/NXIUr94hJDMHFY8ID7/ZylxC9CMjIt041kojL5Pr/ln9CofFtKxjCl
HOEQcvrbnKV+gZOFKXlRt/zlT35rdv7rc5ZSaH7Z4c/ynzx3ydn+4bmL2oY9gJwPMSzSXpQuL0LV
7567MAsjO03xsyQDG2TEDoKM+Vzk7EKT5CWUXf9KaJ6WMEkJBsp+QAqSDB3po3o4NIPt419pugdf
8DU2g0r8pxITz4utC3XN7Ud8i12whprH/nHKAeeWseFc9w1Jj4L/PUjYIyYlNUR+SSF14iNlkwf0
vu67a0lB/KMghwjU3YDvPi2k98aT2aMNRGvjLRz4InKs27Z20k2/UOK7hRcfVpDj5cKQzxeafEM3
5BNk5OSSJPkuXpjz3P2hnOa1v43JG9MFBZteKpinOOcIMRGMOpaZBxQBdC83Umx9137sFPu4Bb5P
v262ceo+3VKiBAuzaxQSObz53vL8jU+uwItgRkyxJMwkwOU7UWScaKEVTJrRcE3DhdgNjAcPA3fq
S7kA95MFvV/boj2GGXFOtTD5MzqKjsSgzRVb2n6V9u51AEXgWhIK3sNj9F+tRhADMorhFCpb0OVR
pzfZgv13l6KzrqmmVbaUAlACwwI4TrggZyVQ1YjHeEfOdgttwT3hOLC/BWn1WYBIcjdF12CRH/NU
v5rdGD4RptcvRJDbRz/og58W103CXx5rePLdFn78yaRC+ijNnmIw9lLmKz2/PCEFeOkKJ5wa35IJ
sXOXBiK+LbwhuAICMJ59A1Z1U2lv2oh59uJNCc17M4HWEGveI4a3NkRGpVVFlO6KRVz+aU0j+tLA
FXJl0sFyaNqyuHLYc2+D0a0fsonXRdT4NdtYfU5jUtyBHi5PMMScS7rUPOQMts+MueGWWo7+GWhA
/FTCQIG0YNxDOarOyaDtT2MkjEDzoT2ukr7uWf6F03jHxfqDoMebu3RPsLCH9jWq4GzDstz0uuB+
DTHKsnDkLeUVSlUuiJ0+uY/wuWziuZ1OALzUTc6KrTTSb2NUIELopRVjWPoxmqUpY7LpzFiKW6+a
pUeDdPCWet/gUBqtz/196dvQS/OG7ujgmFj+nGrg/K8RlnhvS8O18aKW3g52bemxSLV+y31aPTTM
DJTI3NmUrKXO2qnbTezrTSrdu3i0aljUY7728SK+J2BLntzRiaC79s5rtXSKzP0CGZqcYGkOiGPn
InI6ankMLl0kLQYlghsiPMM7G9azaqobd6QSKfaq6pm4vEQEzc3+YNcgzdZmXqU72J0rOJAT7Jtc
WPfk9Mhgp5wOhB3d8dCNFIuvIjOnxWOwLf0kqT8+9WU5bchYlJdAESaSXWLfYABqL1VBF3UXsQVt
B9VYGGoSN+YWUclLGoXxsA0ySvKAX1o/mea6nz3o9QtezrHZ6BznyBqDLbXURVHVm6Klcnutpam/
xU1U1HuLNULG/YaSyo0/Wf4mnxL0gMBJ3DPkrDra9MXgXsAg99syc8xdH9Scg6WiQgk5A/7Pukii
ats5aoh3szK8a8AJ1HE3HMWvinhJjF9CTgVs2YbiSqhHYEsH5JBu1cSSCoGGMpcr6HhL99DSzEWv
XX83GkPx0eazHNcBxJE3QYzbJVDQRq9jyeJhxYHIthVuiCJVQKmdep0KATEiMhzvm2XaMMFqS7/U
pj3Tcc4dU640fsujoU23oEHQc4Cp+bHxPSxHm5WfW6kX4Gq5t/UJ7tyaXMsvTjkthzbqLgfjCDN6
bXSg33qbvo+9h4McK5ftG68yGnFXpSU9N1g/2nG8SKlyZKzYrpq1Yxr1NVnQOtqOY+eM29C2Jiod
DZ009D3D5lpp2y0fYjkwRWmctTQfBw3QtGaBzPYYYqMzMGC7e6jQ4tE35nzX51XXbBVXq4lJKJ8e
zHAxtwo77V9jCGLuOo81DgfdIwIy9Ez0o/aGpFmvdQOqHDMYNyEyJ5fyLLVOzMryaFkdSVyCvuNn
Y8jiuUd23lNPMWVrW7hLuRSm5fs4VcEzXon2kvnis56M5t2N/XsxjlwEZzcUCqm8lLvezP1T7/bj
GzZ1LqOiH+Sb6M0WDnGeTkdThipYxaSR96E1qPsg9WbvlqGc6x7IBgsRUzV6R5UK/wAKgbo9u8pO
rKSalrgKh+83I3HGBesVPoFuo1Kqz9AIqZUw9UpDgWD246ni+BpyrIwjcxtF2r0Y6dAqkkUWE02X
9+4RygWfe6qQvJfKzSRIOInmmCvKL3IIBiPbJHbX+zkIhj1QLutbD97hkuZUb25SSrTjbSGL5IU7
Mj+zyjyAVqIVBSv2OMBmGvntqcyy+tmTSS6OSxtQtQ4Ulmz4TqAcMczBhsPs3r9CdrRgbJotPyCV
SNlHTTcsZK06ma8LY+AT0wVW9gzTuz9zhlrvptVNz9r0vGOGNAovhiTEgh5h/aT50oD5y7F/ZUM7
I3c5AZmR1Nd75brGK0bc8WxPnvkNSB8PPUp690Fc+E8McMY3s/KzO+GMIchb2ns3dNvmFycr0CfL
gN8sh253kwQCa5OfRN3TMIgJ5GLslG8s0Ksj/ci0sgEsdx7cOMIAwalofC+YEnFYQ/1D0/ApZaUw
1uOq4Pdd9h5HGN/2BKSSZpt0C4wlYZSu94gA5ktHzchDWZjFTxUJL3+2dGDiKp+0uk+cJAp3Sk/8
JgfsEViQy/TWjyyQeF2AJ3ktQlefgw6jlJck0R0W/pjQqwccvgGkayVz9p3XakzgvnjVk267/8fe
eezIjW3b9lcuXp8C/SYbr3GDDB+R3ik7RDrRe8+vf4OSqiojpZPCebidA1xUoRpSZdJvs9acYzIL
dECFdKT3V3EVSAWxVDlaJr9U+EDiIssvJRGz2UHhLBM/T3KDM7W6AJs0mejYMBb4G2Id7fYgfLUi
r4w+OtrSwGjO5TLm6L1Q4f+qceA9eOaQ4NIZOvIQEu6qT3nojrwq87LpZ6s7zc+ZU8UWT6F4c5zQ
FpBSZ+n1VUsEyFWPbohrlmV1ZbIR54v3w3QbBlhdI+orpaMzw/FmGCM1+KhVVkquoE3Xuhh2+SQ3
rGgVrGJ1VEXndIWRzOG+U58mReR3Eg4OjM5mLZ8h0+eO2ElcHmQZd8Si0Itwowy+9YQ0R3uh7c1p
+XaEjlQZeu5vQOKLQHPxgoUw2ZhJa9+Fcpiv8UFIDH4Nm8CJZJZkNLzBlYxkAnoYIYTT9AKKkanA
b0kjeRTrPKptsDSDtR/0RoPOo4omckOC9h57jJ/5AraJ9g1uT/oGbU7bGZ7kP0+NOutm6sk+qING
Crwmbwn6ZZr/vhOam2L/7C9+7Dfe55af7PVu8pR///+6bye/6D9p0whI/FN0xuEproOn1/7trTjp
0f34uZ8bR/0LPTaZmESCQ2ea8d8NOrQNbBpp/erg5TT7e+vuLyay8kXIM/hYo7lHTXUOb//ZoLO+
IDaYd3vCRvFPMdf+d3aOsyD9XcGWBh+2WAVwt2LCRZYVe7YXvNs4UqnzgkrLcLP16c5O67UNghDr
c/UIj7KnISKzwOwzPs527Vmgt9no3SFSlQ8YiR60PvraFhVfzjSuh6BrMaY0F5GfoQMzlXkzgLO5
LGrUi0by0Fg1JhsQUr2BNq8bd5oNjSdrkZQSL0FrKDp/t4X/zb54bpz/U43+fnE4TRSD7ig1KEv/
cHERFuaGwGYdulfkUvdl8/Itq4oLICJ/6OF/PJI+b/+JI7WxpCmIhj4o7H2pUgRtI92tlRxbawaS
UzqMTe4qhe9+flGzNeHdVaF10ZEJzEUIE0aZbqofUCdkwGAHQsHsZmb3IrwSX2ia3TeI+liPKluv
m33ZZhe7cmnSPiGdzgFO1y2EXwZM7j0u07ZY66H4yv91A1f1iJNucg2jekBitwcY9wSXRzcKmEFm
/ozDenQKLSD+MisPI52wBfzmHn2avEu1tt5qdVA7DUJJpL1h74JieTK76WtZho9aKdJFEst/kkz8
4nrh4jFFyHh1EE0Y1FBOX1vPEEFHE8mmg2SBPAGhlxIoTDkV75W3tvOHIjWfJAsFJFaxYV6j6F36
mkjB2+cP4/uB/nnF5ochFIUsW0pDtJVxJJ6eyBgMpJP4RrBMILUslO/tQ0k8WH6NIl9JXpI2poAK
DpueQtVON7mBzc+LxBrAMN5LW73UWqBWAwAAo1zrvniaIv8xHRV44cbVH05W/vDmCARRDEIoluY6
FkPI6cmCMrakmI3ZUpYnACzsqoXc3+idfA2L4Qgx8qZu8y0RlZtpMKHRyXfs7gk41bVFQMu7wuLb
KdNCNAoFiySAZmfe9HjIfsw3J9PNiSJn/i7f31TOE8cL+q1Zf2cw0p2ep+GXJECFQnK7MLkuLBiF
fYrNn2otsVotq+FaYd7sKamYLJbjanrsMLMh5EGp4v/hZOZ78sm5WPM9fTdAymahJCiLPdAyrFJp
asW2QiY9vWJLXdd/PNz3Menj8SgmytR5YSnBVDo9Hmhj9giJsF00u9jIfBpKVgMRPqUMMOrXip+o
K1AEOelKUPfKOUOdlLGtLgePYgTAGUVevfQhDCwyO3vwUCz5tb1Ko/pmoie6VwMzcVpWGivPCC9t
9vRuE+Hz1KYDYDF9E5m0ogslw+MC4oduv7Ls/XZv2XaEyBtuAi3QQ4JLewXBkcAzoEGbxiI1kMYK
mgoE6wu1AusJAuHi87f3dIhlFTXXUXG3mMxVyAGZ904eBLlysC8bHsQ06ctJ91fAsYfIcuP0+PmB
1F8/EzBStL9ZYHIg9DGnRzImk1KOxzetRYJNafyWGQomYotGxWRrBL/WwX009Nd6OW2bdrwi0uqr
Z6X1oqu9x8qjWGDUr9DLF5kcb6pEvWma6jjkyfrz8/xFNybM0/P8IFyTyRn21aKMSe00DyPNpZo2
tiNH6YPHBI0ToGNTU3SQnCSgv8mQHauhGB2rIBppouRHlp10xj5OYs9eahsNVNyxqqvUjeAJgFq3
vLVfmvoOYVl8xx47d1BGn3U54j29ALRZNFSkJBWDQGZzYFPuyNFB+rfwSl1doNYmiozm3DJXm3ad
6fn90ERPXoDWeCj6kW5dewcC3YRiH3Tf0oJm0eD51cprS39PtXbCgpDcfX7Pfn2JWO0YOqsepmmN
GeT00caNzXJDy2zXN7yzJgdp2XROqIm1V6irzw+l/O5YrDmENstMFfR4p8caIpl2mJajhIbzs2vb
6R5niLYvKvbyQQ/EAb3hwszGY+1/80XYO7lWQ0+wmWD7hhCIaSS5mBJVdUGQzR9Obj726SgjKHzw
1dp8VArSx9NzS6JOSQ0LH3eUJruRraUh7afy9g934ONKhReUmj+DmOAYCkyk06NU6ux/NRN/GVEk
tQYxbEaSH1wij9ZTGOTuWLdXvV8UT0lp3Eb9eGnAfY9kHFNCz9plOUHrLqswo5I+XAA5DA6k0ceA
CZB6fH6qvztT09KZFHktVBL6Ts+0iTSPbFEauZaZM6qE6aqLAKjNBBxfxndlBmIly97eUn925P7l
ZHeqmGBYgz2OjoJiGQJnqhIfngT+qWbK/dxz00Lceb1giKkcgBaulqlX1ODIBy7/MKUpvzsmGg3V
xJHKPGN8eC42jVwdoB1tjtJbp+qcOoWpblfoQnPVkKV92r4EcXdbBvpTFJpP6gRKwZOemyr0nUDK
8zO41UQxalsFjkcY3Xz+MPRfBmDyhVnfscDFtmKxcj99GoOEB19WGwnBT+uGVBA9w1t5EZ8LZVQT
n/uU7HVeon5Qv0VGsGuBzdV5Bf/d9L5W5USwlKlfoZj5FgXBKh3kld+BI5fi8KI3Y7rueBIMCHd2
kb/gerKoMfqACiR7m/PXU0HiAvWOcpEOtTs3blexUb+NqXzTEp+twFWpxwy6V7wiOKNfdtg5//CE
fsEZCsQNbFtm5y/fDpWk0zuQhWHDbiMQLtXwGzU1LicrByBNnlmBFM6hSFgtMY8diwH0O/ENToKj
nVoRlO7Gr6+aqr+CbsVkIIG4CWPdGVTQ1o2gaUalSZTEaKd23S8UrTr4dUOmwcjgTZjCCh2LshBp
TFWHkOvQ854sg3QT07euO41mlRoeFRQKxINuK7plXUTVu5fJPp3a6TWIusKFIXVWtaGLdw4JYUov
azgMUXSICSimzgcYtWlccED+AtTHumnMI52UdckeBNEJSELqkdNKzzQ0KGBfcomkDLkHMtCkgzti
WFoF6Ew0IH1UEZUdSXkvqLrO8+RBTHQCm7fPX8Zf1n9YuZFmIw9XFFnDwH36JFrUN5mgSeBqqlNO
GwPIVL4pNQyMP1ea/9Nllv+gAgoV83lm+ddd9/PXkALK+9rJzx/5UTuxsNOzFtZ1yqV/VUh+iJst
5Ysu84+hyEQ5ARDlsfysnajqF4NxdNY+zwFKbMv/rp0o4gs+eoWKi63YOhPgv1U74UPk2b+fRenc
wL+k9099gb6/op6+G+iLSkvPSW4rkpyCX54aCR/hAD0yENjBABzZq7ZQvCXebkJdEAF6B8XMkhWT
TbmPI/wh3iCntIq00C4IcPHbhao2AssnM0G1VjODhaMSBgLvEZEIfkPbyYF2Ue3I8C4fptBI+Nzy
ZEsGXbBBwIzcP+2aZUf1flOWfnaOD1LHB4XZynYNTcdYmcYqZdgcPD+KGR1V21a1En0fsku2F2iJ
6qUHFftI4waGjBwz5LNNHaQ3r26rFKuAYj+HdmU5dCCsYw72bUfLl6zSNJ7yg2Vo5j0kR2y8ihzM
qI9C0DKpwgq+uKpB7UB1jQ65Sb72kxwewyq88appokefdnRKzeqJuOFgr6tlcEVf27w2cTfPOkp1
jbSwXsoCI3iIV24L/0hiVy9vG6lKVlh2pqXNrVsqfhTgjSfKVs6C/qrK5kxH2zpa+ZDsVb9BplvH
r6qP/b418/DKs4yI6BKct3Q3xsdhys1DYEwkgUzIsBMnNGPEVxGFph1xnYSo1LJGGbhuSWmGQ2pY
e4nwngIxqUS/PEHBVBIy1LN8SANBm86f5AsTisqV3SWJvbWyEIQIyRjleawNI+gAKNhPuQiwZ/cd
JGjTp5y+kCnMnedWmrPTLa2O5kIViWLfsxvV6LIWgb6QBAkLGEZ8+wKd78xfbmDjErWrZzviTejL
FkmqslfFJU5cZhqGKxb7zPB9HJ35dq2ehZ0UPUpdi9mw7rN1Fkm0bEGrJuTX2tZt0dTG0mis4QCm
pYMeJhIepd3V40IfLCr2al9115aSB2QDhJp63yJWv8uRdvVO0VfKpU1b+dxUKb24RkVuQGuIZJPa
ek/Br+3G+0ZW/efSCKPLOgy0JRj52XMUjqN/6LmkbtUmxG4abDSxWwOIviKP1wKQH8sbM/aHVWqk
aeJ48TwiFyI/JmrSMNVfq1VIobLvVkIK7vIe/mEej91Z23CPlVpEX0GStRdGXhGTpgOdsKrsvEFT
p40j8aAtJpe4TLRjVErcMonEK9yGaO8BO6XrxDAavmqinQH2VJRIx0xqokVRqdW0bG2kcY5UDIar
S3L/BuHra4Of8BCVkD4Baw7IWvooWkSTKDdtneqQ64d8l021hQ1HVbzzqK4lKmydl+0hKFbeCm99
CCxNDsVlFib1nUK3BpZ+kJB7ZSvVw6CSauMqVcHKGBaFuTcKrx1g6Kp1u81K3wRp0GnW+KgDr9Ou
a4tA2drI8tdkxvv7s/HbLA4W775dUcBqQ+Ve8ilrbYMILRSqiQ6mR64B9X3RTM+zD1lOjK1rjFrI
o8hj9OatoCGIuCfUHELKxltydBTXaBt6WOqgp7sAW/maREvSbydUoNEqbBmm0aBqcrwURpvcI5Al
isWuIHQx2MPbsvuDojX1Ga3s7DapDIOOqgrsfEEMp/wqBBW0evCSY6XmMRF9krfqmsgzybOatPNc
GcbnrPaUr0nFIkSgj9mA/usYYQt/ZWGPuOlDVUGtKgPfHWi0lvmrj5v5EpW09xZhi9/EgvVM1Q+w
ylWZX6x4oeIvE23Cejz4mlHfhBJ+HEcXtQUbE33IcDVC+unYrNDYWrFmmPStjwjJbbKKZWJIS9Pc
4HRg15W2FGiOhO8V6jZttTZdGoDt2oUS+9NN1OqAIrSARhDtOVMPWAbrlblWkT8CQqnt+DgYucT0
4hNqpwQEPk0t20m18PL1aM/5VTZIEiXxz5M6TQ44ln1UOMPAZl33oaEw8SwA9Ba71oSuu2hts1+P
w5Ae/bjqbw0QAAfAKyZpw7paPLZwg02nivkkFnWPjNsFQq3tQTBa04r6Lt2qNClEtIl9oP4wD9Lx
RUYnj8s5Hu3noJSwnBQRnXqcuoAFyX+TM3ttiokVnozze3T00NABxwd5clULwgeWKcl9wR5P4qxX
bslFZQbLsxAEslzRtkbQjkm80Ld9gdTmmOjkguJm4iuopXSfj0m46T1gDgu4maRj5QyTsL2aK+I+
mlWdVPJT2UxXegdAd+ER33QNsBF/oi8RyE05rBIdUa6dqAlXiM2nyh/lxI2Lwbyv6PXjKDIL4vTi
ZuqCZQuEBYNOQKARY3bUOPLYI7tXbPnWUJr+Gj5ZQwBdNzbXpibbewJiKEhLqn6l1KV+jyIo3TNg
67vagMhnRPgT+n48TnaiD05rBhBsjPgw2cQTNXywi1pJptc0yek8t9rcDlen2jTOwiCt53gVosNn
O301riAKS3iqEh1Kbl6N7aqQrHS81Hw5uDUCtEL8duIlYyU1/TU9be02GiLGO0pODcEI+bzDqNKy
OYc5nngLCY3gfZHY8Pwz3OYgvQmI2oBQwVHj4RkaXDNgvYakuIKUXsc1DzrEwJ6e13R9m6XV1clX
knjk8yqSmnFB58DsqDGOGWsIeyhcwpvar8jW0/NWnSQE1d6kOb5v1Nf1pEtPGHENkC1tPTMYfJ+B
BiDlHIesYrhQUUqcc9XlzgtQFmzMQsacFAdt/VZjMtLc1IdQQNKMrYtNPjYZSNVWE4FjUZ+qHchI
DNjmpEi1EzVpfxSDXBCWljXmnNynFK8KG9bYYf+V7+pgjijX+/LFojCwKVCDvbR6B4GECGpSnRtV
gkXBzDSRnwNkl4Ks7H81KGwdSGDo7qUwIfJSHuvo2Cn5rdWz8VkkdeijF6Rov0+rGlNA2kUtmdTZ
K10HBIy9Vz1MWU54chnzzLvWbM+GuICmgMCqWXh5PDCmRBRfE9OKxxVCi/IiCiek+ZLXsL9PEBAA
vCtLlDMtcUFUNdjvrHxk06gCUxUaU6xEPhJ2NGCSbvm37WAGb22CJoJsmJ60uLzNkVmFU8arNyey
uxPSxJJRGXfooqx10xGKZtqup+Ij6PC03HVlhS1GC6p1ZYLCwZNWOFIKapYotTUL0k0sxwjL2Kdm
K32kC0j8GuqdeKAxoQECx+RGPKRcC4bAMI3re7QCZJ7NyEPmfcYT4BHqzrc0b9P4BLzkaBxvSvAj
OAhInteg0KALmSHydSWXz36VwmmcgkB7GdLcQU9HtEo+faWb+daFqD4kkyTx2lM75Gcg4Ig0Hy1j
YUPzgYrtUTSBCh6AhB4DFbF/U8kPis5sdB+UuZQCA9aMCw2Z/XYKURos4bcm5cZvCny8vc2mmIE2
i5+BxdOpmhggXCqqJG6bViB1jpnbxaZiunAa5oAt0c/FVW6H/Z3XkCpi9Inar+uIVaYUZPtOFYGE
HSEKxo1Uk/q5qLKMHHWEWv2NRXBOBfufk9ZEnD7Tv6oeVGoAMCnBbbzBVEHmQf2B3z1Y1SUjEK6J
VtYK1EgAtpCF9fZBlxVfcsnYsy/iKKuuKcoboOJNzAyLfszKRzMUIcyHIsLcwwJt/GpZQ/HS+oKv
QzS4BPZ8eCwMwyzIn2yzrW8MpdMO9JLUi3RQ6ltLI55vqRUt8gvNN0fmWX/EXx1K9lpX82HD29NT
vQnk9lVHKxNu8im099SMYD7IuSjmpnRv2Yy4Wta50JYkOMhklSZJqoPGrAX4H6GaIDTAOyGhTXiA
Ta41jcOSTXmyrbrdKWbvI2tOc+wV1rwE6xqf9UA6qRWLA402D2vCejHZY30YPdrci7IbiQadVE+2
10Gmp28MEtFT1PfimFhwyygYkZ3JPZMxXVnh4HSNEsxZ3pnnuYqXg0CLuj0fK/rYsJecrtCATKJH
W1haDGrHIKGRUZXEXQHQzQ2F7eFuMiMtcAjh9m+xgRJJZZOhNQM+4+ehNaJDVRg26B94UnDK6kp5
BqBbuIMc+IhwY0LeRvaNkAoKavHDvvJGco2mOFra2IXOtWjKLnIBGcoBZWI6dp0wsBQ5aTl0AxyD
QfLJTmQBxqM1HgkQnJ6HpKTBVAA2PY52Fj0Xao4WbEj86xZf6gNQJPk67H32f4I55KwrCq9fq0pW
I1ITahM7fFiIeZBXZg4aomqv8lkshxRf2oIYN9TEo5Nl1yO5TVg4ue5LVAyWk+uFhjmUnBHMR8CC
nHZokrs6ICB8mFhcuJWZTIGDjih4NTUIDFbuWcvSEOk6q7TJR7mdBXu/sdsLU/GCbcIDuLGNLrlm
vCgPvsZlsDKi2dPFAeLqngkXk0p3o/YSjiWSb9l+fRURo+0wW2DLfPpDyfxjzwCZiEwdgUoTlWFy
rz/0JwrD6EWS1tO6hEXG3C/o2w+5Ke2rUcOznJBB/Pqu4HLxo1rxvtn6sb5F/R8RCFVGW6ZUb86F
lPf9TUvjUWpFM62R1kaXRT81Z3pgKsRwKmIX0olcKxm9388P+rEAPV+mps3lTYvnTXbL6UHVUMkn
D87Vug/85MC6prmgkkrNm4yim2KqQIONo7mFsV3+KOf9TxfZ/iVJ4D9Vy6SiPqJ89a9LcRftK0X9
t6oaT8pxP37sZzlO/UKiljEX3gxGfpRJf7EGhAHdUpvbFz+gKvPf/CVlMgEUqDTcVAWeAGlEFMl+
SpkU7DGqpVAj1JDOGRqclg+ml89MMPOLelKMY+S3KBcyJQHRYOl++k4ZxK3JbdGWrGGMr9DrHNSP
rOl9SMBJzx6J7I1h5dviUGTay7s79Ztv6Jev9sOhPzRiVeKF41iuS+ixQJ39AOBdEE2bIvae+xLj
4OdHU+creX+lc0NN0eYVL7odXVU/tEcir4vQPWQjPapY3/ml12AnF4z3lhqvxrp4kP0oWvOky2WS
tIi9RScccssMtzPbhy5nNtQn/w7gwcXYiKMRDY7WJgYCS+++nK1BcYkOMiRYR9Gyevn52SN+++X0
ab5aloGICeSprX8YcdQqrYXZlUR24qne0KeMapJjKXqUnT6vqyYDOdhouYDQhwu7jcJr3TPO1aGU
6aQyR8tt+RBPVC4iS/4q6dkh0PQ1ZQCi2jrMq2m4RYTGGrXn/1XTPlpkFpxpv7fWJrlzxEOM5dYv
VZkYPFmvkIkTBi8l7tj5CzFdArN2oiBcdkZwpRvRxh/755rGRdyD2G5Td/A6Yt/D+FIE8VVBirhe
vo6VDo58WDwSdzqtxYjdnHWzOOaVzZJcwQNiW227RXuBK7fGlGpYXMyQaXd6pWhrFSDijRnLl5mU
UEG0ObJWdgmpdsP4FKUN8lASi9DXNUyUERE4hMIyHdM3mnNw2vB8rARSvaQvNyC2mOUE2zFD8sBs
SL13gGE2LXSAAxd95+mbKa2zXVPn1qMmq8LxM6CeGKwylqdz/Zk62yMlCntp9IH6XBhT91a0jbzr
lH2vBj00RgJf0eYSFoWFMl8ZpjrtspZDyOaEEDdTZvhh8RqG0Wvo5+YWqwu2ZpXkWd1UCDcskFeP
AWFAyVcsMrtSt2/9Dh2g4NEY9VhtFGw9Dtm+bOJTj8yJtC6PbMCWQ5vfwN3PDp+/kOpcpX//ObHU
oIxiasgwWQ6Kj3o628+VsmhGZdkmSea7oTHlmYPSAehPZvkFlQpDu8HmMBymoJUeA8+YK7xWSTkp
LCl5C+12UDHNzCW7nvj3tyGzxmsNXOcaH0LtmHYtXwVaHt/jh2vZXHryt++X8L+T2s1YvP3f//P0
mmIGD2vayy/N+9lJk3lk7562+9Q8/ddb1oTNePaU8pPXYRyH6W9+5OeEZn2xQdbQc4J4g6JwFij8
7C9ZX2ZpLvIrhAvf//yv7pKFnJc/ABbF8DVPg39PZ6r4QpdQpVOFOgnJB5PgvzGdKafzGQI4ncYS
TB+WSHg66XSdzmceHrysz1R1o1Pe3E1VDzknD486oExQ7L1YgIQsXD0gTr4v/OE27GN/lymEZpRA
Ul2FNLsFbmfrJQpqxfWaQlwRyDlsc6lojqkYgj9MS6drul/Pdx723wnlDGk0m9AalY0dJv1m1Oeq
H35RFC6eKxcyypbSlo9sNr0/6KBowp58wb8e+sP8W5h6CghFGzehX4dsxJvojHKltZqIRlpGrZS7
1NMIQFVoYMWqcT50pBaZpQ3bQBCuEBUwycYpMxa5BO0yt0vBviU4V22VQbvg7pnacJ5onn8k3mN0
QoHtP64yeVNP4VXRRcsqCW/jSDbImyslBrgisbqHOJTGycU0WV7kQYopACcOPXTiQ+Na4ExPhnCZ
FGq6I+w3P1JYDI8VwcFfg5asOwUM/yEkk3Y5poQqUN1fytnL2AUyNhh/TctBQnUVdK7fK/Kt3ufD
loD0fp1oCYUukoNXkWhfosomxwALfvuAxUJmwypFK4Y3QVm/xHEUGPk6V6Nbw/TO27G/LHEBs+p2
+0R6ANRv7xuwSBin7Pt6UqW1YRdsRHSZoGhTPUSTf0xTLAwFm37Xgga8IPRprfVFsugs8dSk3eR2
PboE1Y52WuexP+/Gc3alxopgnGbZIqN0pEBrdkU3IEhsPZXsl/Asp/S3GiqZekhOLN+w86bRc/0K
fgD6S1XyyVctd+zgDOxdcrliFTTAmpmNq/CA8VJY+lLtKWdkwxjj9ZPhYkQoeeqwaLZGZcqPvV/5
S9PHJbOgSgv6Pw0v+9bWdnw1uJTbvTfaLJIstYPkMdzMUJPLIR0IggEbtCjMdoU4otjIgXTD7oja
PqAqOmM8E4BQwbndooDsNC052MG8zKHPW1umR+/PlNdNGHhbXS+IHlKhyJQ5hS9ENgbWTaK5u0Gb
bqQB+E9MNS7vOqcL0i3EcM1NgjBB38DbPBiatEIyn8M/ZYsKiWHc934gA5hqwjXY7GddZDfNHNML
cRZ2COm3gXXDBtCtAVZjh+NeGr1uLOhtbkyNyAxwEsLJBF3EhLRCgvsKt7e9RdvZxsbgaS5S3Vub
BrSkGu6UNlpUKgoM1EkbgYzC5uslESuaklWcsAArkCkDjFneS77Op9YPPXxyGhx50bB3z4v4msaI
5I4Clk6vX8e5Mbgx/AonHQPKbG10ZloD+tNAqG6Tt43TRDLqD0ldS31FmAqgRN30r1p1sBCd2nvQ
Rtsyta5CAkkW5TjcNENIIyx0miY467A0bXJjcnu6M0N9NyXluShp/wi5vQqCwrrFch2ukMmRdt7i
9aHkSgzlsYpVl6iyGxpyS3WwV2WQvsgKEX0TIjb8dJ1TqnXgQO06Iwo6WCsTZuqovAx7e4ch4HwQ
/i7yMvUIBEVSF9Bixcr3zGwOKM5r0vYUg/ueyddDTb2eVeCVVMsIa0OUzZndDS8dK0C62BV+Kww+
9lOQUCaSuaztMAFsRwakj3RSW7oYZZGs8MWi/A9adJS0GzdVEdLbj7H4Idb03Yr49kvLA5uSEL94
nNWJm4ROHwgZWBzU82/pEKsOox8sGLlvbyqyQ1ZTo5OJ50syW3Ww1UihQzCAmZAPeG/lrV221VXp
pe1F32rFJsyJzPII6tvMMHqgQ1StGvotB7P0zoFE7ioVhq1hxjdjFjW7GJc1r6B+144TcolCxA7w
TXyKKtsOhKXVmVparSNbXuA28OWRFrOcj2KW8+iOw60vBurrUiWvJT8MlwK8F4NdbTykmbQT3sR4
R5ktnaxok/VWRDnTnMBRoswlK+eb8LONzFpiDSITmn4Xx5vaDr9qUkUYUOhdClgBjhJ4JOXUQw/O
OeiWJAfA36boeTZVf5Lns9h4tw79PouxKyI3gixdtq/iQ+1HkfRAkeJa2ZAgf5mHqbkBrb1oyb/+
AVT8l5JD5VRf9+uRPiwtsABkAa13bdP5LW40z4YHUAOZlomuzmLz2VTpkAyGTot2HnkLQWnm3TLs
Nztm7XTR/eMUqBUgPpzdUfZHUBTAoj7K6gksT0cXlKavKrEJrenFJ6RIkq1IPlOpxNfNVDSbOMNd
7M0jSdDZ8l6OvHJPzYiNRJ0/mAgEL9md2YDGof8vfCXLzgwxeZtYkUM36hJ/E4L1hhI4QNiaRgbB
TN5VpUxcV+F/y0yBkowNkQOr+5LzIHQHq+bn1/u7Z/v+cj/seSM9SdihGsqG5pB3hT1dc4AKwnGy
pMn5/FCnxYifd1bM0if+g3Jq/vt36zClBxbYxIOyCVvxrYFJvhgN/ZF+SuZWRvHw+cF+8Y/xBCnh
/XO0ubz47mhS6KXdkEfqxgi7C8Be2r2WBu026v1XJaxKpzTj5qINkmBnNeq0aaQBAUqM9obMxeZo
R+0m4km6NZ9hYpbDKqrbZtd6DG7+wG47xE6Jqb6XcedGhgvOPLugRkgrOcbinwwKvw1GPoZu6TDM
ixJy1WRXZ53y+XWeVkm/31RW/PQ44MNaXO78Or+7zDiFJgCWXdmYpQHlgPgTJ9XUmKWbKRGTIdFA
a8sk/sOj/N2HenLYD2tqFeZchRJI20i6MctUjFcRK8zMFfb2sJKlXTYOZ55Ug7OaVzmip9f8+YX/
9hQYlHBCwj2xENudXnkiK0NdpKGy0UK42DVTYmjURzyL9H0bQyJbwTw3LJn1pmY+MuqXq89P4Dev
M/Cmf47/4cuZTfi5kvn6pknaR60Oh7Mm87RdWpq82JL/h2LAvFP4pxbw4zkDgzB4xoqKv+zD1QY9
kpuGmKiNodXRQenjfhHWXvOHGthvRgPu5z9H+XBNtSZrsE5zkgpRHS16LpCgDX3ZpPj1Pr97vzvS
fCkyuaDsVn8ZDAq7zabJlGfkMo5sS7lPTHvLPPOHK/rta/L+QB/GAfYfbUMljdwOrxBvYY9zHkg4
YQYW/IOx1a5jaFmYp+flMWlCbAWKpviDcec3W2YdQhMFUUtWbZu9++m76gVDX4rQ0zatiIrNhDrt
BoGIskVdpG0KbbjNCzt2/c4X8ANHlm9+UDqiBNIpUukJ4mtMz15ixGR1ke1jP70nGze5IB39Lqog
tX7+bGCNf3zZ6KKigcOXPZ8xatSTQYUuX+yBKuTUcFiRKpsvCKQJ1/mUyI4pTUcQfHDmWhmhGFJD
v0dkyCZUWoW0/l3DyOCdpAynhDUBZcq8ZZQruAjY09TA06hHlt+Kove3cpmyhNP0vSI6GEypYHs2
WiZ5KGGzLKactVXhkQ+QvKH9Vwh0KFMMo51+qOv66vsl/2+h6g+Fqlk8jrHk3fvxS6nqv7PXv6H4
Z+FL/vxU/de2TmDk1+/rV3//ph8VLFv7golJxsPDmCEgifGO/ahg2TRrcLFhFYZAJgxh8TH81ZLR
vvAnfCGzv5K4m9mZ9LMlQ7PGoBhqY7owVOhkSJ7/nRrW6bQpkG0DHuTMkM7bDHf8tpM3vK4h0+bh
UK2DHjJFZKTPpOZA3ELktQi8CpLVlHxjXChwvcTPuVKz4swlxSk7GfJWPud7kGfrDXBEvD686wih
/Pem2O+niLRcBmEE7JiP8cMpUpYwZGR31dpKcT5KSN7IXCxRqQU2SKfyCUDImUkWUO0j242hWf5h
FPgwcv51ApjRVG4VuO4PI6fKhG71JKStPQCI0KGGzplFvpC+vGVQFkgzIDJTnGdZFJTtIlI4j3cv
2m8W46eTxI8zwBhMMhUNJdn62AKu9VCtkjQp10CFIYMq4gZI0FlImMDnx/lQp/vrQCaHmZvbmKZP
Xwdz8upmHPNyneVIdhsa8SvRFP+PujPbjVvJ1vSr9AuwQAbnmwN0MsnM1CxbtmXfEJZtcZ6CM5++
v0jvwrFkt4XqiwP0RQG7IEucIlas4R8em67yIx+ER7A6cUPKSOdymmc/QHseIchF3Nv0NXFX9DQw
wmb8tc/tWblU6+/Mgipc7YuDby+Y2tSI2MjKKkKtpVrAadql2mxb4F6g4sn2N7pM4q7TYIWnMS9y
7ZzP0IlPuuy9vZV18UVSa54iNSKXiifr9Rp/2GZLqV/B3cYCIrKWeblBM/bZMLci7KfyqdYqbw9E
+Wbz/B90a96Zm/vp72/uZW9VvTi2hA6gzKAXTFKvvuAv6ae71TrKkV17sNEEDrNl/ZyDJgEVOmBg
K9BXTuk/ud3kv5F8vaa3c2ELxD40PiQFz2Hk5YWROXPbnj7AwevTMvRoB55cbxuOQrRin5g9EmTu
NgWNFCDXVjZ0DUgpcLFujvwSFdkS2ZoRyCqyEewp0xDY3cY0P5tuxjECCW+0xIVVkMnV4o2U5PVc
R927Q+/eZ74DyMF9TRjWR5zmVjctD2gw1vtOs+3LJC2ULIz/jl5UExbuUB4GRHNu2sU7TcgFqhb6
WNIDjCvn9DMAWUvU2FeO6wDQ6em0+BoP7a48jVOaKOyZ27f/9Fuj6QDniNmCYAjwmpo5iEzT5cRt
z5pUAGCCAiTL4ueLlk7rB92I2yqyeuKt/cnH/O/kV60yrqy8AhDtN3TkLl9+7FFUMU1QWR7iqW+B
8Pm0DbOhfyMlfZn1/LyKoliS8vBwBJyXV6lL3Ny0riwP6erWBxdE44WM06c3XuIZKfP6YdDhECAL
DKoW8Sq5QsrIdaGjlfS3y+fYjXFTd3ofQEBt9jvXYpP7Gg5UTHOHsDY2Sjm7fDYSa8OlJQ/tekw5
d1Y/MKwJgDOVTogHtX4sexZ5kWPSS/mVBWaNorajrRGSIjcCOscJGDec9EXZOhpKS9echxDNIxF6
jX3QF+KbbSwiwPRDC5uMf9antnHFYAk4G5ZjbA9+3+o8D+QRI2UI0ggPL4t2xBBJ+ZZnPg7LyIel
GLNFQvQfF2RVyKZpjMVD/oRy8pOdm/dVu8UXcQu13zLzZynG5ggnyEd+pT5qi68r9K8flU32jO6u
h3cXMZcWMDCJCadjz2B910kPIqwtn5yJNWgVyQcGTls0lf4DSi+swKHgvk1YCT6QrXQSoSmGR0Be
fjCr6I0XZP8JKkS/szTp7RecAIPC4mKln1tfDX0lLAuXTuqcPfXJ4u1RLRRB4uCilgn7Sy0FRsZj
BQuWChihrI2DeHO00C3zZyPloadkQKIYctIOYtQ72MY/nILTE1Uw7FtwzZo8Avc8tn2IerCxz5dt
oMeDuqLe9jiLST/wU9NjGG/GwWj1aUQsqw+FnT0xgqp3QCgRw+s5gcuVPmVlVVc22u254T90GE+x
DXG7KWIvPZD8mBwskxWUJp+m7iVebZuOINh4S4JxiN36CQU0RisjZHnNhaXpL3xNZAjbQHY5QscI
I3dd+Vz7UjCZmrAtmy63qnguXbDy9If7fWLxoP1c2bvZvI5NZRNdT94erMhNETcCHgdnQAFPYy9G
0AVxyzoH/qZhz01+Bbq3DdapeNYSjRXLl13d5Nk2Gn6kd/bHqQAyUSOLBSes6kE5JM+YWLMI4DDt
kHXx9lraXC0ull/oq2VBuVVP6IWVt6NvUK2gOvueDna05ekTOPfmmK4g9Z3YfUCjmWckPb1ycgSj
zx+GzOAG74QhLGiZB+e1u84sG70FxYiA87Br0+zJi8kZ7cS8N73SPwxr+eTpmKgXrHCDPhJ+26wl
uXHfMYKF7mLVIWB2HCq8h9YnkUk7vfi5BSpWGCou90yY+72tgP3MX7breuFjjZnKNjT+XlO1qKel
rCCUdmt0ztkuoFOZOEGYu5p1GoNIsmVB67FomyF7Ot84t0sWQ5Ud5SgeHChLAWmAU/80+jM8oUEn
XrcMD0o3ba8bH1/vDHXSwEX8Ldw692Q4kIxtSNi7bEBjI1+mK9TTGUoWcY5FewwgkQAGM4GA5WLg
sPEcLF1Y9OoDY5NwL8rusWl5F86SP3cOdx13+dM5XIxu8Tws5NHeRCSo84QL9A4e1SUnSOus2OAa
AwyQmZdIMUA+tJFPkSWjhUuzkm41uuSNh4djR1QiUBWhs7WPtmiuzqeTr7OKdRCpEUpF8QXiq8+r
Hsd3Im8iyNMF5DnEOiQeMJG9iD3x9Dt+BmS5zKX3mMahxNhnH/qefWxp/N2JWItgNy8EpT7plk8D
+ZUKZyss3F1aOjfnoDTahJd06B/zhXvLRudGNHT2u9K+p95Bx9Jgqzhe/rRqWR54Jj5GJTjbn9VE
qhIWJzMh0HDsOI17c37CeS2e1ZboMvteHQWuI+6Hlhs7f4NW+DcZqktMY/AqKOYrDy+GwKjVskGe
fhcLpFEagNZ6bhlXtsyfizYp6TazVKTOYjxHOs8imNhM4prVJqLih4gygj/f9h7GvovG/s3ZmQwZ
Nn7Ls7QjtjUxXmAKzaSx8kCmXG1Jre/tnH24gAG+OEfibFGJmJOU+xkIMDuYNGvdPNAy0BN2/IbD
nXhL1C/81Ov5AGM2tlHWjFukFRUTV18v9p7dcvz0RATWMH9enStmwU31KnlWMrOGjMM1LVacucA1
FSsvUq2wZeNfIutxD6e+jaaNTzU3LDrpE3joD7JMJ6KPN/FpTJ+EQn1dIPKPGe7TuIIR9amC6kOX
8Ac7tJKjc/wtVXRUQqwHjHswgPUbaH7AvEN1xoGsMkHasapR3yQh24orx+GuhSIZ5K1R7M/p8Jgh
vjvOsrjW4nL9oAPVP7oVuxtWgrmD9vN0Xiv1UD3lXvqMl8FDrOeIGdqSjsjEq1anDVwiDsaBLQAl
FfaV6xR7B7YA9FPwydYA/x/+1gh7tu4id1LMAUdmNzOUtz3zD/Jz/BMhX4BNbxsOvHXoboiS3WVm
IQ5tzbWJLRr2aSj2LvvR2DBfHWcvbBofgY4OiaOmn9d5h7YiM3H8WJ5SmEySdNrKoslAwnnwMpTb
0A+lNsiem655jHGriBYqq2+aX2zvzRJZZL0GuJy0w/scWuCBOifbi9gwHunug5qoVmDrrpnt09HA
y8Xc9CMWLdhvUyYhKaZSg3aCgWKn7p0xVkMwb6uACMNYv1i75uSpAq5IyZO7Td6YRmpFrrVgq+An
T/j5LPvcRaeSlpeJ0tvWRwVIsstNsp3ammCvyjxA/QVeCExXOd77CDB0evQ1AOTwnIHQ13kWzE05
hLal5KGRbkWFNbHIUcBipVXBybvyxiYhf+QbCdsw2S2Mxro86jH4CfqRp8HvHiExwace2203mc58
PZnYiRSe2R8gruJEl1sxl0dSrB74Y+Dr+Ns45u4ywxgjCGAXZTN9Scpk/lEMMj3Czo3RD41TMG7O
N0ZlITrT38aF5Bl/aYIWhKSg8RDw1boBQQSB63he1BnwPR0EmdUInRouw6Ino82fp3lg9rMeTvh0
kjzfacB+aEmTJuqADlaZhV7CN03SawbhlxnKISzC+QNWTReA372dl6GZ4vvaj9Zh8bmzKBhdGwJ1
Tu2rPRB1884wT8Nm3Sf4UcOg0K+khu56nRAy9Xzs9zIztGOXpfq+Xyp2rap8NnR3d/pGWMrG7NlY
sGVPU/InIybSNHW6fjAHq1NfeAvmkhPIqp34eYZPHAjDKz/W3WhdWpv+eAZwakb/WMe0OKqik9+S
zbcIb+i9bI6LAG5DEpwish3NBRmTTg2HSqqGivc5jltacQVK/LlLCA66YQ+hhsHJARFCfktV9GBU
CAcm29RrSWRq3bg3obkgoJkBXMDZKWjUEqVgPljz/ORPo3co6uk+9VgxsQ81BiV2giZHgbrPydNx
GyM49Y5BWchpvfNJs0cjfSrs5lHHBCOYbP2+35YcAK3LCk375cIw0OzMdHdkeJrc1eV81a7GFwrI
LtInGwdZXcgPo1Z8RpP4JgHh2YnVv5glQQ0ZxAIbdO7GI6va9f5Adq3C6YYtCm4fnHiTN7TRbHsP
ZgahaK2uSDCWOzTaManqzGtsKVHYNfwrTKoc6kZYT4OYQZaic+8LBEtEukUDagSSIZJzgzlHeqdL
o/2c6bz7mjQ5NAr3VFqsMNhL2nHUvIYEi3cK7Yr3bLnex8asJSTQbH6oEIjdwYYi8VTNqywBk4AX
ARwP4loMXTUsunTBvMrEEsDxVZBWqNxpasm9+wEowkyOKbapPeCxgY+SbI5lYhxiHXFBw8+fay19
TjjtpeQc6mv7JjGVVZU60YeFIkylO51aqwnL5Ca2QBwl5AQU1yLMzVULNW54Z6kzs16bEgM0qpZt
oUHkQmraj4l8bCqOnmke59ukZUsxGuJj1wMi2uMaX6x0Jne+Xi63hTMU77pxyoJKN0It0SdsOlOy
Oyr68HzKMT6qrzLMsgLAGd4+wZ30Cq0Bor5gDS+puX2poB5+l9niQ4bhDyBiD/inGZNg1FhN/orm
Sjn3/BVZPeubrj9V8YSxJ6feefVTb4YDfgoXFKvPNCF4qtJ55y3ZwfHFfc2IBRIbJ1feaj9Uo8q2
NrjmiT9d2x1fZMXe+ugmrM+xAbbak0MRFJL2Xvo1NtCD3wbMh/JA6OnNmhHGaEYWIVLRTlDYw4U2
QnWc2vZyFdsWWnjZ7DD7JF+FmwN0StyWckK3zgKRrKFytQej5kesdo449LyDqbbuz2cvnM+elRQ/
/L3wt//UXkBOCeQmaA5dPztU/dIqm/LJnZJ8LQ5aTdGJik++s4fhsWtpCuZ6tUWbZhQ8BV952Mot
SkU1Emrajzbq1V37oHtYW87oNOOfkT2Nrq6Fjus+YCZzp4tlC8B1a0cAVNAzoaajczDdOZWGuIU3
kAAPyYdzI/NcIyGJ9T0bqvTZWVAZswfn3ig21HK0wbgSOMJcOO1SXS2aQUI3qaQUvZAAjfmMeqkA
kTLY5F5o3PwswkYoAe/wUcq1WF7WfQcPOVFZYJo1AKxMQOWJF58Kw1j+8xY5EwHwKIBdUd+DrfGy
Y5OXGe4/Z/pfT8nhuXN80Y90JBxB0gWq6GN2Drz08dFfZ7sZM0nj3z/r7w1QrMUYZjiWAU2Efu7L
W4AMgUwEuu+H3O2xoBJbeuwleVLqdAhAarlEixKPwanMzDfaVWcRl1eNJMp3Rt/oxVhIer+6NDsb
iH3hI4aPY8fOJqjvc6j/77IZwrm1tTDkAaSEsb6B67Lzu2aqJqznxGE1F+Px769BdeBe3QtfAAk7
U5mrAQ9++RpGMeKA0szFwVJBQDUMrIEtjTzaEErbus8SouvfL6ke79Ul6Y9C1mA8oRs/sbe/7Cez
hhUiaUrhHmZ6WOSuEOoS/ssom4ell9MOdPK8r2dZgr6dquPfr/6H3cycgBtgSHoeZb184IqXag4I
bMCHIxkraOgENQXFGyv8D6+VLjOaY8j5/GFMxWkqAGIjKLYZmRWM2IPvZb580db+pvfLz+uAK8Lf
n8v404OhP8TChRhFd1+8fLCuRiRzQfvtkGR5j3A7DfNssOSJkEArZ/YeUo7PHZwdentYNldLuR6m
xWihXndjUE7Z9+0/1EZU7V81R0R3TOE8fltc6NHKzMcT4pAX+ZemtdcfP5PfIifHQ7Do5o1X8PvY
CdUOF4FNZdGtBpEvX8EoXM2J66I/eJl7I2EK7WvNrsMGgxl0yziAjcn5apX5h1avTvBPP2Cloe2m
bL4eRfF9wLQYK4ZsewNE8FqAlddgQ5a1bZY6W9s5j0R+XfDQmNcE/8RD5U/0aUqSZ6cj1Iw6wM1R
iNPYdFcpTbJPWJ61EY5yPSddRUtXax4NudCYIo8DFyMEHKoa/w7HvJkN0GpDnn9z+qM9AGXdLFKQ
wUU82bwHHv08Jmm7q5IxhwCVhKlLp8aFaBOgVbAHGEW1DTkdfnOJ/0U15IBOVW2t62gHxDXz+hgG
+qRaWWpsdz7YEL6Xp79/stfULd6NmiRDlYDIDy/h9TzXx0EBYVe9PSQoyIIr6xK43gnIwbmiL+Z2
UKtTHKmXobJ2wzTp58ektRooDyASQmXsHXPSYXFeXLT6qIW2zpRoUnnzBrE46qtkw72iQuTRoxOK
Dvlb8ewMAnkZ0FzwSGgfKn9jHZG9V8tuGojzkmSTpLTf5b6n7empzTiWysdRAMLAfOoKXT6JqTtm
klCyIjlDX/j7q/x98cMh8VlesF/BrFivxs4gO812QpH70K7yQsy8GMFKyOrJeeNC4vdIo+TdMQVj
wusK93WkYQoSd/iftIcYonaek/cYa6GUW4b6udx6Ohyo0ASZ6i5jR4XPHci6nRj9FV+fCTWSNn1C
k/QpQ4Lgyq2o9wpKQN5vEWJ6uOxqinf621dgwmmclrThtJja5e9v608fjQEeA1AbXXz0VF+Npmoq
V4HZRXtIe8x10fvIkDxY2qDqyTpB5nehOY/fVb20FrSfxi59XivvjYj1EoqmJlcusAjmieh9W7+j
GTDg6d3WMNqDbjU/sEvvAl4DFyulCOb1rauJlyjdn5cDCewz9zUBc56ttX8NRDg5Yq8tMI8koYqK
FuckNZbcekyzfSOxaeCSUAPQ5ohAtuO22prHZmmKawdb6p2lJ0+tZ6yo4yBbOFF4o9mCWJOFoAKI
/X66zs35Db39389RV6ndMiiGTq5gJC+3lrQXt0LupT242gqOqW/ReSzoQIw69ROtbAicevnG0PIP
CT9XY0UAIgZDBSj55UVLUoe56QQSHTmNTVx4LQrxBXpKYy0QOwb6qTgyU9GOp5721KVv0qhUPUP6
7VpYiUbfZzUthJhB0X7AOIdGKJIMtFaMCOefsDUpMVNkVfamPTzitEQ3XfVEaoPCSTB+jgZXRbPM
pl+rxi+WGDMExBJWZ4MyAUZr1iHBSCIAmfah7MS2MzSGei1mPLuNoUOUuiqZj2f/YKsJJRyz+zN5
9TzbaEoYJ8zcvqlK2MkGLrfoTCjiL6aGuFHb9nMEwq/+fwkbcCIB8DAThmf8KtVsPRR6pUXYSNYh
vQMAS1OA8iUSNnqCNJYbzkCK3MwXT7TN6WbbfOh6xjh1HkWJXZCcL9yVHtE51ldiZjS6ZvB3rB4J
qWEQn8+jTas1fDA/lbyoGHffpDkf4e+x4/cE1iO+kryCONGF/lpgVyYWI1ikGA+1y2E8LuCgK1dt
CSudLhPp45nmbdVny4vdPf5exRtnpvV7/IX0DkUUzAtwKOM1vsf3FvyIMIw+6CVTtEbI5c4o6Pd7
JZ1ws/Otj3VrV4hQp8VphDMDFYMTctHoY2fqv+yi7vaj7lb7ZGOZcnYxUVLu2s5qfdGN8aJYm0d0
pLLgPH+gtWFo9PniJQ/TOJWPdqumATZN9pym5EGvVI9vUe3crc3uZTdbH/USmzPdv5KTyHa2s9nR
qjAv+BE/8z+GHqWm/7D6vDzUHgCbwmXc+PeP9IfMAgklIMZIL1ucyo56i78Eu4lZXZ3PaXPoGFKc
BwQVGoN702Ai1GZsw20oEWMqkMbRC323oT6D1NhHhgft6TyG2fQR4JT0zYDT+r5U8a1zHqwcqUa4
j59rJvr7ZGUW4aI5dvj73f8e9zzhkFGw73XK1Ncl4jhobV/ReDkgn3QwYuaLKlQUK+3IczeqjKs3
ot5ZPPzXLAbrF+KASVGGAhwH+6sDES5OvMqCSpDWNi6V0KqAtHIcn2cx/fnzjgyFJuILSA5AI6Ma
A04DVDATrG4oO1mENmCWHVCNt4LH64PyfHNIikAg5wR0bfXzXz6ms+JBpeH2dcjSjh6d5B5QrGQK
wLisVG/l76//D5dTWxykkmlQTPx27EAngDfVFIfZVqvWra5WjYTK6lk7Z3HGv1/urCTx8t3bqKai
m6SAbIgzv1qrqZyYNsoMR/E0ta/8DKhsakl3v1h+xKjJxxASFzm8rhPODNLQY4aA19EwtPrGaiz3
02xVGJtjluOY420P0S3sHKyErXnCcJo9uqe70l+WXlvjxrM6u3aos6vazNHWmvD1zrahjhAMoxk/
SczCNe0eyb78lI9w7zGS6vZaIxDx97wWsU3CXKA1+LLgEIYetJlOpyWeIzqSXSiTzkL/OzEvwHJg
WDUWtz3S4Ej+uOYBLiDv0JAZ5C0t38d5kdzW1MnRBhtyX2KKuB9TfpAK7cloaaYaczferyRqUVXC
23dxILuOFYOxIKOjIyhpq2fMqfd1UZkXAFRtcGCFn++dqqujurWyizGX0wzSoi7oksUmAladB5+Y
e9DaOKG/+74drNskzcReozt86QGTpv2zGV/gCZgHlEHtNzaa+TpRh/BBEgbVl7oQGJ6nOlO/rGU/
6aSvlZzyICi847nuMUtQI3WvM9kml1Lebbdt19V4CMxWYG4r7NNWfcCmsPaeHBzmFyN5vStx+s7K
9FspchMPj87BS2TGQpoFFK4a/DT8ZRiE17KOGCJYgepKRJ65aQ9rM1tXvvrzeTPcDql4sF3QJvPi
gCSxRzMcZQXBKe+9NxpOrw8vYH9sKHYweQyBRn+11Imchm12hRelcjtINJFoEb2xe18Hz/MlXBCG
to/0ka2/esFUYTaNgMQDMJC3KCXSfp0k7kVFuwEGGZAAR+j3rarodVLARYmdFskN9QRh41WESjSM
Cp1UulHXuF3I8EsG7aZ3jN0KA8AAIz0Nic9TI/U4sIaif6OtZbzO7RGpUQkyllt0VtFxeZUpr8hn
TXnVuNHotBpz+bzna5vbHrFALhjb/qn1B+9AtHug7VAcSsuZPvw9jJ0RcC/CmLoHWuTIH2BP5yuA
+K8rm20jXYEJZpQ7BVY7a9cfK8uUFOJ6j7XplPl4D+j9V8z44htepHXTLKBO60F477XC3fbp5MII
mq0cp87Ne9R7wavserK7tI0q2HjvZsTTYFy7PM6QulddZzlXbjt3H0UCKgFDKSM7zP5wZ7pJC7dP
K99IvmzBM7x4RhJYtD0cxKZoXHM2v3zGFRl9q+MIjUZ21dVs4hGgt4kR+FMzXZwfwoecdqfPiXvV
p/yAwWMc+Kg/70sD7MhGCrY36UUEZhonRz9Jvb3b5Br7Wu9h4YrnFizGUZugQ40efPcsMe8LUZlh
K7PpYttSqLCdI0EAbOjPLO7EVBtuq402v/KZCUtn2ED4NGrGXmtR1eLEJRWxHd55VMiuv1n4zah1
JiAWafJu1WwtcOK5vFu39uMmc5MgNF7Y88jNWjhVJF06XYvMHR615i2tMPO3k5bXSRMeTKVLKxhX
k5evs/X9ONuomyKUYumdjJoM3Hy6ypL5PeZnMQxOC+OqATHazFnjQNDxCnK79Y4FtM4d0pd5gKC4
AXGZbZbXU3oJzR011jV3GS/72yV/xbmakMFmImzVRxpJ446X7hwKffq25a1/SZWnB/oAZM8eeivq
RFcD6hMy0JzmIxp/YzQt2kNFQ3pfbOhP/n3TvPbcQXDNoOZmx+KewgY+G5P9chzkSI84tFPsCDHD
8daDo/BFLDNDMG485gRFp2ZsvOEwzIsWmVoFx33r0ksjHzw0MRDly9N43CHgWn3IEgXvyNh2BWxu
xOrsXIvE3LIwHbQXJeC4vS5ZI/jI5YGReTkqjZ4RrljxLWtqgCWw3s+T+WhpBvKFvvs+TrPv1Doj
+hNyvKwGzT3imDtdo/Hj3Q3kk2FaIuaMEDnleJ22+wrb2INDb+BgMfKLGEyy0FG1Dxe/NN/o4fxp
7TC5sGh6E3d+SwrXBY9U9Al8AKT2M2wD707tFTni6Iu7w/RGG9f97eRCBMw2QajRyRXIeLxKkKuR
XpU+DkRY4FR7TLH8R4Bl6WWLsF2gb9USmXqc36TOkF4KTxLwJOmXMfPSl6kjg8c7NWCa+Gny46s5
ca7jze4jA5TP4uCYkzf7bmVfTzmQV/5t0JIT7jWfdSlzjg8xs5tJ25+bvtvuRQOYD8Po6YfRNP1x
NNkDLUXhVd7rTlgkZhKlQOI/zFMp3zHwRylSpNN9m2VIKglwGoVl0OJyti5EpHi6Bszln5jI3g/w
Y45+sRI5Nn9EaKB2ryTsiutZJyz3bVFEvbodJqalSsSnD/bK2uonjhktxXwmsIWbR003KE1kLb8R
eoOKL9omX3AKR9MYjVoEttJGi3xZ0XbGJSVCWpRg5BpOmNILIgNlQ2xvbLQ/rBYWCb0YhUdXp+TL
SNM7TllUCahYTwLKyW3en0SmJdgaq9m7Nhvi7xv79+sxVQSRTopFoW6/rtKdogYZvDV2VFYVCUjL
bgA255/AHHnHdLO7N3aD8XtiSdl2prVS8DLM89Ud/RJJPOBtnUgSKwLHZIYZgiM0WDznKqsYRNWb
nl6iMZmFSe/gaTjKo+wJFw46HWFTsfldnK8Da3bjYKFyRjyEg0qf+NTYJ0lACcZwaDseJXMa+a7q
Cdd2rQ53O0bSEyu4OyTgvyJla6AAZscgrll0jlF+Bb+IBr8DKjRvMm2f0Jt8gBDbnzbHuy6ntIiY
MjyjD42ozmw/F275VaTcu6YPS7R68XZJX0uExqjM6Bv5gEQOkUoj8p+P1rYg1ZJekj6CKDMxxgBw
bwDyBSPCbvJ9TsmUJXjZpKV+OQ/WcGgcdZribREkLXlJkXHOjNWI3pjaq6sgfshqRO99I74VE+t8
61jihZT9EVQ8Z09B2O2LtvuYZQW6KTVnZim5odZ1MeisOet9LWUKsMI///nTkvUOa1WL0CGgmm9A
huxHMXfBArRgt6pTN09Ff7KywmWzEC4yYyYfGJaNl7j0p3TQvWujY4A/lvxff0i8Y++yQ+uUf4I+
H+6dsQ/vvQH8DeZ7OMiklzeZAYoIq+qGc4HH1Gwjv5m0bdu3k9GH49ooV8bYPwmk9vFwt71DuTkf
nNX9VoHXDYrSEid253QFp8YMiWCsYnv1DlNXkrJkpNHn7Y4c7wYbApkTTeMUQEc6D9KK95/65kDR
zuc4767/Md6nutCv1sT/XFiRKP/r7EmMj7H6P+FZ++t+/CHXdz961Kn/TV78T374j4LYG5ROA4AJ
FQQJ5f9dUzNIoW9myVeZ/krh/O/f/MnhdJ1/nQnLihNHBHJUifmTw8lPUB8TCsWiZsVKnuwfCqep
/wsmKC1N2/JMBU7g+PuHwsmPUDKDX+OQ7+J1Q23z77dw9zM1/puq5m9eYWrw4DP2Qx6WATEAiJdh
akwdt9KrfD04s+w+VNRLj51rJNeeiFM8u325fB40/SkuDPnDw0n4yzz2K4SANB1Dq58RJZgaGbq2
5j9KA/30qcIR1/Cy8rtdJuOn/9l19usy+6//j4yWWFJ857+bVf9vOdZfv6Vfy/91J79+/9G/XpP/
/IF/eMXuv/h7UHdRGWUBQCT+95r0rX8pDVicoullMwf7RepV4E3NigPSgHq5A0aFX/pnUQrnX+AK
PMV1B5YFlEP8J4uSMpdV92tdByAHtgP8ZWiJaAC+Zvp3SdWuGSnSSWZZkh/HrS9u3R7Lkb0Zj9gL
LMtY5seqrNtx57YYpuwyrx67PT474kSXNg9RYZanLa1t59rQ4WvtJsQ7xx0Ip+wzPo3IfyUefK4Q
sfTkYmscaFe2FHpId9lMbhrbrjJUOdb2s1Pqab1vjAzVdXLLhK4OUmReCNvY/djPHPDG4KLo5LVT
iDkE3j6ZZz2121pg3ElBDHoAp4Fyj/y5twUbmtP3voHq6XHBn2YLxKKv4tgtuOBJQIrg4CdoP3em
6BA7stoWItJqsx9rzMvuqTraeFd0k4tmeD63dtBpHZJ4Jq5vz2mmNxvgHY9zx7I0612dxhbsyLhK
HjvYhCCcvHjF5EUb7toco1Xwv/UYeHmLcJcprelrmvfLyfbsii5r62SfQSH1RxlbpJFzo+tMrRy5
nyvhnAxjAGNfU0HtgFILZ2dCnXkYHLE+Msz0hl2NgjoGQnqTHZFbpHg1N1nQA13zyg7b3jWvRWXM
1/OyaZdmhQp1t1nZdmNm1Wi8F2RMqERZa5dEaL2Y/qcJxfnT2qF0GJY+ylbBVieiw9XE0JB2LxOk
JU9d39v6rafeSxF2m4k5Vw4rx3voISup7BisQQxZ+JFJPMzedVIvKz2NQ4pIed3OIX/GukR9uDt6
BV4atwaUtiSosKI2bhPXAwehuUip5XPeofSuVHZHfXk3ZPpzvnbo2xeA+mZOXSQYmVXQ0RQ72RmY
L6mIOa3xdkOiiJGWmdkQcawhygpjBcsKXQLlDGcGEe6P7nva/BifaAY8W6XxqpXYx1h5/J5EP7kx
y+mTaE3qbIeZPOsDeKn93aiqUz3J07wk9UEr9UpNGkWgEPWhSTv5OhFmfeGwbN4hBq6dnGUqgty0
eHWIxx2gvilivjKMAfqSaFaAl2ax22LvmnIZNRgLBZN6QkK9TBGmFLqVfrcw/Dh4WBN9yga7vpnM
wj6Ok6L0+Q3iFH467uypT24Lr3VDZOSad660mhum+qBFChuTCOa9Ct6oxx+ScnlfDAj6rZgjnNZx
RobfdeVF66QAXnzMM93FxAysydEQyE102Y2C9B23HAxy48iJSxS96rnYge4zdlNMY8sYxusOtEIH
q4K+X44Z7UOZtndTK8FZ6du8G2E7Uculw22clj058zqQOYMvtKscoJ8gqZJBsk7v6JngL+Nq7+u6
/TGO2V0B2mdnx5ClygG3gTrv3dthYJclngZslJ+AtCjqR4JsSzAyceBm/a+odNhV/L00UJIba/+O
vE//IfOMld60l63j4g8044+h+wj/yWJ5duvhcmScH3SzxpdvserQcGHTgKknu60cB8A2NroCJtqX
ZkYpvK1Nf5WnmgtFEeMs2k5LMLsuyPDV3h417jvCPnqjS2B1B3SZ52svLeAneNr8HrT7e2eI84vS
rlwYQuVEr0K6oWctVohSc30v+6wP8QhLdgATthtQdKOFft5iH1MjNiGWatO4x2XA1APLQmh3xUZ6
wp5MrB+zfGh2qxnPN76PKYRTuEXop7b9bejkc9uZ5l4fve5icWIzSo3ZD2kxZQHihdWdjfQe/M9e
XCzglJ+atq4jnU4KD4/05J016AlQcbS+WAlEQnKVPrTXzvs0+yL53hYTwPhfcrx/UqhfFfV/a+6i
JQvWhkzOMix0P9TZ+Wtlp+XFUM9r457ElIk5qIfEv/DMJrlp59qaA3tasDegoWrsWkTzomId3RP6
GPGbwN3f+nXAZRymVJSZalhleq8gdnKMwcUj1Hda8Y/Kp354IsOfoThPlt/fel5tOHeYsLgURFs1
v5vWRkpFnBvoMk2iCVNr+ojJqk2AXbH1xkactADulF11Xx0bYMPe6jX7UweZ4I7eYH29OWb56HWI
mpnnSF7Nk/Hk1ktdB8JLu0/sG+T0hsH8P9SdR3PbyLqG/4rrLO7qQoUc6tQ5C2ZKlEQlS/YGRSXk
nPHr7wNS9EiyPcH0Qpc1NVW2rCbQaHR/4Q1Xct0ID7mL5yCUBufGEJVqkLR1vLvSUwZMb62eWqLH
aoI3douFVT51Pbe9QC8T02+OcGva9WJwAoMqnyhdoqw4HJ3zBvbAuKTrcmkYUXcCREI5rUJHHnPS
hzOlDe9kJREvStk5NhosJeThtDOGcy/dHoEA3HTOWGAr7pSzWrtMt+elsz076VmJz+n2RJXVzHgE
w2OuWy3IL3unl24HSlc2yuDTsm+2eBq1pVYhk+CYHmJsYXsD3diFOhsOAD4pDzwR6EGqeFN0M5tm
jNN496DFuTiF52qe+w2ikWOpTJSFDcJpVAL5lumI8XIM25C+oRIbjjSsDZeCLd+Q51XLtMU/Cv03
bRr0nYb9lZUMZdfY+UpJ1YJq0Lr5aZRV2ilcIf5IP32OalLpTs0ecoifdFAQpaZ8UCJfvzJdjLBc
NLEmeRppcznD188fjtKxiwDpfZjWdJ5a30ZN1o31eystlTNZcaANCMRFGWS7DjebSgbHarlyf6Vr
RfBFk8N0gzwfxvMxtOoWQaqMSdJwUjwr+7bBVg9lT5qeVpbe5Xaqx4+Cq1fe1NUq57lUQF+u//x9
lb9Dl4kG/HqIeJqMITIJFwnY6xe2irFkgXpXLT1Nk05ToXXg4HrZpMiVYBlHornMzDxqxnaV2NM2
Ry89TOyV2yZA7wW9AchfOhnbcC84ExNyfjqKowDrSSvDFkXlgL2j8gZNz/GU7EptYKulMsKUTuc1
U91oz+mXnjdQPmBENVK9ksAFl0Sirf1A+1qZoY+jL3U3C0CKavjitDpyurp0lSouHVl7jdIGHBPb
oa6s2DNJdK54x5UzyA6nGaaeaEmpIl6InohcGxt91UzyzNQXrpdpUAf1UsIH2BcXdWqEa133xbWS
SLQkE1VzrumgxXMH9vAUPT7BGaFc2rBpQ+0/Y3PJ1mZewCt18M1BUDaFIOuhdFNPtTYMjvtMjLJx
JUFMGyNtFj8aCDxOrcCszrEbKNeyVSPG6jT2JFH8emiRhDhSt9BHpNCwv7iEo19aDWmrcRMl+MKX
gTvHDVsIRnjiGAS7fonKcecsYlPjlVP1Ruf+crBZXeTXj5FtIe4cojI8x8Ip9iZtYXVDv5pe6chA
2Xahi7l9YdeWex9BX6Z97HhT246FyxbU2twSPFQwPa0+Dn0KvLLoSWecST2r0mzOQt9qT+j1C18t
JC2mDFdS5jLjy8DzTZkAIc1uxM7mDQAtP6qRGkbAL63dmY41FtherZ51AGa/1LLkXQtuIX/OfHq4
0AhEd5zUGVsTJqIXfVEO0q2qcgIwl9agYZRTFINTQG3wMA1X8m9isQDXF7gW4B1Q8uqxBxYpnEal
bq9Aeopz3XBF3mvLV1ZplFxZVgNLN0TdU9+eRPSo1AtsLjFCwsInGue5WNkjH+S/uY5xx1OwMyX7
kLaJiFS2VT+2twmKOOQqOeFAT2luSGHsIiSdsbzOhycey/fSNt2xSHzkbQpUULGfUUczPofbFClG
bBPRba8ZmGjs3vGE3S394iTwOBYK3RfnDH6FJE6Hc+xRrZoWW61WNrNROaRp/lCXG6V5y/9jpVT0
U8Q38mUeIuDRNJq0zOSszCZ1hmXYqLJ6ukpQ7AN/4Zs6HqZdX2XahHZUcqJUCnYD2TYYaIe4AKnO
Oyx4QCiUzjV6B3eoLfKCyD4pheEdZ3YPEKm2jFkqJdVw1bBVSdFPWpfcohASDfOPrtj8+UZFuedt
0ouSCYUgWVXJx+m/DUnxq4qxSEgXKCFxheXAgbPOsyBfpfXFPy+h/D33m+sk4r9t+e1bbW5Xjfv2
RypNH6ZUp9BC+Hmp7vTJoTSy6XgkOwOB5eN//sUTo8Y3/OJLVURGHg1pf12TBtXaLcD1xS/Awlla
o9FM3c14+cneMUA/GoohFuk+JTmAsTzWfVVEOxoQiUCIoJ6gq0WT6h+U6sC8vl8gVOhYIMjBmRQT
DfX9OUZFjuTc0Be5lavOQs4C9kIAJC1uoJbnPrZBGB6XOqHJUlP06kqVOhMd9Ebye5xxQKdmvk+i
WOrw21Oi6xZbXxxE8B/EhG4eIdV+Yw2pOVqS4nnEu0vnXot1ZWyAWqoQ1VB9a1EkCEbMxQ4y3UrE
UHjZgY0ba5rjOlPT5nUq8CcB0iqE5biqJAy4pCo7MSsDjXoVPefYN62pJCKmmsXmpQjQCnts8Qzd
sHpEcpABXCzq/CELs5RwRCk4YrhZZyX6UGUpCkj9SnMLtMkb1UUKsQppbvZhtDDAyJxnsicvbM2E
B6/1yqIDkroglBtwYl1LLh92+kXjKta1mYCVxAmsOU1RHxn7XVSPFEsRpwpoNszkLAJaVx/LtSqn
6NKZTXVpJ21qjLIiuZQsAXn3BtwiohDgi8SVLNuec9zETX2Bs4ve0XRJVGeVeaXfzG2zpq7TNqHD
yRZnrTMpJJvw0RGQFxp1uIrWM0fq2LLC2hKkix6QeneeO6YeX0iqyKkMdMXOFwFS2PYSPXOpX1Zi
SZRg18CiJolvS/W0qojYZwrKUneoFmTahRnlpTyTEBhCkselYzCWIdZ0IwUt6Gpm60U9N0rRfRQT
BP7HURpZuKhV0mcNpHJOY8hxBrTZs8U5WAmYHCAaLa+wGsV3TcHETWjxQDB0yASk8GuanTrCNk3p
AM6OrFMlb1Dmz7wL2P7iTBdh5SagxgBwayJOh2pcPCpRjVunLLje3MNfU5qEiZhNAj01QT/5yA50
RoLTTgQm+gqWcrdCnIV2KSf24CWCpxuyBJNKsUJKF7E7p8uaHIsGXsmAZZ2p6JnHVd4NWYTUX9ux
J83qLNGOCYAU3JuEuRdL4rmD/DieiMVVpyI+4Ep6cS44kg1htHEwewDvgO9ODkMdXVMjGmWEfc4c
F4lwpQEsI9tVclLgMFrlmYqtnOSr3jWrtTpJ6KsBx5MTdB0QTvCXnRM0KYI9FUaekj4K0QRdOnUT
nFumXX8pebY26qk2qvUOOlMOMp1tCw5WaIjmcnQGosj43HpedJF1eDo0yF5gt9F/JhDyHkm60Msz
jfQqqiA2GW7lM+9DTR8biC+GVarLUOir07TsnpKqSnHu6ORoiqEp2tuC7890+mDBHeGdftUkHXUR
LA2Nr2lX0pUSI11dNmFNXkfVdeJRfZrqglxNtTqrZmKWZ3NKOc04bzXCQEkJZmHrUwLInXARWsIx
BqY6O0zUnlJBru5ssUDtqXDCtWMp2fFgMHmcIcZ47iiZvQEjiWbcPz/xfnyWvWkH/L1D8f9R02CA
YtBZ4ohTh0o++Q+9nZ+fkJPNY775REPr09mGltanxaZ+Cr1P6JZ+mnxTLkX/4fUB+sOveOl6KUec
rSRcQ32CJtOApHnpeolH9K80ahfK9igd+mH7s5S218AXtPgBlw0Z+Y+zVDyiPaUzHrczDPnP3Hfe
t+cHTBwRFnBGJBehv77Xvc5syriOjnqR3dzQeD21rrHLnbnAy7FGs6mKjz1tJhaXyk2MJAQFZ/+m
yLyZF93a+IR4toDejToWg+irZddI00NFQWhJmBkmBcYUj5YiWrrmfdeqEzd1cHP2bqvmq4wkr0Cx
BjTUFYXYUSN359DlQRIdp+bzIHm+sPXrWj5zHt2Ys1JbURIdxQ1WY9XY1p+jGJY+xDnsYT1JX2p+
GSFcIJ2BG550uI2GbjeP9MBHK6oat0BENGEu6n4+8yW8IzDKPmvdr7FFdzhu7tGKuylK8SLKegx4
qXCPNKVLp4UB8CB+KMNznbQPi5CgZGMDMeM0nCPZKMcgwpDXku9fOWG/VJR8NrQwBIzgA5FUEHod
zGiwJGl6jogLVqROPgEbPh1Sz5BaaptiUC4oyZNWqfE4ztQvIvsxj2mKDs00sZyRD4JZLTC7U7tx
XiItQ98BraRTqpxr6jdn1BsfAkNftwnXCghRg20jsz12N4kAhSUimyVWGWEUI0H3Y+PWa0YFV7ym
sVSNMvSfR6rpnWUFIUb7F9AklMXexmnb946aA0Ru8FB4br6L04JaLFovEaxp20c3OY4uFESLdVtT
KW30KUWmDHsR/bgM4nmYnmtRO0de66SMzGrSiUo9igr8DG1wALoXskGLM69qZjmKYaPKVtZKnbAV
a1eKqiE14xeTTPHwHT8RK3Wep/GJ1M1IVKcx+nup119oobuA0z/NJeus5BHSWHtWKXxpwReBabYR
p0CIYub4lNQlzFURvcuaIagoYEkaE7lNsOYRFsBn17mWz2pFXXdwSXTVOW070HttNI/c8tpPAZlI
OmfBsSp91ak8+H11jHv6GQL3yJUkTjYyBlcqi1UZdPEsrb2VGZ8izz1H8YDSuHkfYdUThugSNYXD
u1SI6A30K/yeppQKNl2qzRKEeiIGHFWiR2NN6o7ZLm5l2Tnz42s5x9MFB7xCaq7j9mvva+1JiqUA
SETJwJxcwcSP6EgA3eGmEocjS6TR6d/p1iJT8kcR7vWopvHjdCTIpp1oE4sQ4CRr8IPT+6+vdtcf
lJHfEze3qwRB4KEHCwQANNTbdK9PRDPIG3S99SR4coTqFvWZuZ1LX7PcxW0uP5aMHO+V4Kyv6nMH
rRwfZVrPo/MXFNmszIxVoIGu94t0iVTCOUIX7F3lZWFamAuXwdp3a9Cr8V+sbmQR3q1ugPKY2MKs
1biFAVT19rqLFAmuWkISITNySoOygtcfF6wlY0oH4SjHadIOXRPl1RrXJn0hRGxSmVRtZGPWwnnI
3BDStNBrdMeafkDpsGYdmUjaI4gHDCfrIcokiCzY9VwJ27XnV1f0w256xZkABX2kYXYVqXBvFLOc
JG6OQboX8MV6mUxb02RrrOVnsaID5ZSlsFLgtrEY05Kgq7l063rdmBX9FtsBxRqfujUoGnxzv2ZG
T+07qK+BSZ1TP8GbRUsRp/Hdqaak100pPFPgDcempz/rQniF0fMdGiLznE4Y1YHnNPTmLkmGFXMF
TrbMC3WEZPC4dLXPTSTNQREi4pvfN66w7Cg9JVEzRRDbEZuxWMMeDLTbOJVHjQen0G6nwMROkSBd
UyDyEQqQIXxYC0GK8R6tqls/L28y2OF6rN71QXbjeO05lVgMuTBT6oVyofiYcyBoiibMleY2C9Hp
QR75D7aYXoUuYtOyMtFl3ndsN6i4r51YXCZps25UWI+heRVJcj2qIh1qmjUFEIDujzZzXHHGo1/R
EZs2MDn01rtFOWBRG9W0xOZF607FZFXSYio6bVZa4Rg/oZGEkF9/ZZNHBh4qg9WJhWOmH9u3OVM4
h13ojclgZlkczbGynLoNOjW5Uj4HrjumXL+uRHWS5f6XLOoxOyt8mBAyEvq9omYjH02pWz8yLhJH
QdopyyZx3jQjalJrT/PJIjFYFuRnz4yWtmDdqkU4soXk0QTmmFZ9TFxvr2BE8xt1si6zYCHDjvMT
IulGvwwc/0SVu2bS2zqqZ1o3FjB7t4VygpwPwMtmYuOBzcl058vNQmnbRTRosKL+hWJgGd0obnzn
FNqqzZXPYWkmcO/utD67bqMKJTe/Wma28dzLyokNDGfaFBV5geScdK1ujEA5dBNywBA1tH4VUPwF
+HWOGlk+N3JxoxZ9OKVBd5ko3Qb9JbLmqrwTQ8UdSbGewNvs1rla3tS9eVwb2OYoojcVgiX2eJ/p
TNHxRkdGdv1rqdChxVcnYtuiQtFbyGOFEySBFkKDC7YoriPdmQSa/Tkq8avOaZmq1qVeCadO8KVH
fRDT8LFlu2dF7V0oUY9+oPZZ9dPn3sPeixlrW+uq7ZRbOYMxXPbLXMoubeG+DsxnYPhfW6ilJDwz
qbIefBXzkYiehKNpl5gWQeOELDtVhbPcPEulM005j6tLEp51LkRkfulIV+hpyQgvmDfIUQ4iqOME
EVhKFqM6bSey/xR43RxvqGlQ3BnWdaO5I69VR0r4TL0EEO6XyrkynGium/nIVC8Ag4ycorlMKpnl
ImCiddnK2DK4/Uq0w5HRIXvAGeWREcEtQaZuGnjk9D7tDP1cah4sDVKwodyVFWqdHe91IN+Z1jpq
G4QmLkQH8zL2yls8eINxRR7rePcNQnhR9dz6+BOl1n2Lq9yMuvm9kOoLbOcWgSc91lTCx5Xl4m6Y
WDgOBg4yaM1E7iiUWom59MnWwI1YUJud6DNsSmfayp36KOSyNDIFWKmAgGZN0p9oeXztOpkx6X3p
2gqEL0nX3SZBf4282bq3SwNoLP0fJVbUpVMG8HxDM57SI6hw+osfEJScm72BzU8x0iMvH4sm4ZTj
tleCmjmjXKRuDbw48ptNSaWY1sBSb2xpXIEW6XXjPqrrY6txn8yuurZiwAsZzkK+3zmTpCA0AaoC
ZmaABQxoVb8ur0OlJ7SLUCVVV0mqPGO6OvalOV4jxypAYSnJT0mr2X3VUzfTKCKVc1PJZNR/gVwD
IHFh3WnCpMksb1JqORw41SqnYSB0o/91e1sOjYowLdWsdSD7CPqa1bUnRnf5wF6JEjdgNdiXiisd
Mzf0DqyuRorZ7kYJdfqxEVfVSBRMviTSr35X0noAVvJVrfY7JOU30OAApVwnXlxeJ7/2j/Ylzh8P
9AZ9yYKJywHL6aCU8jqx3MbUb3LV7SVtkZ9/NkK4wdCtesQaVpaPKKVTzR2Cq+FDNT1MYuflx4Z1
pAw4NUgEux8TffF9r2boZ3Pw57f3PSz1+3He3MDPzW+B1lNK/juT8G6MPyZBkrC51SWREPPt3ZtH
KgkKtekPd9socO2uaWd3920Rff/of3rXgBGReBnQsUBbt583N49ziokdPZ4gQ9GeDwHux3r0dBre
NzN+svx/OgeSRiuDbjbYzt1NMuDb5W/poDw1yAnbz4ebAxnxnt1F/fpCACptgmhG7okl9frutSMV
HCuy7UCyh8+Hu3tUYQYG64GvP3sgkpBsI/s18G4RSEcofcOP1cCqDp8PtxlgmnPwHGiYIaHpA495
t9FTBH21FEx+TD+NuuLuiz7QAcDGjQMx+/Shq0A6Yg0AmKKwtP28mwGZwqrEhjickB9rHxzqx4fu
ARwGMDl5mXCK2X3ePH9DOTI12sAmRlbbz+7I/UjLYEdEocpyUCgAeB8hEZywgP3/YBUYEAIkDZ1c
utXbD3S1j7UY6HQqh06CIh0hqkIffx8Uvn0VmASa/yi2cTZsPx9vEtiooAIdtBIk8UjFMQdOIiO9
2gphI6kiQjccjbu7/3D7wX5HPDQ4kjHI0yCAwFbZLfa30TFnAtQTSZH1l/hxN+MfaU9gkR56LEgq
5DOcbuF87R73u3dBhyEEBw31jN0cfbgYSQIGc+gksBKATUuEyi9v/LtJgPEE3Ql5iZdd8cNNwgBn
3e1Svx4mS9aRSmwwcBB/thIG2St6ubvPxzsidQneGSv10J3ROGIZDFCttxsCxQIaNEME9TIF/Phj
HY6AJQc02EHnApHS9nCEKP+jZWCK7Io6ucJ+0/xw78L+eDh0Ikgb2fxRNqPrs/18txoGmUFOj4/6
PgAOHwTlDlsNQ2BMgUAcpOdeRQmmcWShPGEB8959/sFu8DdO0G9lyLELRXhbgPSeileM77/8B/v6
3PcDvEZ+0rN/8w8HNvhu6Kctx3z483/fVFe2tcFXP9zXCrff8/LrLzf4/Ve/+a79Xe3/cuE95Zv8
wYUiSPWye7nMs01EGRP4jQss50eU3m2R6I8L+s+/3lzuq8f/p+P/GWtYhoa7r8oOd/iLX1EUm2g/
zAC73ZX4Dr3ykedu8tfD7ooFhw672OTdJt68HhhtD5Mz9uCRvejn/OxdcnPoVxxvoqj69D+bKP33
p5NN4dKC2V/3Fu+sAWHd/8WvP9CTTR7TJAjeTtIuJD30Dk54FcJ3A29TnkMHXm2Cwt08Nk9P6X4G
tlOCMAvb+6Gjn24e3e7Hr+kuSj30C84fPS5/f6Hbtwj0xW94mOvqsXpwn/K8ezM4BARp/xe/vlLW
Vexv7vfjbK96V9Y9dDouN/6mKJHfeDP2rlx06NhXHooxbzYsIDpDo+TQga83kReCrnys9mMNM0Ka
OfR5Dh38piwBbf7gnHgJDQ8d//apKD+NnmJnE+4vdnv1u1Dj0NFPN2zmbFhl/maNv2Q3h44+r3xG
L19f97cC+8FjJ2+ueBhXH6TeDx2Xg/8b6vbMe0juebrLIgSfW+wHH+afDB3q72/YB/6ufMi36OjX
goFTr0/yt+EALBwRAdbfcMJe515avV1BL4P/hrf3x/jo189i+11gmvd/9+v75oDAHh71fqThSTP6
QFb6DdN0uomHefrB4L9hmv6KaHXg+pk8ha73/ZWrv+GN+ynKfTfzgxjmoS/1XwpGHTg7sLU3ZekV
30lS/dFKOvQWtufMJhiUr/bzsV2dL9/wG2KpY46Cn47/G/KR6ydeLed9jP9HCenQGVptHpmf15OD
qCh8BvqMdBcGYoMyMPsO/Zof70e/wtf400X3o5T2G07m+0R3j3/50a+9zeKHf/EQPm3y//4fAAAA
//8=</cx:binary>
              </cx:geoCache>
            </cx:geography>
          </cx:layoutPr>
          <cx:valueColors>
            <cx:minColor>
              <a:schemeClr val="tx1">
                <a:lumMod val="75000"/>
                <a:lumOff val="25000"/>
              </a:schemeClr>
            </cx:minColor>
            <cx:maxColor>
              <a:schemeClr val="accent1">
                <a:lumMod val="40000"/>
                <a:lumOff val="60000"/>
              </a:schemeClr>
            </cx:maxColor>
          </cx:valueColors>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_xlchart.v1.9</cx:f>
      </cx:numDim>
    </cx:data>
  </cx:chartData>
  <cx:chart>
    <cx:plotArea>
      <cx:plotAreaRegion>
        <cx:series layoutId="treemap" uniqueId="{49D36EB2-8CBD-44B1-9A81-394E6D42DADC}">
          <cx:tx>
            <cx:txData>
              <cx:f>_xlchart.v1.8</cx:f>
              <cx:v>Sum of Sale Price</cx:v>
            </cx:txData>
          </cx:tx>
          <cx:dataPt idx="0">
            <cx:spPr>
              <a:solidFill>
                <a:srgbClr val="0070C0"/>
              </a:solidFill>
            </cx:spPr>
          </cx:dataPt>
          <cx:dataPt idx="4">
            <cx:spPr>
              <a:solidFill>
                <a:srgbClr val="70AD47">
                  <a:lumMod val="60000"/>
                  <a:lumOff val="40000"/>
                </a:srgbClr>
              </a:solidFill>
            </cx:spPr>
          </cx:dataPt>
          <cx:dataPt idx="6">
            <cx:spPr>
              <a:solidFill>
                <a:srgbClr val="4472C4">
                  <a:lumMod val="50000"/>
                </a:srgbClr>
              </a:solidFill>
            </cx:spPr>
          </cx:dataPt>
          <cx:dataLabels pos="inEnd">
            <cx:visibility seriesName="0" categoryName="1" value="1"/>
            <cx:separator>, </cx:separator>
          </cx:dataLabels>
          <cx:dataId val="0"/>
          <cx:layoutPr>
            <cx:parentLabelLayout val="none"/>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plotArea>
      <cx:plotAreaRegion>
        <cx:plotSurface>
          <cx:spPr>
            <a:solidFill>
              <a:schemeClr val="bg1"/>
            </a:solidFill>
            <a:ln>
              <a:noFill/>
            </a:ln>
          </cx:spPr>
        </cx:plotSurface>
        <cx:series layoutId="regionMap" uniqueId="{A0CEF6C2-CE50-4B46-AADA-B37242F30A79}">
          <cx:tx>
            <cx:txData>
              <cx:f>_xlchart.v5.12</cx:f>
              <cx:v>Sum of Sale Price</cx:v>
            </cx:txData>
          </cx:tx>
          <cx:dataLabels/>
          <cx:dataId val="0"/>
          <cx:layoutPr>
            <cx:regionLabelLayout val="showAll"/>
            <cx:geography viewedRegionType="countryRegion" cultureLanguage="en-GB" cultureRegion="US" attribution="Powered by Bing">
              <cx:geoCache provider="{E9337A44-BEBE-4D9F-B70C-5C5E7DAFC167}">
                <cx:binary>1Hxrc9TIkvZfIfi88tS9Sid2NuJI3ZbvGDAY+KLoMUYqle6lW+nXbzY2jK2x4R2d2YgXBxGErVYq
lZlP3qv/+2b6101+u2tfTEVe2n/dTL+/TLuu/tdvv9mb9LbY2YNC37SVrb50BzdV8Vv15Yu+uf3t
c7sbdZn8RhBmv92ku7a7nV7+z38DteS2Oqtudp2uytf9beve3No+7+wPrj156cXuc6HLjbZdq286
/PvLqM927a57+eK27HTnrlx9+/vLRx96+eK3Jam/PPZFDpx1/We4l5AD4RMhOPLvf16+yKsyub8s
8QH3JeKUk7vL8tujL3YF3H7Pz3+9OC4/6923a0+x9ZWp3efP7a218Fpf///r/Y9eBS6fvHxxU/Vl
t5dgAsL8/eX9g7StwrsLYbV/j+OLry/+22PZ/89/L/4Aolj85YF6lnL72aW/aOf61nYvgtsy2eU/
EsXf1BA9UJxhjiTI/oFqlDzwJRE+o/eK49+eeaeaB8ysVs9TNBYqug5+KRX9u/yctrsXl+3u861N
v0nsKYP9e1rC/EByzrHyvwHpkbKkf+CLvRZ9dqct+u3Rd8p6zNZqfT1DZqGyf1/+Uip713Xg80y6
Kz9/E9p/ri+KDjAlCDyfuFOIWuqLgNcjvnoaXA94Wq2sp2gsNPXu9JfS1L+t3RX/nI6IOKCcUeUD
qu5+HunIJweKSA6Au/eAS0ztuVmtna/v8v3uhV7+/faX0suRLnaQnuT/vNuj+MAnlAuhCPr6gx+p
SMoDQgXBVKi7y+Kbddy5vSVj3+X9fHrzdB7xLKGF4o5+LdcXaEgqv4nsP3d6hB8I6SuOOX1KWwou
I18I5pNvz7xT01c2Vuvm8d0LhQRvfikkhfsopJNd+9PU4f8wzQzTdNd12v6/sPE4H/5hJYAPIBoq
5vMnoazIAWIY/C1aGMdDblbbyJNEFqYSXv1SprK5zVP9DUf/AHbVgWCU+kiIp7ALnhZjziSA+y5U
LjztV25Wq+fx3Qu9bM5+Kb2c7tpy1+3MD6vVv5n8swOJESOMPQkdKQ4w+F3wuk8nKt85Wq2fv1JY
6Oj037+Ujk4g7P3DCT+hB4ILDBn9vRIeJ/wQ+7hgUBKI+1yTfYPuXQj8ztFqHf2VwkJHJ0e/lI5O
b9td/k+CCB0w5ispJYj+QZ8D0MOQIqCce8e3iD93fKxWy+L2hU5Ofy3fdr4D4Oxs2rX/pGL8AwY5
gaJQan39wUv9YKR8Su47G/6iD/WAp9VKeorGQlPnvxZ6znefU/d/0IcCN8epwtCLuq+4FspSB0Qp
X1B6nyYsaubHbP0H+nr4dt/JLFX2axVjl32Z7f74Fhb+84wOWlCKEWgJkseNXckPwNcp5CN5l8ot
dHTHx3eh/t1SeXH7QieXwS8VhN7ssp3toCj759QCXSeuGCVU3Yvff+zu9u14hAlg7M4bLtzdd45W
K+ivFBY6evNrTUWudoXOX1zsPvf/nJIwPkBYYITU4zROKkgWJILe7WJQ9ScTq/XyBImFYq5gCPUL
jauubvMdzKrKfzJXkAcQdwSHlu1j1PgHCPn75sJ9lgCX7xzXXXr9nZX12vn2Mt8pLJUT/VLK+Tod
+OcbtuDdvjZsMWDniWROISiDBEx7v1VJi9jziKvvkv67IehpKgt9vfv/Ozt4GucPJfHoE39/LA9K
gF7bt746FD0PayL/gAoqJKL8TosLb/fENP4xN0930e9ve/TR/+OJ+/Nt0u+9yg10a7Zf1x0eDOR/
fPXbJH9x64+2Ju40d/z595fQAxAQ1L+vUeyJPHZWfwloD267hXzk95eAIwrtHqmIzxX4PQr+boTt
gN9fQjlLMCLQZqdIcZ9KeFRZtV36+0tMDxhMs0Cj1BeSKA5Kt1W/v6QOkOQE7mJMSr7vAn7fM7ms
cpdU5XeB3P/+ouyLy0qXnf39JWQw9d2n9oxKJqFagzYHBQPzIVYSqBHqm90bWGWBD+P/ahuqejGJ
dquT+hLHxRAYr/lUMJqE7dwFXmdOmJ3mo96aFPLF75J64tGC7ok/fDjEBwkBgoBMKLRjBJjuw4dP
HkbZKOt8i3NvPoo7kYRel7qwnewUdL3sgjnPyJm2Qxr1NdJnXYXRTen8ZOvXU1ps047ZMfDneboY
uLLBNE/8tGznKWi5pidN65eBbq1/TrVVm751Q3UUizlxRzGqN3Fby9eDj7g5rwulw0aIK5pSP5QJ
AYJyrupgnkb8ilU4R5te2PNEF0YH2nRhxbv5MBe07gKeW3oh2exdYdRYF9QFnV+3LiFnRFnvSs5s
CoWq/FcjTeZASsrOE4PKSHuee5fphm0bGecBzqY5SHPRR8QhfuqbwY+41tPxzBij4dR6ng6ITD1z
xGRDziRvhN20nu7HY6/hFT1tYq+pIyZpHCXa10HrxcKEVerUJxWzjIaG1OQN9XFSh7bwuzToPJCa
pe7IDZk965LWOxpNkxavC5oMt0Xs0MeSWZsFiHulC9Fcwq0+GccPY5KkJvDUWLwtqb3uG49vh5ik
gU+6U1WyU78s66Mka+3R0CodZY33SfTIP0c9m8Qm76cmyHvbk8CYrNenIqNTdzQX03TR180MyjLm
dFBTEeWpMBFRierDrFHVWUkkOU7zqTiiQzpeJbTKIj8ek41u+/nQWuVt5x7UbbFBu7wUaCvK2sah
L4spMp7/qnDNeOYbnRyauq3PqWeiCqYdZcDH1AXSs+oIdzbb+oAcvpm6Hp85PaZ1WPBChm02xvVh
7eWg/raYD/2+ZseJVFNQesQ/HBiZN6Lr7bVIsLqWxqDzOqvBphN+qnBDA7u38y7Redggn51T1/pX
g6h0kBZ9txltZbcUTXbDC7/mQdKkUwAatFeSzLkfcN6atyqxPt4MXHBchc73bLoxVYP7wFo9fspU
T/FhvR/UgohR2WyMHTSgBY/cHLJ5LkRAR8KGw0Lr+UKVkv5Rsrh7g2ip00BmXR65Urm3I43l7ZyQ
9q0crQ+h3JImcGnvfco0mc50X7AragTCm6maGnnBUuMX23IaqnYTDzweD7HnNZHweZaFI9JJEkym
SarjziTjH7WbdB8MGSFnWYtb/Ekp66JZchf6sF3TAK5F9oed2vxyLDKzaZI+v7Ka8KOyao5tqfmR
yscvc+fVQdFO46EpKf2SVLL+rCebHbmE6/PG9Onx3HZmg+N6LkGcdLgQflqfIq5rAPWEu3diJP5N
FtP42KvEvPF47oWlHcc0TGzBjwxqsmajsbXnM27TraNle03jvNnm/YgvUDXzXTwP5WE/VvoLERhv
x3Is35TeoN5Wo493RTKLS9zPfRSnMYhwUvZdnKVVlA8WnXVTUnxIM968rzJK30nls+PUjn5Q166L
N9wMZgz73oxRbW1eBqbMJxvqWOP2JtekTE5T2iY2KLJcsXek0tW45XDnh3aOozhz6Zc4hgziiDnU
z1uc8mo+IqM3s6DTmdtWojpULqUu8PlcqE3WtxMKE9SUScAnJwKLPb/dTNmgd2BpkwvKOHXgkKSv
0cbT4I1dnbZJmJoqzg5lPbpyQ2lfbHvZSP+sq11xMlOH7WHDDE4C5RF1HDcKf+Ie9y/7dh6OGyTj
a0tJG28ybxi9TVaO2tvG8QCwGbQX71LhchnEnT+eJo6P7/us7ORxTFodb5rMzK9xk+U2xDQdtnGi
p12ZTfVF16aWnKSF8reD5z660SvJxiUgmHLIvbdlT+vbJnbDsZ2rdDtKMvRb1PelCtzgumYjXFF+
AOOfk20xD1MSjs74NDJxV2VBzxuHgmYcxBgWsuls2HdNZwI21vjjVA90M3SpwYdFikoWiL7pPnrl
aNlWmppdF6xGHxqd6BA1M7nRfUdCymZ/43dze4jyxL4aJ+F/tnSuLlAz+VlEeYfKAIs5nsN8jqvI
JdPAQ/iYPm26Zq7CpJb0KnaTSIORAeiDinXNkctaYKAws0mCIp3HOBhx1tVBYrLCC4w1dQ0+E0Za
QTo7nUeVcWUXxAnvi5AIOk+Hyoy1FxWiUl5A9nEHesTVewg9cbJxWSb7sJqG+p3R3Xxq2sw/BJWV
4Zip7pCZfDpr6hgCXuKXfoAa2Z0M1WDLIE+p14VFVZSXTWz7kDOAQ+0ZGWLj+KWNXZpu/ULSV9kw
iAvM8jZMGlKeFa4dwZvO6WnhN2OUml63gVQiK0MFSw154Nc0feNhH4vNiGbrBWwY0R7oHiQJXUu2
CdSonzNXgN32TvtTUBnffmkdUq/m2dAqRN3kHVqUQCbkV136oWAD2yhUda89U0W0E9NlOmL/zWzG
5D3ueBZUxMkwblFfBHVK4oCVBQ9T6bdnNk3SV1ZagC0RHnuXV81wMzhtADO6lQFBiZsCnAo0hwpR
FFDG23M1p2eOldu8HSAg942NGKpqyCBIejVM2XgxzDXcnLLGXJDKw5e5zukFm7AYglF6+s3UdShw
rEOnaey2c1EUwVDlb3ovHQKvmnEIOdmhRkm5gQT2hg0e34yifWVcgoLCxXXAshqeBzeKwyEu5ElX
jVU0G0HCoq7TQ1bT0QYqK9XlmFZ+FgiLabExhJEqqERdnVZGqQ8Q5UYRVGBUkAdBIvSlGNL5wtl6
yo+V9uY3gmSCBj3VLAvGARg6JmnB2oAYhgJt+/a2d7PqIqZ0d9OrtHWHRTcMaTC0dX0kB4LOTF4O
JGhUruswK6Tj4Fp5aQMfF/F4XGpRA+lkhmzNFH35ljHXnFrXzX045MwqSPk4xMO61/11xy25HhuU
b2Wi5gJC6NSIoBM9LwJoQjG9zRokbubayNesjcf3eIaUMmwGbU4SRWsadgSyr21rUfWuSQo7bfE4
AJ4K5/uXja3nC4Pa4agtJbvKvNg/QoRkr2gi1IfJmhaFE+7zamOUmOrjeNLMANMCOBnAgddh4udE
Bw037a1viE4Ph5kUFCJ65t7C9jZPA8jYCQtLlyF+hKaqPes9P7VbqB2qszQr6i+dTOAxSYanYa8X
Bn7Vpm0eYsHAielh5PasbcZ8fFUWTORBm3h9GebFMMxblngufpWgSZWbLMGg9drNIKDM+DrfGEiI
+SF3KXk7tHHrnfSxTNA2GwgZTnzRDOoQYwNJR5X7J/0gcwVpD5ogAxYxCrBj5qSOM99CtkbUVT2P
5FqmSFwDqLPhBLOWnhY4nc5mcDoGXLqR71wdD+XpJEzaBEiPzRiYyed0o7TfQspaT/XpXObeTnmN
njaxN8sygD331mxHUlodEqgchsMOib4NQSd+e5K6OL7O8yF737p80Gdz2gl1zLsxOc6rtj9M28a7
RTiLT0yMRRUgiCrHbhrBFVcqzT7QkaEUqgSvuwZt1+cMz1kezgXtjjk486PY5uR0ZkkLiU7cnRVV
luuQx1U1BvDqWwdM9OEk2HRRDzxPNzJNYhtkkB71m9pv+FWHSFMnP6nHMFqWY7DZD61UCbsJXGHG
oBx9WI6VpO/6XLNuG2OUH1dd8kepy7cNrj9Qv3hLeAmBVab+BpLMTzYb5tc/rgdhtvu4GoTHw1x3
3xmEDQqE9tcflKImtqQwo9dt29g2gTfX5RkIP4e92B9VnV8r2kdF5/78ArT0KUbwHDjS8Pgxzs4D
GWfWb4ekg5pw6OsklB711BFLZzWEZqgLEhC/TD+XEJ7IhoxNXgR4yMcPeHL82HllfybqontjtPTP
9yILBUPkwhtr94EQKBS0EUkZ9hAXu0uKRBUffn2J+w7Ife18V8bfVLVrdZLenxj5/uv/XFUF/Pt6
huHPP+4PnPz52/m3kyo//FR0W+07r3b5oT0332kBM/fc7Xsgj375S0PmmZbL3cGXZy4+6sfcPDzn
8a07vO9XYAxNyO/a/ks35lGv6/vn79owvoRRGpbg/ygTsIIjoBNy14YR6gCDyfkKjAG2C9C+TXHf
hqGwCoIwWKWE5WOf8f0le9eGEQdSIPijkkTCjA5M6u+0YR7bvkcwg1YMtFr37ZkHNm/jKa6M9sVR
ijc+f2UHmPd8f/97O3nY3nmOLvScHtL1iR6EzSe57Xiap8E8O3edEjHdHZ252xT8G+QXGMqkZ9w4
lXILnrBt34xiRslVMs3Vlx+zD5tq9Z9Y/VMs+78/EItfzEb1JhZQgnM7v65x4UNqSjOOA/AcAE9G
m+4eVH/7ZRZuzwoksjEpxXay4DUCyL+SNqicUJ9+/DJ7oTz1Mgu/Jv0G1ZnvxLbHNTvHeGTF2xFl
SJw51ZVT5MlZtJAcNPWbHz/wOeUDZh5Kr1aoHuT+gUPuy+mkSvu4D5ntU7398QMeNw//VA80Jx8+
QOl5RF1P+XY0Vo4nwtGYhLWxJD3jJs3IOe5Nb8LGNqWTAcoZbg5RmQ7t0Y+fv4hYfzKwbyw+sI9a
FtZw6/i2T5KhCRVRkaT4S21oM5qgScahCHonvbNqTLDZ9qSqVBl4iSIFbPmsAdg+lj7gIE9cMeR8
BBEowkPaVl8kH/VP3u8ZBcqFV6gAqaNyHd86Z+UHVLkqiIc+e7WKdbnwDbnKtLC05VtDtb5FcNTx
rPS06cN15Be+ofJGXjcp59u8k8N7PDYsmOJZrvM8cuEZ2nyEkoQ0fNtV3jxv0eQN7QYqjUquZH/h
DcgEXTuXZ+ANKtZnoRNiYkHTAJQ2P5bPM75NLMBT+JBdZ30ioyK3TfxGFkXTv6fN7KOTzkt9+RrS
dCqOf/yw5yxp//cHZkoySFYqC5V7WTkpLq2GhbH3Rdd5X9bRX7gaq1CPxomraK5wAQUG89pg0sa2
P9HGXupP+E65EJYPtUneExdHlQel2OHY4nrY5qPDetPolPkrH7PwJ5RVsYL+hoy6rifdUSmqEm3n
EufTttbdOK3E9cJpNNXQxHQqVFQTM1+Z1qWvSin8qx/r4hlZ7ROch7oezaTwCDlORLxJb3PbSnqW
MFc114YrM/1EVM9YlFh4j1QltVGyVlGbM3fsFTN65Se4zYMfv8Rz5JfeI9YOgXBEBL1DMgUom9hH
AYOYn0Su58gv3AcUnJVUsFcfDTlooMuTYst6T9YruV84j17T0uUuUxGzgwEdODV5gUVOzysfsH+v
B3g2vscbfwLpQ1+jKY9rzMtx22ZyHmGEviKuiQWgJXEU2r2TiHyb6vdSWXs56aRxK/lfAE26Fgaa
sLET1ZR1+qib6eQHqSlGtA5iYgGxSbtGdKSVkbEJzGVsQQYVZD1rfxab93b+hEfiC5S5JEtQAX3N
CLrGdQsdECrlZeHNgzhJurgw2ykhrvyQF4p+6stkLH/iyZ/LefgCePmUxLKC1m1U5SqvT1LPQjEe
zMaHtE51Y8a6oOyyeQh1CsXpoZnmRG4EG2n1dkDQvVon4P1y1UMLdLHwpDJeHBXS6zdUjzJSMqc/
sQ+8N4SnxLsAKB+6STek8SOK5rbazjgeui2P5zk/qmGC7l7BRKb6UntsLI7YrEp+MVFKynMilco+
KEM4/wkrz7gKvsCyKjNeV6NmUS1jS0Mx+7f1NI3NOj/KF0jOWyqwmzIZtV49RkkHve0goSr5vArH
fIHjHrdCZVnCoqSe1EcO0e3CIq9Y50b32wkPjaChSZl5noT5dA6VTNhjVcwBtOCd/YmVPYeyhZ+w
unGcTK2KOjfG5FixtkV/TDUGxKUkRVVQ6r4uAjKLOrmpi9mSlWpZ+A86ljkYUSsioeKiD+qG2CJw
PfNWenC28B8zm03Ti1Zu+4bjrXBDsplF5W1WqZ0tnISIfVRmzTRHtk+6aC4l9OTbOvuJD3oGEmyB
fVjCTL0JUtUoIxoGQx3ONrGryDqjYgvoQ9VTKayrOSJQNwYoxddlwn6WSD7H+gLNWNQlm/JkjhLp
uvPelQjCc5PibJ3dsP1zHwTmNOu7mrZujry48I/JMJlNTBWL1ql1gWYKbeC6M0C9i6GxP1IJSxsF
1it5X6BZlQT6nhLU6nUkDQ3th0AYydb5UbaAcoa8Fo2xnaMG6/zQ+mUSDpzNhz+WzF5/T8QLtsBr
GfN0nrE3RqPHb6HsNMMh60xdRt0oxbo3oAvI0kEOZWbiMaIA3Dc+TH63mFVmXTm+Xw97aDldCanQ
OIsxqhgXx7Bx0m8yV650N3QBWdwVeazmrI8Sm7NTnRfyHMZuK1lfIBYCdWwMpl3UVFmMw5YTG8p0
Muk6b0YXoOVxYo03Q5unLvV0YrqkO+vjOF8HKrqALPRHvQH3WXfY9slo39IRqfwVbxWMzn9sm8/4
HLpArcF6aJKBTJAS9nNoav7R+a78ieE/R3wBWp55hikVD9smT3FA94tUje/3K1lfgJbWGSNxpgaQ
vPexJZDflf4Ur1TrArOmnmGVzYp71hlpSMAHsZJ1skQrVzGMiPGw9UdoGpM9dbtaMGSBVoOGOs4t
UJ8yPw17ZfpAwPh6ndj3p4Ee+oKUcVXBliZQZ+S20Sw/THSysrNFFmg18IVnSidA3J972KqDQSdU
XmJalxuQBVanjsIOozPDlnfxGEwYpvG4jrt1IYossFqkNSkrivptOcAS15jq2z6b8UqpL3BqYT2s
rtKx3xYmhTUdxj96gyUriZPHKkUxb6lLYaopG1Ru7KR3tp/tSuILmDbWnzLIhPttBittgch0HvQt
kSupL3AqaeYl2vOBdb/H57C8Qi9hmJ+vG1HhBU4nWDcqYT25j2CnrrLBXCrBN95+IXWdzeyPoTwE
E4GNqQKGu0PkWFG2gUdrHtUj6W5WeXe8wCrWsHpWTQVEVhjnn/iZxRtrYJ1uHfUFWPs2rimsufVR
59NPOCOvLaOv15FeItW6rHDO6yKdehfgHj86Ile27/ACp77WhcSl7KJsTGG4nvKrysTVSoUucFoa
67W+6vvI050O80yeSdKgdcaOFziFsfBY2wl2h2G58rN2+Jrw4ierB8+E6q+9jge1gdJj4kG8dhGQ
tbDTTmwqAmdpss71fu0YPaAPG5J9aljbRXCGFH1gHfiBwOoZr8s00AKofZMTlMdVHxVVO2+qSf6R
6jpeJ3a0AGmsdCMHWNyOuINlnaKogXXzs8nrM4JHC4j6pWC69oougkMX/rmyCT7Pvbi+XoUjOIfx
2L90pGvhyzrBHNM4DWgxfpBKr1MpWmB0ZrBNF8NWY9TygQZYTR/zRl2u43uBUTayadQUaHuZvWK9
O4ety/N1pBcIrcY4TjqadFsUe17oZfGZntHK/sD+y4ce+nOM61rOHvG28M1VsMMvPyrYzlrnWtAi
kHop5OltBTLJ0/J1lVSHcZGu8+RoEUUZrEPTCXrq22qGnb+RnDK+KoLCKf7HAqkd70RVQ20niuRM
VVNUtvGqMSvsxjwmrfNuSvsemK6Ld/MABy/k+zUWgpfbV7mftfVsQIlwVuCPdvJfq1ms8lOwtfOY
574ZzORG0UXOZvhqdh2Jsp7azTrGF4ikZTyVmfa7yHqwSkBKc+TH/od1tBeINLm2HL5VyNtyDdmt
h8SO+bAEvI74ApNg2E2TIwjJqRZTwC3zNr4vh1XAwfuvi3sISticlB3jg7dtxNu22ijoYq9je4FI
WJhuWJO6LuoVLHOM1NYBbsTVOuILTI4wf3eujC0chqiPxhxm+w3NunWWstzpavseGS8H4irnl7Sv
bzRz7Tqp7I+8PxQ3rKg51CjYEW0LesmB9tQPa2kvoiUeNWyGwnGYaCYUnfUqyU6a/VGtVSJXC3Sm
lg055LNgKHwWwYyyd7lIVyVYWC2wOfk9G40PyJ+o67IQsVhUGwIZkF7nWtQCoPVYsBhmNV2UsHrn
jcM1DB/erZPLAp4DpagVFOTS9wnfND0cL6TwXaer8gisFvBs00FCP3oCxqfpsq/QyTQ0KxGqFgiF
LXvEZEptpAw9z2HhcAvf6ERWSnyB0D5pYeeyH7oI1flr5uVh1qarkhS83K5q9ycZE1rYiBBOwrHA
bYhZ9mWVOpfLVQ4mClYVnYUFA/ExsdOJlvztOtILfE5tFxtFvDZyOB+DvJLNYVlk6zYj8HKxquJj
6Q+wvhPBCGnelHDkSFI4y7qO9QVA+5rA8WE8tlEF6y95ACc6vFNvQO7NOvILeI4eBa/IetDo4D5b
yOAmq/5YR3oBzw4CT1qLykaw0f1mqutjVBQr7XCBzSFWRmQ5a6N5aNLtMCZk4+XlzTq+F+DUM4tt
OxkbwVHH0DB3UaifpZ17pf115ILlApqjB/3goZZtlBYD74NWiuy8EfUUjBnpXbiK/+UyEzflVJqK
t1Gu6ac8Zddeba7WkV7E0Ak2HnMh4xbwP8DhZNtiWO5n60Z1cJricYROSMp1C+cYI9h6vS4GrwyY
V79fx7l4TDudmhqOB6U24kSzcTvT3rGgVHlq1gXp/XcfPEwvWJrAKWuVg0lO3mtdkCvdrKvF4SDR
Y9K55g0UzEA6dv7rDulXcCR11RgKL3eWcuXiohlcG9G4IJGnSPcaJ6NetemLl/uaRA6IDxosMUaz
C1zbRJStXBiDrzF6LJViir1ugqNXcBq1RgEa5GEzwknedeayAGrXsr6Hs5AgF4dOB0dOcz6tw9By
C8ofk7zPmqSNZJzAaarZnfotHB1fxfdy08kHK0ETMW2Eq+GS4uasRd1KvhfobDVMJ8QIZ9KtUNdw
fvp1bpp1RRxfgDOeWGGSOmsjAZIJfFhCDxpXqHX+cLmN1FH4/oSs8huY26RN2BLzGs70rUtBl6tI
CEGdVXLUwJdG0AKOSUKjYtsjT6wUzCKEZpkPW2mZA9z4rgjh60bEm1yjeaVGl1E04yKGXbsmmv2W
hNiyC4ik66bnmC/g2XulqvhUgblUPkMGfK0zNg2UP5h1PZzl9L+BPpby+qKOaJupTxI6fUe9KYaj
dUhaeABY/kV+MpWg2SQdZVhCay6KY9asm1Lg5TKTM32v2iKuI+VZ87+cnVuTpKgWhX+REQiK+qpm
ZmVd+1J9fTG6e6ZFAa8gyq8/K+fptGf6dIQxbzMTpoWw2WzWXt9YLG7QP22WuINH0r2cKdSURC4L
hssktrnUNW/RrC7i86HR2cuZkmRdU7KQ4WIVOpoJh2odBIqD0XcvZzIK+r6ZdcNljpLa5KGn8hs6
oGGqcOztd3v12kx8civGphdtnzdGf1hVeGxH3auZFO2dDhKLce/S4W6byXx2qhfHZmW0CwgLW9g2
KDdc2ir2n0hf1TC0SQd5cGB2EYEhCsdw0BkuWVeN8zmxKYtydNfy8eAP7KICrvpk3w0LRp7N7jpN
6QcxqmOV/3AvaEqkhr2CmYZLEpn3TT2/ddK8PzRj9jqmutocU6oeL0mXfe16F8I6IPqTcveWx/3L
qWAvNDIkWDcPT4gL1lKWc0hf8mALktOxV99trtMW4I5e4enxstk8Dod7mKD8YbL/c3D5t1ffrSR0
hUNel9L+snBZw7ZBdy3CQdKssqh1Vss7PWzuvdWzurKZBfxihEATNlrckvENupnn6T28hfidxL1k
f9fKLuJ5ohoU4+t1TInLfdSO0wc30sAWZBs7+a0XIhgLjsSSlmGMWvspGexqS4U2462ATYVZr7BU
StsLTVYRXau+dVsRElQTPgdQ9m7nkLVzUrJkxTOdgu3GuR7R5I9uO+rtWVO6+nJeNOu+rkkUVW9M
xAO46YTxOF5ST7PlMq34e8vB+PjUEthnFV1CQ1nwLantXR32dfbI0w59YTd7kvfoXXX5Qvl0HZp5
8hfSZ+l2dlrBFWOZohruT4mLUMJWYomKWg0affFLlm1FOjUsyXXfTOGD69Dcf1UsNNHFY7RdETO5
XL0P9PPULSQqIwKTgbytpsq/V2HbJ8eykL20ZtL1sizD0l9kWtuPUzp61FC71ByLCXtxzdg1Bur8
rL9kqOXlMW0fha+P9dyEe20NwcjFUTrA7qUfKl32xLWXdSTNweRyr64Juyb0AWuHC691vJ7o3Fm4
jASxHMtDy5fuIr7Ro6sCYfoL7gd+uiG6j4P5mJA+pLtwP1g3LeOW9BdBMsh3zJysqmBZS38ee/dd
tF/i0bPF0uGixsynedKPDFebKYXBy6EfILvBcQlgh52eYI8zrcF33Tr2YwpcezBy3uL1f4kD9BpZ
Li3rLzwWPaqdsO+pWXbs1fcKRxZVGw5QargIrv+uIvm+Sppj65XtPuuCG8hVUbx3bKvLnKn7Kg6P
FcX/sSX8ryGJFyiyQlROLzCKWPMqyGSeqbA/OCa7nHuCYxCXuKy+1LRtb35nP3k7HTvs7LWNLdq6
ly4h/cVuFt5Wbm3uemb0sbxsr20UvCG2o3y+1JOMHiOc29DxYs2XQ9Oc7sbFDZ0KyVrjpAOEam4T
zPCmaQ6edPZqsiFxVetrJAi4AYKtig15MQSOXA69+15K5ggaseOm69FGq9Q9Z0tscj5O/Fj3AGwq
fl2kc9vVkEn1mOydTe5Fx8hXnJi3Y4XmcJc8JasevZ6Rr6JQtl6rqLKXhJjkWGwPd9kTZcpmzS0G
tI2ui9mNdW4NnKaOjfwufMEWcLUrTuGXYOvY3wJa9r+9tvqYrvQfe5H/jo4xZV0rWjlcYp4swVVm
XViQyrn4DzeTv+naC/eyMjSzVhVXaXfxKmTT6yCbpS+qpKPDzekxeEU723MQZKotkSPKDOZOOIye
RRDH/bGvv5fNzG3U9VEX6gtSoOdk8Q9qrP/gbHH7CP+SOO9VM/WKWxc+9d0FflPiPlRTmoPc6w4u
ut3Gi/ZlTmyLtNxto0iLQLfw5dCiG9Sx8/9eN8cJ8zhs3TKHyoTVg25qtONt42ZIcWjy7pVzntgJ
jcC0u4DB0ch8da2L4JMVLQf33716js8eeQPFD2yWQs3t7Sc0Nfw49vK7mKSM3kxmfXcZpm4u1prB
aTM++uK7kFSPHm6aMtEXpPxnReU9pfMfjnO/m5S7eKSDgNQOxioXEy1zIYMINzDOvzs2KLtwZISa
6puZ26WyU3qygsJPMW4OprJ7qZiTvEkXyfSFybSvYfiVjvcisZ04NB9BJ/51m4mytWe8I/oCs9u2
GLP0TkbhdihSwz3x14dPQ1fXVdZ0lywS7nGedFQkpl3e/v+Bv329/w01ZK8by5zcFhdiB1Y+GpH6
kLnOToqEfX/iyG67Q8k+CJi//hHpxquUs7q/EMvgjyli097mEMn68v//Hf8+O8mNkPTfG44Omnlc
sgbROKbvrSHv6rA6HXv0bm7CXMKkZMK7o/4VwwwZpXxvw+7g592dUjpMxkBCFXgKk6l6t2zB8L4T
8bFuJrKXkammCy2hs7oFm/QtDLTji2ni9OCg73aSAdUFUulO4TIcVYl+TN8GUd0cHJhdXms3021w
EFVQCMDCqUDz4fgFRs39cuz5ezkZDGmqajCTuvgp+Y7a0ZNOxKdDM2avJosWgttqdAiiaRXOvfk4
2+Vvx8Zjbhgk3e0gDeoInahuwz6kFe425vSqeWyPTfe9oKynrV39hJevaoGyU0iHHC4nx0Ix7Pl/
XacZ9/AQnVF/C50JtxJGiGtXtF3XLocOoXA9/PUH0gUu4sg91QWur1uZ1oS86dHP9+7Yl92t1o03
OOm7MSjrsF77+5aE5JnSIbZ/ePt/WjD/JR7vhWXgk9KVc4upc/NFfRnDsLN3jVzG6YyjkqXnOIvg
EjzGau0fYRia+schaUf9BYTo6Gw59dckCrYYJt+VhbvCFkj5ort4hbXsOG5N4WtR+e99tTX23A3I
Mgsbt+sPpqPoYRlac781Yjmzyt78/+GBIXKim8i/ihD9LW/lzafitWvSYS5xpIo8/uvkCkGg/Hxu
BxH4Ev/33DwxWvXLHzKm29z4lzG5wQv/O7aTKgM4YBjlaV7hil4KM05jA49alDKvjUO/0B8OFbfn
/cvv7IV30E/CAhmNz6e6CtvnJZPZI21ofXAjT3cBrQ9k3KMKC8/9lfzN6fgWvIA3h6blXnqHU+em
A+7khXnoeRWNrrSf/2TYcduj/2VY9tI7awPYrM+rvIwDPEGu0+yVK7MN6ooSVthZfeUZV+JQNYMk
u9gWjhkYokssL8EQ8FMknTr7QdUfjo3TLg2B/6zFaZHJy9JHogwq/8m09E/j9LtpugttIakbKycr
L1zZ5j3U29FLKur129qGwR8qSb/7FLvwA3lCbReu6lPdGCnPNl5DqMMCdWq0T2kBRfexug/ZG4TV
AtWNalL4YzoaQOjGPyEQHdzAkl3eEMBwBEf1Tl5CXJgZ5s6GhX8I0L/7CLtFBkSHTD16cEtZww79
mqk5Pvdphpt5Xi+KHFIXkP9R0eHZvGmSADYdMBJEr3v9ORuTY62tZG8FNm/Z2DTb1F6SJDZnaK7T
vBLhwcPKXkgHG3CcOW0oLk2URudh2XSZZs2hygUMv3ahmg+hUomqynBp7knF8qjnB8d8t7w2RtTc
Gzza++hUZSMgG/RyKCzsNXQbjNCaOZNVKRv6kMTBw8iP1dnIXkMHWSFiHAdKYWjdeN/Os7kEMXt/
7L3pr6NdxYlYNhZgsof1fBqGKcq3TEXnY0/frVKSyamKSdBckmYeHqB6/TTW2zFzWLL3E6t5UgcL
tc1FbVSdbWa6OzKqY1JUePP9OjDBtuJiT0/NpWlBGBlE+hgk03w6NC57Gd3aktHOrM9Ko6NmPVPq
PgyA6hyrnsGz7dd3h9+/GVXUZWW3jM9S9Zd26o9trnsp3SZWEFFqJDjK2CbvbEcKr+I/RN7fZE97
Jd0Cdb5Hhx8W0bz0OVRjxcDhKHxszHcpoIdJz7yYoUHXkt4KwJL6Ma+mLjsmSCN7W69Mb+i5kHGG
Rqve0zxV1fTQrxIsoWPvv1uplndVl4wsK7XzuLt6CxXAH0bmnxbwf0nP9lq6iPsQ5lS1uIRbwJYH
0ugYDUY1vDxf4ZTUX5o48yxPxkXHJ456siuAUokXOGQOfDuPNiPjyQ9hTb/pJKbLpUpZkxyqkcNC
+te57GPhRmOX+dR1XMG93cJjIqqO+SiA6Pbr01VmmGdpPJ+aZJ3OcPyHY3Egj10fk72CECAn5pU0
gEY5LaDhMK9o2Fz/8NV+s1j2qh7rRpjwJBuYBEnoc0nkVIBo9XposrHdJhxLywM2YtS9hgGEM9tP
Molj3UmgI/466MAH6LFSzJ5AgZrKzAlREIrmsGOvvl/nEFZXzYJQnQz0+6zZey0Azzn07Hg3Gddg
DGECY25n98nU1wbwQHsSs5y78tAP7FWbXdMAZxGKpFwnwbFbbi3gHiLmIftx7Af2pWAjrV+qwZ5s
L4aTTiMHbEV0qL6PcPfrh8X5IQZjRdtTeDOhc0AwFTpKDon9yV60OSRLNFcGD18sjMTVHI15r+gx
SSjZAzYiYWHNYDt7om04FEyGbY7y2Pdjg76bkjfSDmiSlTktgOeAsQWYz7hG5FiStdds1hA+kyhg
5tRD5gVW0lQ/q4SZj8fenf76TcHLGljIR3MKMtw1RRK0rWaLDw7MLj9sJhf2uLc3Jxim0jedXuV3
cJaSYzn5XgIjNErK/QCcSEMmkq8DrQAtg4zu/w/Mb46JexWMCuVIZc/SM69UvLwRVjf6vHGqpnM0
DdgF///P3ObIv+zNe0VMtbAqClv8EUBUBOVC47roVntMEUPYLqANokqM4Xh6XXdNCUgXBBr99teh
V99LYmSLzRt6xukEzs9WNHpsy1lXx2LNXhGTDRExGsTF0yItaIkipTkMjP2xYLOXJG6ace4nN52M
8OoczvKDD9v42CfdCxI9AFq+RzXyNKQiKbRa2wKS1GPCfLJXJHbJlpgkrYZToIOpaMHqydmwHXNu
Ins9YhWB8xa2fDg1ZhSFj7UqUjjXH9v+9mJEG24oOU91em7bzr96AKI+tqT7k5X8b5bSXo5YMedC
C7HyKZ5C9KPcYvxAwz/V7n739F0sA+EG5WpgxM5RgNL5EvzoVfd6bCHtVqkMaViBn5Gc4fMFGu3i
IZM1Yp0/H3r8XqAVqp71nkzZOR50ByFiC0ThIw9Vlx5bq3uN1jCnFonTkJ2zOQRGi94rcnDz28uz
YMQ1mo3i0TpCsnq7+AdT9diw7HJg8BmaSiRjdvY36yPpwqiIROqOpZJ7bVZLlDB+66MSLlx33TS8
IfyYmyAke79u2SSGeoZpHZUcgp+2Cx6jrnl7bEzYr4+OYSMkJtZFJeVWh5doUOi7Fk7bD8eev8s2
uuFGCrV9cgbXeYWFejRH97dWvT/5Cd4y0X/ZTfd+X00AumfqKn7WQzDfmWpZ9POckLo+oU81qa61
9k48GfA7/3S4/k1Y2AuNOCiRGlxwdSLZ5zZ65cuxrG+vL4oVW9YZzNkTa96BYJ438cFCw96aq4e2
N6uaJDnzbiUAL2YLeZqnTP7JQPw3wjuyd+eCIJ8arNvkjMaUOh9F35gH7YIeitl5GsaLo0uL5mnQ
meibdaamK2B6GpCiD9b+T1ak/6yz/5kJUbZXeyTtxvgCKsoZ/FmRwIe02xzQq/jn7y00/GPUdxn+
TReFHb80Q/va+uYV8EcWgxHYWPE9m2pxgs3VX+vC4IGZm8SbP51GQvaPsOh/3g+ks13MTzZadUs7
KhwvV9etRQiCKB1OUiJUq7OoVqnysddgHOUdG5EQru0GROK1VwMX+oxqTCsByPRy2a5AjILSy5iD
mrIjEOTLnLWbdy5HZjyMj5KH6fC0zJUL+XUNgDCX+eRVDag5SiYNq/PJJAOy555jvedxNvb1t2EC
FDvMI5k0+sq8hEd4uaEKlIA6Oy5uKuTG2vU9fAfBDc1jCS4UvOE38J+Byc1swKM828ATkHfhIDl4
CRqFbgMqbjMpixeck777MFCNA0ebtOlPPWj868mO0VJyNCuASooRksWyONpc/GZXoLokYXP3rUel
P7H5OoUkdHmc8lp86cDqzH7o2oIOhe5f3086h0Vcu32+SRjvBq+Bee3gNDYXzjUAlJcJum2rk8f9
Gz0FtAIgtgIkvM0KMIW3WJd08TF5CNOFA6kbW6/R7jf22x3QEl2R8GHhTy2xTVqShjkG2iwfkbqn
wDinGq7J+TrWfOwgy217UZcmw7k8KVBWW+sebzZ2U5KnlCdoNlqaSxUlOGtgA+La3uNr9QIM+RTH
AWBUA6VLqzv6dTQaTN3Nr8kP2/iNnYepj+Wzn2jKP4qRJskzMxVjj74Sqa1L5dHYFJ0zZ0PYaHie
WPWEtp4U32tomgEvVxOf1fZMYIWNFF6Dpy3vNs5W931MddPXRb/gBuGaoEM2ew3XZJ23QnUR8HN1
Gty8Q5VVnQvQ+uShbYXtUgKq42nDt+z7K7CVmadXLrtU5JLL7AxQaFf0fHV6QtVjC+bldhxZ5gdi
ZzBBJ2xsz7yvbfu6rrQGCXqyPbXnlsXzWvS1iCishcWmSpSuRPolNazrH7LVo7YnYmLXKXeDwQ1Q
nqVxQpF2G8MYA+qTsfZtKNMJMN2kkutDR12IqxBiYMjnoU0wS42WPLLNHKxYweHMR5T9TlWARqtp
SaLhfRLrMC1FNcftd5S3UoVFo6N+Kec27udnaUnNX6HpG/W53RL0lmU96eN7HwdUPobCSf9X06ne
os1qCvroecSiFaduEBu9Djpsx08i0Cmh2BNlzeM80VE2PBNjZPg9aqsq3QCFznR9cW5Z4nsyNVH/
uXV8iwuAEggsDGrHwgx+4DFXPyoAUwGclqNMv8eMj8MnWBJ4UeBKEgkPmiT67QndL6DvjsAXRz/6
dlr8VdNh216lJ2FYDAIr6UcbYZrf1ZL6Z5OR+gz4adq+pJNN+ImkzSDejVKs/o1DdwT4zorCbCIt
b/bV/Do703U/Ja77xEPLR7ZdetBWq8tIs3B6sCMws0UbsYh+STmNsr9CJ6tn+A4E97h79D/QF6Lz
1sV1WcNVKijXxqfuHuCRxd/BcYp9VlkTZeWg0MD6NtmE6p7DGmD2K0jwdjsFo2jXu2ybCL8kfJXk
E+GVrN6JMauHAnT3AEaaLclmdKBoDvrj4meAn2fiDbmygQ/qA2gvVf9iwTEVZwLCelIakNgRO12c
TuIMWXw4PY3Zwn8ACo+JXaG0517ESiaEEtGv7sTj3kx1SXDFuTzIFq7Y56q24CGvQbLUryKdwZsH
z3kA5LgKJv5diKwFZribpWnztAsrAmBVxNbrrPRsSuMoCUozdzTMO+Xd8IWZDG9QxqQO4YG54i2a
oJ6nvF2DuTt1Nx+nHC6IXj6PDt2Mp3iY3FdKNlChA9QEYOYKfgh/Qo5d/11hCSdFqwTVBdcu7j9t
I6CecMXSGj55OZPeN1dn0Pz8ugFqOFW5GE2yIt77wfV93hrkdi7HNcky/3B2YfFHcFsmbAgSFkfZ
O4Wn3D7kYOx0ijOO6/FT56iOc7T0duBGZ2EGsvBSM7XldWhS/+DWuUZhegWODLDmasPBAu2PQlxn
oPmC3E9NE7znADLTUkTcBuVMljArk817IISJZ+3dYrzLLlb3AWj1jlbbIwPx7Q0J57Z5j8sBusm8
UcpkZ6AGanOfSRx7nzeUrlIA1Bvsd6aq4hEq+Aj0Y12TVha9n0JTRGCAB2hHmeaqcWi59HP4zhCp
0WPTRca8aVaoJu566Aza5x72iM2YL1sE6hLM6MGun7LwGrJsNi/xPAbdN9qsqXrkis2YY53QSvzF
VOoxEzR8/uZTX6fNcsZftranWMto/sDlIqr7uW5adkVvNFdPdqIAtZ0QjhQvwddi1d8e/towwp9F
G9/NfVPXUH6jfQlzBCTi9l60ZhvuhlYzKKopFNbkNA9AZeaL2Tr6Hr+ZflxCYdavCqQBWA1kVPRR
McKzsy4CxKeqWKthfd9Sbthdmg3o1Iu7DgpnvUxpUGyDNeAQTr1b0Re0JGGBW6hUvMHrxvHL6ra6
uQs6GuG6salkYF+19n13jw4H4ZEVdX79gV1j7iSMdQkJ396u9xgpmBgT/+QBONczIrHfqmva4tPD
nZiDUvfoEJDHFyBT5ulKjMjM3Wp4Ft927lXASKLGMM5zbjKscgKTw9pbgMQbt21vWbaqLAf9LuXn
JNKIb7lkrp1eiAnT8Zuf5gG0dGWWFUTiiJH1OcLsF5/beQW3CH8k66sXiRsP9y6VGMR7T9tpLTtm
Y3OH/T8AP3oxVC8n55PE1UieTO/xMad6OS9OBvpDEm5Gv1kwZsv92EJL/NIujWiKqBX9/HkdEhp/
0TTZUp2vC9zNB4wUU/VfHYx2yRugDqLsWx/xTH4d1SgpDuVw0WSFbmmb3OnEzBvyN0FSELTHwG7Y
CtWK7QPZHnyGeRAvSTnD2aPfIOxMgu9AEWxRQbCpt1dvR/maWMzvkyRO8aJZPa7VdNJFn2IKMU3B
trRqCxQwogQYzT6xF6qSmC85W4kenwcxCvSph/B8xeGjVf0T04MLFBD2yfqt7UeznuOwiZaXsCMT
TJtxOZ+9RmnnwFtXwCu9Galgn9MZaKByjirUj4CyN/x564YKh46pdfQFl5ase6dkMvuHsO3GHgEz
wtpA0wDUjelFwnl3eqq0yoa1SKOofrNBLhUA/d3o5d3s3YguejRLU1fA+7KSRZKFzfAiZxQmgU2v
1XhiG5qx1RkNtuEprVjXlROpKL5EI1T4FNnhhv/l8y35SaHHFXWRpUtMS21HEtpc+nX71KYKVlu5
12j5ex3Qmss+1jPvH6fOIuMqRN0GRdjCSnArEN2XPHGcmU/Uws3iruZuwH6frARpOkPX92DyjUWB
uTZ4BfLW9p1JgFjnYyk3YbuLXLHUv8RkcsuZJlKFwNlM8MkLo4alJVPQlOczC/05w2bkTD7FVTs/
W+jgsq7QXCfqUc7V9pJuN2qunzx7mNNUklMK7NGKbRQpRzn5CGHfqSWor5J3sXm1qgqXd91kwwJ3
GSP9uqnKLUXlRHSHdA2oVYkeox6Xqfm0tuJOmAF+KRGa8bHZssJ7kw15D4IWL81E6F2NfOCT0wl7
qOG/pXOeteNciJDyGka/OKn1fdTy+9TV218RmrraJ4qloy++nX32NAZ0ekMcfIFxBGLmseYp9cid
wLd/swQDtN5mTQoO74En3Lugwx/EWwYLe/TwPm1TSj/0LqhPkrZc5lqv5mGRKnupHbALpcQ0LuLV
uoKKqrmLoih7tLze7utwVV+3emnfZ0xNRUP4WxVP+kPcZl2W12SYoVWySsoxX0mTuTmvke1u5w3I
we2OL7T+yMN1uDftlmYlpjMvtLd+PXdTG99v0KJGH1yQJu9r5Ri8/HGmToK7SieLU3mFmZvCW2ET
5K/GVJv5EMecb/nS6DWF/jdc3FY2NxOJq9pWD6+ddAq3ATjmcZwpzjEN69uy5ksY3C9hhFZmNMU7
cj+JsMqe52CdzXmBOQT56LmivMi2aDEPNhri+isyVz2eYkMDejc0QxM9tusCpLutu0XhOD5M6Udm
1UBeRmbZcIL7xtbBx2Lm4toHS6a+BAIA6raItyZuSjK3wuQ2bpCKZsYmTTEp5Cgur1jAmMq3eLPN
jzWN2fi4rP3iv4Nk5pAOCZPGmN0Kayse8hbtVO0J1ksVvUypatq3a4iC0anvIqbPJkHcKXGiqZPr
eFMVn8ZEU/aClqM2foDomoVlmK1xdg3RVLb+bKDg1y92NulAii2rF3E/jzPY8zl8YlJcY/qWqu0t
jsYJxSkY+lv/gMLOjLggusSFT4PGknwvcVh1X2Qss2sESDsOyNolX8KZyeCrxkUojslrH4OciZsL
UWB2IFnKK7sgus+TXctF11P6icMIwnxMHWL753keM9qWcTIG2K+qLg6W99z5FkWZgNKE5cZUky6y
iin6PPt03X5G8IhQf00Nev1OaQv85LtNiTWDS0XcT28ABo/leuoWWAJfsiag/RuOVYaISNg0pghP
Yk1QYRYdakB3LSPC3TEpJNFl5CekALninNdgB/Q4fyDja8diW4ZbLgL2j3FvWzNNtbtkspbTRzUH
/XLu28Bk13nObIwv5jM3lSNV6/JVZjF69rmQ2fzVODmiklUTHRSZtOFDM9YVL0ZcWJvHrW2jGp8k
adDjOeNqppiGZURSOnK4BH20PspS2DuM1WNfU1SnqjV9NzK6odpjYu+Hl00plU9gvOZomastA5Qu
bfvz5tJ4K2pgce3VsxkHNJFZVJqM64MhN9a4+W0SukT8XMDDSU9eEiJK7m77al7PAJPcea7j7xvo
ik2bsz7IqnswvCMeFbPybYB8dCPBZfWYwRfs+GFybxDs22+Zb0SJPT6qXno6T6cmGL2FbCaogivy
W2YKguLznAepGasCnlzsA1sMRIuLE/VwzcRtx8BomRCWwH3fFNiRBv0xxr0PObdCdKYcgrhxp2VF
9wsOfQEKkD4RYfOcto7gwNxs8hnNA/aqqoZ3WJGVve8JCh1PGa0NvdrKqK8pkhX33Ek335sx6ZQo
021bizhG4EAppq6+wiulbcpaI3Y27SSfjCFI4DzMa9xVJakoBr8BZoOWIXLXJBNTT6Nhs3qaKjs/
2GHo2290WlN56lM5veLQyU46YGg0wvvw9Lr5BBQ7tUbuYwwHm78nyglg9vBsaTCJkWfkyiX6zIAq
t8WI9L4vUmhXFvAU0xVXAoibczGO01ooixMjEpshWwu0SW11HgpM3nGTVBUD1FXoPIApDX3qs86g
vGICn+n7xC2x+Ly6ZfSPPlq39gO8YXr6qHljm7kwbBmahz6F9gq+e+taEt6iAFot0QsF97Jc+mRt
4XpRAbncYZ9P3oaC4fBazTga5Ry8xHvfVsEKTeqofClxTx3XeWXQefaj6sBzuVKJ1Dmv4CyS/t0b
FCGwZyHnB89xJRAVeYPw9hSkWW/e40aLTo8O3fzqZXLgjD5HFiZLRZpOg3vRuHD8HvkugHtRHRvx
SfQ1GtKkGQYFrZ2OXjXNTJODuityJ8EhwYkZvEXEvmX4JBqcEVGRm89ytluYI0asVZN7VO7iUiZc
CPWwuQTHzBw9XOFXJNgdK3ocRJeXbai9e0uGMUg+u2rs7Itdmqy5T0VW6+akbSWb61KLNRSItzT+
KR2yya9yqx0SbJ8NcKKW/eg/oM6qoelZcCDXa75iL5/u1nZ2WNl0/EiZYGfco4QPsBjARpLGsBHP
O8dt8gHrwalTJoyAu04aduujS20nvziNA2w+TaixPYUB5d3fQ5tlspR9NdHXgHq9PG8Ep5LnqgdF
7W2KAhT959htn4eZse5n3M3/4ey8muxGzjT9VxS6hwYuM4GJkSIGwMHx5Vks8gZRJIvw3uPX73Na
2hmJK7OhUF+ou6qOBTK/fK2rDosRF7pv24RRX9jIYjbreBHmHERSLU7j00OFtNbfDORgzxPJQfpJ
koKkn7mwVH4apWU31OLpS3V1G+AoTzbWTJZ4k3Qf6BjT5M7cogqFXaTn1YFQd818wFOoZO3TkLTN
cCPV2oSzRXpciPCmKX3AYzF+q+ay1ygP3AbnqBWcGt/0omwZ3SXzXWB0bpNh1GTOLO9GYJLcx3sw
9KNHYI5hnnVpCmZoMWjVIUWDMH2bzdXteVcyGvZznDpz0ImmyXeFZTltYNLWMuRe25VrEjL0Fu45
sgkPQ5hY3KqzaBKrgyxJ3eUUDbpyfFw+sSsCcgT0nszxqITrhSas45OcFmtjaR4a+8A6WcNkt2xh
HnCTkXuYKbcsaMtqLEJ7GY32Q6UiLzRGJMMeLLpgSZr52eRlgdcphz0aen8q2Q5tXys6dy/NxlyX
Y244lvNKnnI5XG7X3NLwxlM7s/3MWKz6Xqi0WD5rvBtX8xJjsOoxvCU9M3dPzjbZd+PtoHCOtDpf
2GPQkhK+tEZxfL+WRs9M1o2W1CfOZBzNlQ+kLBjK9b50q+/pypKN1GhVpf7RDZPWhqOhBHMhtzmw
OU0udXfq3Xp07kWSTTE7opNtP/IE0PVrls11HtqxXWkzn25jVfQUyy59tJlq2BpMV9kibFja24+k
scXseIPhkmQ8K3t0XgxgiJRqFGDOAZrEHvPXRhtr7aGOwbUfp9s8jm19dQrTV1NL5i+WsqYrjkkJ
vM9FYjdW2CnmO7mjY3Bsz7jjYjH7G1B5zUCfdipVgS7k4JznBsD8whDhyEs+2nb/XBVZ3p1UbM31
URvpEf8K6xLpPnSWxPBSl9roFcqctUutk2DzqI39mL5pG519vssAUO3WsXS6u7QfMIGUQlfTy1ag
sPIdvQfLTq2iIiCli7XhuyP7Jnqx5j7xzYrs/2zaTtpGtXXHealOiuPcxNbqMWZkgBVqGcbDCrFk
HTrAxHlf5HLTXwFPhDilOYSH3+gl5PgOr63eObc9fOMIfwMOtLDtTHP0LVlmmsc9d5VNv9pQKoKM
hFA3kB23YaoZwNqyAslevYL6Mcdb26URQZcoYR+GZXS3Q2Mvml4Rd2bOowt0EdMjVo+ukV2E0fX9
q+hJHP9QsT2WFx0IUIWFSEb3eZ5BoIMidrIY5x7Syoe0qgp5juKiyp9nhw/mvJpO3p/0kbqZ68Rr
NWn7XjfxkI2qjE9LBo/4iXk2jSZfH+WatkFWOyXonE1+War7Izdzo/kEQMi1CaA7lOOGOcLWW7yv
+kL+nt4bvusS31juShDvfjyqcu74YAeVNd3D0vGhQQ1xJVD4bSp3fbb42DEeuSLJt0+AxNESTtzJ
obtt6sJZQWpnU4tcmC2pk+xm3tgKx9zrmZTNPs9UKy5bUeNKNsy1Hr7M6eiSXJCP5EeEAyXOa+IZ
sxQKKsdEkKS3vTP5kvNb/7WcbMd8qAnh6M3wFoNqcHRbBMXnTre5U+a75TznwVp2t7a1oZd3oovs
6mjjcp0PbdWMVhBPa1NdzJ6UFZAgHVqpXjs1hilYpeFpvWFoIVTMkAaFE7tM103bN8qTVpla74ui
Yf0cbXG2PBFXYA9AjEnUbT+sSljxtyav9eKoW9jzjjrgVnvFUd8NLwVxzcmnuhL2cjFsrV9/rq3I
msu6xloPjrGYjs8EAzgOjDYCIad9jxCuHezrqJf97A8rpZrHjpeQBeNmmrmPblxCDdr2Te03OaGL
0PKumGjN/aTPedxfu2EzqpOiEo65gHcY4QNwh5XW9F7Z2TfQDM0KMuFoTU/UKIOY31dc7eUO7D0H
HGAhvZ1m5ts84mrdZPmrphkdN4vTdlgJGnH7BN2GU3ns6Z1w73s1FRpW/FSlP8bb/vhDjUQL4LMW
8bGtXUYRnfWueLa6zhy492JRtoPXOD2OY07SlCipRE/1wDKFhvTEitvozkzUMIcso+QETkWVTh9D
tjTLpd5UKT4zDEh78bI2G0/rqrbls6PKZrpn146tQ8+44pUknrQeRTnxDRNslok9F57mgeHYVac+
QYV/Bx5cYganGmDjBN/mHM4FpY62GN4xW7aOh+nGnHeLbHLAia5NnmCDjTiYJgqLnzJUf+yL9E+Q
a+hOTuS+qkZ3Eb5WOrD9tK+irq0HL8ULZ3u1A11q+VB83fjBeTkGo+Jcqg/vHMq2VPPkAGGceYJV
dgAqKWqcEB4B7s0chwuWRopzqsWWyRfcx+vYeeNMwUu7LzlypJk/t2RrzyfOw4swgs5KYKz/hYLn
ptT5Oxz6r1VdMcDjkmqdCmuKHYsgRVJ9RUfV+mzPgOogzM7xn+tW/oGuRP9FctO1/drbliVDvNGt
eh7WOhqDJmasweDK5O/rOOELhpBlrf6FkfMfCUt+keJkSGVYPEwRSod6goEEjl0LgvIv3tA/evRf
hDgN5Wa9SlwBH1p+yzvjdXaa6F8oZ//RY/+ilGMqa8smjkS40oDgJd16TNFV/JsP/otuYjCMoapH
KUKQlR30QOpFBufpf/41/91XjmjkF7tItEzpINxUhrGu9SzhU8Q5j8X+33v0X7T5Zt5YcN58LpwM
iCkdXAr3tvr5nz/4371Ceem3//5XyXqyM8q5WTIul0S55o++SsvZ1+VqUrHimGXjNSPC1AMSe9H8
O01lPOUvArrEiWdFfIUIaYYUn+226+8yAzTgtzf0H9+X/4w/6oc/38f9n/6Lf/9eN2uXxsnwy7/+
6aUu+ee/bn/zP7/zt3/xp/1HffdefvS//tLf/A2P+5fnDd6H97/5lx2DzrA+jh/d+vTRj8Xw2+Pz
Cm+/+f/7w999/PYoL2vz8cffv/8o0ypgiuzS78Pv//Kj448//t4QNzfwf/z1E/zlp7d38Mff/3f1
I+nef/fQvf/46JP/9y8/3vvhj7937D8oCfcsXGEa+HBv7qP54/YTJfkJBztpuJZj80t8MRU9iwlP
7f7BkNJRMPgEmiu07n09/vYD8w/StLjieThpm8jY/u/L+5tv6H+/sd9VY/lQp9XQ86i3m/B/F2Rl
356CkiB68TjBO+LXMotf+72T0XFeNqVVTSBqV97TXeT0gWYw0Fb6UodIvTMMh5Qw/dXH9pfX9dev
4wZa/vJKeBlMkK6yhGVLy/lVZkV/hEy11TV3NalXr7mzjpw/3QjEgIoNGp/cC1ka3sZVW0Y1BGU9
HpzC1XZGtogD/ykNNSOv93WelF9FgsqiAvviVIuQglD0SDzoA8wjvaJmgDZ4vEuyFEoia0W+sxk1
H5OeASUlNOLocPrxtVbbBhK9imindfkcWEKtuyqGXwGTm98M06bGaZCi2mXO6p4lgOvquSYyqIzf
Xz2YXOPYRXJ5r+FM/TGz7xjBtAPKflF4Wz9Y78hDi6uwsCd6uERJkyUq7rzIwU/lunyzrGH7YeSd
eHG5CPYoqabTAEL3kEJEZV6W5Cng5Fx/Q2PeH0c5dfeJPRgnvTbMQKIqCqVrDw+xtKLArsx1p2fW
qaibAxsxPDVsxycY7qLlqI0m3WY9eDPGyEX0o5ufEgLlw5GR5ZhVVuRtk2Ve2iTWQn5F3y8qkkE9
J92ht3X3EmvWfJyc28ywFiG9UWtALd14RrmRcnS2410zt81Ojdg0ADArK1zVLHbRYK8Yz+TwIgA1
AzetrUDFbfKMTkm8qc2JEPWBmVqo0Q5Nb228tfZhy9fVK6U2X+Myz15G0t0/zzOYcsa8fjBtW/e6
2kx3LaWPvrV104+2zJydLPPq0aYDgV1IauOVEP7ulMaWHRjSDBH2Xe2kPTiVdnbahF1l0RAg6eqe
fudk9fQ8NvxNT/cm4i5PE53Yqbxy9zlBml7fy9v5aC0OMtGCKtpyv2cW7mX/QHaE9IqEIVKNONMQ
U6UHayKtgqwi6NU8H97SjLqBqh9qTt7x4K+Vpn1TW7vsnKmikEggGbnlenkpl1VIfVO+a+Abbv9P
/oi7wd2DZsSfN2gbShGNab3G9gx9ktTGo75YxsNYTsu93mib33I+D+YNBTW4xD06CsiWctz2TTwM
j0Uh5L4o7O3RHiIYl01LfawXNRK7LX3I17S6h2KNd5aZih2UpzyiYrN9kbQQiZVu+lQcNocaj9Jr
UVkW36ZqEb7kCKfc8qcFmr0zZrd8QT0HkMGZIuAxiKtJWnmYFtwiCyT0sRaDs6+q2NxZ1eqSQlWq
2C811911se74C/KFoIut9NBRgb3L41VfiGmrdY4hTifC0YIOZ4mQ3Gs94TJas8CdVOVaHjLmmtOa
qMgbrUXeo26xnqaFfbfq75Zm2/buVIurU9vrPiuqKbAnaVxjJ7l3WWR2pmPf62PpFwnSiFivxvNk
WOn3te6Sn2W8jL5boI01iOm5rBBu95uy2reYVf8AZSZPHaHa12q2h+NWTSLUCBG473nZfgsc/xTD
Zb2bjZOeZDaIwzCP4/fOLtonbTIcwPW6+2q2YwZokUXAIhIDawOeUHnCjmV+dGzhM010eKjVOK57
sbXlHMBHl6vXN+0YUpE7h6J3neaO8PC5CvB1ZNcRPCRIOi0Ls5gDWlI78Cw00ya+gd5xCMxWt3CU
jJNFLYM1y2BKo1c46+jeRm64wVa7tenBnPM9u8iIUTkYzvgI0yQLz9T77rVvm83PjSi+l0NXntj8
pmtkwZWypq37fh2r07yWyZfGqKbJd+KO+zqZUOkslpsTFDNXsW9C31mXpMnF6RbQbu+sxv1YUSjG
x6aq2t08DtXJQcrwZlM7etiyGknPRAqJV4Ga7ulORxLiInX5mdb52uwiaux/qt7pwe634a1E/nqg
uey+SrTP7TL3h0rTDYScyPoc5rLNawrDLb1VugP3/2Z/KVQuSe5P4vqNTIICLc/KE+izOkYzUeNr
WVbHxIzmIvizUBVap3hAVDgZ+zKCgzzKbJ3cS1Mi0PlAvtGPT0ZW2s+Y4K0lHBqtee+5Fd6jyKxe
wdW1K9rUKvGiuhu5hTqerXQ3QgoyxIlsUpH9Gk/TW1662hkofInOOkWavoQ9lL4YwHH+rHklhco6
Ae1ZT38WvpLSBfCXrvKnsZriia2Q4LFZZUX2OPR9fYRaTZ9HTlPPiYGeN6BhyBR3U+m2P+MSynSX
pEp+rtrF+g67th6hF8R+pd/wLNfJ+XBpOLe9yNSzg+YY4hJlNnSD1s7tM2lq8lpRO+8Rs6D2k9Ha
nt1rrXzKI9l+KW3ZPtESVD2vZFwdME1MYdzHnK4axAfSc21nuVpbZB1skcY71WdD+JsNfZhm9don
euHc9yTSZKcpf9I4Up9R0vSejVZzp4P3N36GSV7/XNPF9GUW2YhbrUmh4MqCVuZdWo/iq9STtrrP
QKLr3ZBWW+b1SI92haF1vUctgPFoVFbNcqvFj8ks5reia4xPljZbz/VglCfXIKjGtJb6Piq0+FMl
XThyrGvAWhMPEXbjnAGGd1NQLOmMENQczoayAT1dR3sUK3GuBrEUfjVvNYj3YoYwAdrqQ8RNn7rF
qLIgz1qwY1nly91KG8aw2+DfLG+7YRIUMtTLITPmMZjj+Bj19fItUdoc1N2afI7Nsr8qKy59LUkM
vypty5/4gH1UzwezhCvT3MUBAV62+5GClqBr3R4jLowts5izXxZ0hyyqyMhJfYzqYTk3cFg2Evd5
NA+qhwU99XWWnBhnEKKbEATI9SP5ghAxQcLTsL/v3UwZD6Sib2geyWfJt1r21Fda3RN/FYpsTfdQ
5dQ5lKIKJNW8Zyq/1l1Sr3EZVH3XvzWR3LwoEyvkvkmyDpostiMLbWArNK82FKF39RbfT9sqwsHm
GrWTzrlI5KZeGndo2GyvsT8S/bh01Rt44zsRLF5mEbOq3rpptkwfTAyKBH3mN+bLOhwM0QAELev0
WUvW9qFAB7CzIPPyoLClc3eDybf9CpqKvTJ39+QXoMbI3eLW4WIfsjiWe0EhQYCRgTgQBH6J7whQ
fGMsm90S6cb60C+6WZ/qehNX6ZaYWUWidd5kFdk5zd38ZRqpUTcBpin5oGojQ+T8MCUUjO6ypl4/
JrMslB/Xc/bZGdwoqDQBbYvgUFl+BpLb+LNh1eWuLh0TpWHV61nkkfXOVvubfBw8LfWztJnRxUZl
fBDLbB/hA5tQtl11qdSo32Wzak3m2/x1qRPLPE3xpAXZbKiItueoLQ6Zk1UXx3RAeo1NHHjLs3/T
pBwmazK+jX1sPdiz2TNX96v+zGqToKuiSbsJkoVwHSo8d+UUTaecco0ud0ILBdSOoYe0+KiKL7MQ
vWeOhfa+zdFAiagctJOTZe90DrioU1SieetmFh9jpeL7nFWR3X8oUYEDfcGAr9Ea5LZeXakfYXqj
YvO1QcrzwAbXnmt9ts+uq4Hj2+jZbXBrFLp19FMgVtzlhqXuF5GaDNBqTJFCIZJEJau9anJjDVmX
KFp8t6n0fd6U/U4Von3aZmlH3jKY1l0X6a6futvyLtBXP66s4nsz1nSQRsS7pVEV/lj0H92N2JOx
3gbq1uIiBYUrmtiMQBjzXdQxFKSzdbb4hnbZmqvdJPUag4ayd5KNxiuaNtuVaaSuaK2TV2Ps7lok
nyFMU78v0CEsvOttuHQizs9oGRULiVmMB6QeDG5xYh51KpRvFFPh20V1LurikzTLDy1y7ofJqaHb
k9xvl1wP06Saj1rqsDORAVsr1XvSGLb7om3L77QNjvc10xecVBTT9ZEnByCy+aSMbznJAcMw2GFu
5UByy3qwNDvhLLXNwZqsZWiwISG+jNckg1aNDxDxqx+Z2OqT45KKU7JKtHfxOd9SeY1VbJwrB3VK
nuGt8bdGNLeaGFSCS/nDIW7d8PppfiHTkCG6imtfOmtDZ0ueBqBG+WO8MtFGXWyfnWG0H22jdE6T
3ky7wcjQKGsOvg/u9vO43kTUVt0ZjKCVfrsMha9WLg1t6YqAHrRDhHJmj0TohKJ0j64mMJxkD3PF
Nb36cyWKgKkjPcGBZlTUZcu5M4UerJK9Cea9Ho+GKo0w0zLoTVsAl5d5Z5OTtRzstD20OjPEZk+O
Lygh8Cj7Ko7RVrL+TRNfddTUmp+UKwopZCvnJG7dN1009h41oPEZUZztU7pXnJplGwNDM+JroQm0
5rM7HbYpM79ClFqfpdqaJybg7DgQ4PGaV1F9pKRLezKmUTzlW5uzVgpUUXbVJZduyJJrQnz+Tmdo
+26Qcnl0jMbKPHuof6D+FZ5mD5elzc6YzkWw6tE3fWHvs1Z/I0fRH1PtBRQe7medpNfMbn/Q1kId
F3N0r7Oc3WdUqkNQIc72a4MBdlKVtUP/6KCYai56Qh69kdaB1JG5WzanSL18yqYlZ06ouneALjtA
bBL5CEm1Y2+ZBwhc7aRbabmriC7FMDH0J+XmTwL+WTiV9Ey7u6vNz62+XEdkkyTThOYgv+TJfF/N
unHASvHsuFkYa+UTlNEhyo3btiQRdeCL8BkNP3ex+1aWLuak9L0D2PCLjqqY2KlgAJaxPLio8z22
mepCMKLJddzVR9fJz45ISjTV9naWHZmtSjjFocydvb3mtZ9Dth8ivbqJ+4t4T+fKs26BrDprNfk0
zi7BBsOcc3HU8qgLDldAifl3y8xqOFkF9ZnOlQyykTUSg8IhqTMrEEOh73GsRGGdq+i8FKIkYyLu
Dy4+IvQ/baYuaUyVi7OoYINSO5IlWOxTdTTG5Ez/3AGTKx56IxWfmkYNF91W1qc0s1FPd9PgEphA
Kts+L0vA1DxandF3slGEW582r9rsFoFjcUTZJEhuiQ7knNT69Iya8yEXOkS74PchoOGUTkPZflQL
7o8yX7XSix0djpjSXr1xghZgNQRiao6Zg9S9tZY8oCBzvW4mqiWpTP27xftDsDnmg68gQt5GzWmP
EwqLh2WsRBjhSIBQcb2eaqbd1C56KKfBH61IZ82r3yyp6U8TUltOOIu7PpYEfpEvpckuHAQ85Uz7
hTfPOh89RCmM+uzuZg33hgeKfymRgQWykfNFEfV6maz6GqekYWzGB96aBIRZnVz3edFz+BHrgbTk
Yzmk31A8fawxihNPb2oGcbNdCk/IuD30RleHbJsaAS/FEmSmpu9qrZzvxnzCFaC09MDOdcgNcTBU
D/0xBbPuYIpxy4Pj1NxQqtyx237I2bzTKuHue7UdhGacBdYdj1krbKfpy2jOceeTFpofW7aD587Q
1zsrSr6Mlrn5Xa29Wqkr7stsGd6Jw2sO/NyrcsYWxQHiaLWcxhhRtOfFta61RYRbtui+qht5aU2c
KZkw31jAYzjfVrxaVmkE2m9xv6vxWiqJilY6nb/h42GGRhGY+3C/H6Pem97E1uy5Cq14Tseit5by
Z67wsSXpscwXP5nLlxaZuJcjWUjbCYsrG3hIFyMCe2tfVOub1jg2d4+W79I50lOvsAsUVrHsw8JO
r1mE4c81hoe5Kxj1EOg8JL31KYOQ9NVioawpdOZF0olDZZgjStA0XMh79O3ULIDyDPtuWUj4dYqp
CvIuiwJRyR0msB1ZvXXnC2M62flFc/VzM6cpt2P1PGaIbqfqFLm9e0j78U5u7tIF/Ti6wVgb5Uvc
1ssb4rVTtsH6Fhw4vLJZDrItlj2pama1K5a1Pqboe0INQ+lRMxLzkPfG9NBuU/w1zilz5w5958j/
YnWFPz+YjYe45ocC53qBQK6PBqPvMQEZ2lXLdNHwaXgVatZQX5RzsM0i42wy3sclcMs41s2rZWR4
vbJ1jL1Uc6yd0WCdQl+HBLRZm4upQMw4NkSQWJt8xueS+jQFL9casR1Ypinbo5TZGHTagoLOXYj4
KyvPJQCBL0qPsVZF6U5ho3C9trHST5NY7Duusx1l2hfy6PtLFpFfXGc6qNcRGa+z4297hLU22jpO
irva0teA51Tfmy2i0dqdn90oey7NOtmrmp4jNFL5q1aBfLeiexjRKnlZqqe7HFMB6bIaySzs88zJ
kwb4asOrFs0Tqp8J28O0uwkY4bK1tjpuTd747Tx/EfW0AB10yVGmsX0tdDNHQpBoQMRF3rQe8A3T
8rxYzkURR498Cq+qCkTG7+FSmIKkIuCNm+KHAupCKLSSzCOz5THr49YI8hse7uoKVRg+jNw048/4
ofJL72DKqSy5NLs+zVDvadHNkxOtS7afked8xXYx7IfcIkyVSZOBKh+D0mZHTsmeyLyOuC6NdWHF
G+EKNcWXSa5nJMDaK6YJlE/NzeLUa4bx4gpBNQJCkxx/aV1mFyzF8VlFjXGgiEA/LyquuDqrckvQ
8Ul1pyyZolLp2wN/Yu10Mx2wwFrma+oW4ojbu/3ZJw2jY2T3l7njwFRplv5oViK+12Rt7duEKFUk
wQxAZCEZZOeO7LxTU4qLPg1Bx/BnGa6JZQqU4uJ2twKB0oxPJFOaLyz81T0ivGQ/xe1QIT2g5w/d
gtXCjpc4eAtSkVHktg1bn9r81W4nYLZ2BAmrVzN5dyTrhYe6K/9kGs51xKUEmDlXD1lbS99Y7I/I
1a1vumXUCSo5K/oRFWn5whjyJXMFirm8ezTH/sV084lCQACvEXEJ6RMNyhrVnxF7crkKgC9HVtNh
0bbqvRGpOjj4mHyYWn031QNXEfBgEK/59qCPEzpdvcBJS0kusBluJm4tG4BO4tMqCXCo06y5c3IL
g0S7KHoZh0/TmiDWMDvaneHgEZFjOTGFvENmmj4hmGi/2riGSQuP1Ly3xGi3/mhbidcIDjZx9IL5
0T067m3cwe8unfG8EM7Jgrdkp9VUP1PGf4zt5RDkQFCsBNit/Gm8OZMLxO9+v+VLMA5GdZFb9DCq
7UHG0n1McM74lDs2YT2Y36vE4WIUqXVdSmbjLru5WMgCeZ/kLSWidr+6uLwOskmQswvHRqCO/RpJ
V6NBERXZcZlM48Cuy9HYPKVMTZ+ywhB3KH/aA66L+DQujnbgYIc8oyseh1Rq3gIxFap2uBgM6r0z
TKRwg0ruJnPrj6TLaXfTumBjauyXpJE8XV5Cr3SILhJNTsGI5mutMLTj8vEHw7rXtla/GErfPCci
ytFwYg7Fee6CDMn8PFTLk2F23JwEBmAZmo2TGbnPaCLsc1JVzzo3kaeL+eZsdnfLULzURXa3Dpvu
JxIx/4Io2/C23FDKx/euH2TVDaHJhMNaCDRq7wZ3Yk2eVY77mha0BBSgs7mYZ5zxhmRBNtyu+bS6
mvxRCwVqWSeuz2Cx8fWK/lhzGQbrzeTOkTpvQgSI2XVI+uih27bttJKRd3XoIvfzJvskYvko+8wN
RzxtMjPOBXpAB7R7b4ueUXC1Hl3monOajD6h70Fadq/rmL2JqQZo7ZvEb2uF5vMx6qck2CBYnjth
lb6p1cWTpdfdue3rIZhimbwKbD2HHH9UgO+0xm7kBPFmqKBNGntHT662Lwf8OuPjAtd0jeckO2Xc
a++UyaeRX6iGsXvA6IQgnjsgrsTFGE14sdYucUk1wylGLxYsRnc0JOupZ4st3WOnYhpMmRa8TK1s
J2URod4Ttg7kKGkwakuXr9EpzVfqwu3bAIT0ylmK6huhEQP3z2jWFx40O6FM/zQ4QFSFZoY169vV
XYtM+Rqmw+8bpT879sP5MZ236Rg3VZ54bjfob8Q0ai+c+wkO4FJ+Xapi8hcw9iTIx6S/Z13oW961
XXyVizt9RwDFuQ7QwJ0ghfJc4GepRJqD3trjqxj69H7SFm7jNedLgGOak7sIbeeK4DxlzCway30p
DNkfk6XeWK46ffoy60p8Gsmwxv6jwKmQmdcVSKZt49eozeI+RhlGUkixuHjP4ltIqkJt2/i2qdJP
YzHTjkryZO5Xo5mGnKjtgyKybfNk3WDwUtgtsYbM01umqu9JSZHksA7fOZZrxEWkGJz01vxeMPBB
uG0AVp6WAYn0o+6cJ3NIWSlq/heMTdVfV1knjJS6eMMxzL3Ej/X+qlmy/4aVJkUoSLVB2IyT+JEx
kIeIfeXRiWJ5hWVd7sYOkaugnOrYyXkIm7QQj6jGWNESFXOhtIpvb0ykddC0qIN/SrDCOdA+IF2V
x6g4ffDp0M0wUNmgjCw96Ev3JBcbGhKvHWUZttD8LMqK66DJ5RlkLQnJEsFKN7k6AahtOXhRLiV6
ffT5caCwxAbKiMS3GvfltLMLvT31xE58MgfXCExQ2YNaCuu+mLW891XkzFDRpuVbrWSqtClus2LF
xrekIYzinspRoiU2571KMGo5bZQ9cOGTIau547E2a/Nen5J3l46PykuZaVGMTV9sXOF+b8ftLre3
hzGZkFM1pYsAEW9LlJh08w7lFrTrW5MSIKy3nmXW/4e8M9ttHFnX7As1CwwySAZvJWq2rMGzb4hM
O815nvn0vZR1Tp/KrI1d2EDfNPq2Ck5ZsoIR8Q3rv8cRLPj5SjwFZeX1U1JTTFLzc96Hugdpo151
cTd44yichZ/We2KR3Dqcud5yCwzXzBT2r11Jytrp7PfRb8NpFeeqWuluXx9jhfgFV9C5ysSHxxKT
l4SYG87rMIz9y5AP0bodtfGNIWY/QLFYy8T15Smv6+yZARg8ERO6xY7rRpducM1ND5ohW9ZuBdwD
F8Wewbf57iFCluTWkcTxY9jp7dUxMHxWBkPR+iVj2KOD5U4cCQIlhReY7MlW4iz92RwfxikRW9gk
/UaOLhc0Mn04iJSSC6xTs3dWt53a4eKxctyM8DGBgAW5Mv157Mp6MXbNhJrSpzdjVngxIJcV9bhH
bmacUlpZb1RRmsd4iAHwTWnk0XZ5x3/zDxxE4ruU0yQTQ7jQTFFmH0jyh8s+jtPVhPd3TOPQenG0
eUVhfljHkTltm7Z1tklZ1odyvrUyuka/hsCAgLuwDy7acoBBwqml2rT54D+E/WjfI1fyVmJMQafK
5QFrWpz5VMlF23Iqj8LvrCXuWj4uyF8axChKxp3QGXe+pilnQg3uC3dAXLdxT98e2oGc+fagpT4G
s+xOZleetWD2ctS8Y0VDfCdTJ3YXOuSGQwDoRV9UOiUwD1sFDkkJXdKdi69qsJnuNNhYKmBbus+U
6MC61VJ/awYpr1c0pbERHBQOpE63KePcviVUf8WKls3gLAIrj575+75PRsU4YUQEti589QVNKK5t
o+/ZcfOqU/behDJKIoqSoVUvJDId4g7+ne5JaRJzn83OXjG7DEuxFv0BMoy9VHRk3trJnM7xxP5Y
Vk68aMkMg08sDk5uUXovbYvNBs+c8381hdG1JUKLXBw35skMeEK3hX7GayCCzPc3s6YnkVrJJ7Oc
osfGrZ1PHDj3zurEPupis1xw36YnqoyhznkWinRZj1rxqmHIngpR1TccgOBbITRPT8zyfXDpIS9G
/1ZdHKmPHdgLwg80UG4eRmWeAkM3VwSD4oI/XHbC+B93RZjTAm5GqR+o/bC04xaDSbMqolvam0+5
8N2lZ2Ev7aLXD6jP7DZ9bMUfPmIl1wQ52BtzEPGWzI7LH6irXhCG3qJw/j6MjLiNO7t+Mg0S/VFl
kU9mO41eBffPl3aCtcJTSJ+2Q805nbtGw21KT0kHcGfxAjfqwTaN+UVN2bz0c2WfGMLprIwyHbZz
nvTzEqWvhTIZFJKBOvQcgoEx20zPGVr4CEQjf15wEmSJ9ezUFxwvsaijgpZcHDTjVmnU5edQUxut
Go3LbULMnaPhvLY8j66EPLTljNLvcWgfz6kVyK3RMm4ibHPzqUrahKwDqRXcHp0whyb7TdPd9HEt
qcV9bAzoTnqdKQwvei5DnXhFZBEmcgJ2giifENr7CNSUGABhUD+400H+LNvcIOSTz3RhvEI5sWdX
NpVRp/mKRQSopPCrjowzcYY6SeeVYYpHB21/GemCAg1P0xX+bnanpcbZ6vN5fSvmLgxrdu7pAQBn
i8bxe5+CqF40alAXifldc0Wa3Xs9EtkVk9Z9MDQ5njGw7e+GCvODNtn4arne7+Ma/scyCFIi3UWo
HiSjb3aT2b426NA3xlQ9H01mzK9J0tQbtlLyLjRqTp2RXQnvJXcjZ65tTAnBk4N6rrI6BPNTRRwl
1Rg/VeR1zgP0h3GhdzJ+HqsZj0BTM+GmqAcuY85H6qL5Mk/Au5Jbd3ZNmGzCbAj3VgZIJfOV2seW
dV/6CWgnM1PbvJjyHVpGv5yjMmNFjMOevPd8meMafbN2nAw81aS/+rAEjywJ80Wzzauq/Sd3LIdz
WAe55/jc4pK6CTzoLaGXjfElxCeMSENtpXJYPwyFP0xxifKajvl9UvT1Mq+Tnclx9pLTV9oOXKLu
3CmDicLlyTyWjlts0f0+VFM+Sn06BAGGkdKsfV5lmDY6I923sT/qryH9jXWTZu7GkjJ7Ep3Dg6vF
k97lcb4Xhd0d0ATIhEhr9CJB5y5N+KAUiVQmRBlk2muMajBGNggJ8kq0K6mZrYMqiLeGFhHrKCB0
ZHpFUy1pEQDGbjJ0aqz4sqHU0wuPaZp7WPLjip2jWONJ6ofO6H+UtUDraQLIbtGAtJdiRd7z3LKW
5L+mPXkCil1uMD72bTDeq9wftm6n5isRy3Q1Rz6SlCvyK2XP+goq3VgFYVa+TWkf0+Duxv4wZjoA
AleoL3s0/ee+SUYmgnIpRZH2q4SVP4MigbL/kkfp5JVRgWoQFpqX5Eaysmj47GJwO7ssdIyLiOzo
3swbhPKZmZdLdzDbM9pA+JEO+MmLqMzl0kSIJO4g7MNkN/JVJMPI82xuUA1H69DNE7MVpmRMyW1F
+AmWdD8q35UU50TwgUjIGSK+SVFmFV8iLuEZF4HO2qv29SYFveg+qawFBKv2bfZt4xl1I3ojnzaf
0DbMVeD6GjBOhlSHmhTXCWjGbvCL9NGP/XCFLcD1HmLIwnRL5+HGvtuEXWUtoZSF1z7APl+Wskv3
LeN/vwph9g852yvGzOSfKreyLLITabbN2liuNNBX+y4zzTUj8nAVGpXr5zSdhjdkFvuIZZWuVEEx
na+8bE44BvIh67iAa8WUPCSF9j1uahjONfsnIIo9tLcGO8eqT0E1im8WXfYVN2cSGHnR6uyJkUYw
iFZ8W4EuaxK6WMgz/ZUqEQdAY+hqL2UswnquETKoew7L0jXElxEr/0BCBxgvVbiae63fhWebw8Ea
M87fZwXrcKgrGq4jV32uzqgFuFHGdSga/0pttFgFBAEecz96YHflzGNxl2b7pUqWOQ5eWpgcmiQd
n+whnLdTS1pfaikddYNjrccZOXlx45JicqX54WsvHTQ3ZhsPyA7o21Rg8IU0+JhrRzfloTHs+Vte
RvZGhbh3TZtBSePKuaS7x3aF1/eAGgatxnJu6b6b9l7CaPsiXDMtGZBqPcxU1Hb91KUUf6ZmwaXL
3ZfJYKNp4MSwVKtFK4mgQ3dz0BUmWwOwhmzO1xIHOxvvidpfslm0JOPaft25vlqTJuPMGUTaJse6
eWh6kBdB31hbXQK3WzbgtSwulZP6muFxsFPM+VNCmpyzYGOuo9QudgXD/e7ruKtP0m+SfUgnjys8
QcFF4kjFRy5+8MDRjj1jmdqVDeBNW1hpyjPof5EVi+MbqmEd9oMllqkqflhV4a9Gy0/f0nYKsFCI
DD/ZKf4Hcyv6c5/7MSCCpr+nZquTRMoJwyY9LJtQxvmfTNb/j4Pw5NapKfybIHzTfMv+mn//8wf+
zL+79h+6MA22BJLdtuPeMvV/5t+V+wepeP5tm1yuNH7+n//KvxvOH67tWMIlIC+wcm+DL/4rAW/I
P4RB/F3ZFGUt0xHiP4nA2z/Hi/9PBl5JV2dUriWQhWnL8lq/TcEoQipUodaYWz+cgaLpoxaKVSd8
M97oBUFLltGcnhUM4pCElqnyJbGElltqG5PTCFunh1BDObX2ZuJf61zpswWJzeoKFNzOj8huS4Lf
bt2vDCHkj0ncAooau/heWmAZEWwUSQu3j3Z2DjzEypuzjHLjAqSZexXmKZdLLb8bDTfaNYGPJ23I
ByXLZsknOG30UtReQYjsSM5nTR/Pi+UAeMw2906WLZ2y67y5hp5INC9fGLcH0lyrYu0gIHsy6Ujb
WoQriso9+oEm7nutCTYwCN9zEUX0SFPlxUSbCEA27rqwzE8epNZygBxHCgxAUxnROm6sedGN/rQj
h9ReZtcd9kmkh59uZffLdBLNPhftN2fU1FZ39HoddyWNLJB4RxXZP3xoY/dtNX7O1NNxmSaOB7F2
b1cOns78nXv4TgtMhjT5L2NlHrgd30mOsu3U7TMpNlGok5GEnvIhCzWs/dH8TNNy00iC8kyc3Xbp
VCyNwXwMXMRiBPF5ZSVEjbIAFl4l4heISuOqdZxXO9bv4lrQCnW8oYGdGnVjtXKDClZop/UHAeGD
q4/YZ1kxEXiUG5LiXDrS9pzUJUbkPDbZStJZgJgkv0/QsrystvXLbNrGaeosUmX0sN+zxiCfC2ww
+DB8m9wC7uk56UweqGKQH3XdaZu0q9QpywLnQGR5+qrdFt4FBKiKW+s4H0gYDXd1mJx0UUZfsh6I
B9xgQCLQYGc1MPesKG0/S2gXSx6eV1pq+4Qg1FIEgh1y1moTesXg86hVZ5iJrjfY81WFxYUm/Uaj
MnSes2jYWX0aUUpvIZDpiW+cSUpXXmRNHymzRtdKS98zs+uPjWPvNCOd9UVvNMnVccDAOCSRDqMO
b6ayyXHF5YCfSN+/kPl0aBPnBDDEurZB04g7x4Fog/mSi8rLIX5j0dKn79aM3iVppaVDQBjCTW0K
Cz1v1ktLRpcvYrtjZ8fqyNKVnP0MfyIC+LTUtNi41kq5aEFm1uC2RGZOTo+WN9VmQGwQ59HiglXj
wAghXhNGNgpd4TueD/QKsy8WXOE7LQ+B0QY1Lpgmo6zddsIt22VoJA3lkURG5QspP9iGrGfVgvbI
1O1GphdqafQqZ7u5UfsoFhBEOPhVmA5rRa5KLAK0J4X9CNZll1ipVoAxiGaX18UpWusNUIVlgCJt
c0Dxf/aoXRWsgBahDgY9kJ9NSDEbhJaFxLFqEZ/CtZ9pqvksjD7MCMooqgMC9iJhTQZxvusMP33J
B1aM28bo90GtJg9OIKhD6iZhsSVclZJo6jX0J46WHcpnkdL04TjFh+UkADR6uer4NZ6SWGeFtFju
RoS1l8R59tBQZPgB9wOQehTSyCCrEonkbBdxFq/nTuZqlbUETe/DJOevjyYUboJ+JLpqkN1MacCB
V/FoNZfxJutCR+yIHLbpR1VrXbR2HQipSwO6CVneXnAkcmFKVWMXXt181le4OLxgVyYefnjPGy1D
p9tN/lhbiwobNi3mvQ1L6Z3x8eExpxnzbaCdCE0vHKtjRy0VvVbN8S4bOW8pVFkrbKAl2c1j3DqP
YTu+qjwevSavpjdlDRVOW5hezBg4SxcFNEbyvH2QjlOs+75Rb4FRcbY0Wzm/C33+HOyOYKPe5c/A
Q5nzk3taE/fo6fC3bP7demG3urAgKY9Dn921dZ+YG1fz+URJ0d3CgFC5FymC8GmqU7HSwtHvNgFQ
NsMrHHyQlQEAYDjw1H7uQeWCDAf4+RBDgjOv0EJ7f506DoYGtRGOlDmUqQk/YbxaKXHEbSqpcfQ6
dY2H1BHhJ4Y/hI4hypgnoWoZPdYQ6vp3LgRtvZ9JBaGr9lFjL6qAxn2UTFuuNd9HpFZoN3yXxULh
55FXLue18BuCbmPTn9t2ik5Sw93szXE8KrO7TIAidn5oxxfFjYlLKedEbdYdtLV0fLtRGi8lg+UZ
EExn65FhtdNlgoSVnnu3KL7nME+3XTIPO7/PALwMECe/2ZBlLxriF05C657GNoMPSIxPfQ84776k
EdFpKisWzZzahEmz9FtTfal0ru7KqRu+fM6UHSHNwkkfiaVzmHU0EvWGCfxm5YBOSr8iZRM2jrVQ
v0+gvFyLQtgvcNPjDbgNw1kD4LDTO0E6nqcC7GAtd+vHIqjKYNnAV/1hOKr46klkvw6VQey1gtvn
2VZGDBdph8s4oMbqBIbdPAawtbIjcQH5SCKwyu7yEooSmR6YkZjfWh+vXD1Ur04RAKWOG3fcxKVf
GHtbJPKzoHx/sRNDPepFnt7lEZofyqzvPKW1sN7njh0kmniqAjGegle71/DagdxQIJpS0hl0zjxl
OPbWRxRficASRAqNdtdLI+mJJ6JkWN0A6BZ/sU7WCjm9ItM3SUpS7tw8jaHQ7tFBUD3HoEFnsoN0
JrylEbO/WUM5/L2+AiFb6xTr8A8mKOtpW+yp7DMeezbNxrrUcZ++Zk3Al64IAvMWpOx908MoJeTv
5nBxcGy61ieHamg1NxCd/a8KcNAvKLnadLJsTImLBjMaLbOIucNoCOIKgqID2aLkChV4w5AGIJe0
ZDAXkeKWvglq1wruolyzp2WfD/1FkEEJ9rKENX43xPGMg+4SB0CaKK5uAekThJI2dVe/iqzyGZTT
ciS8TtYD9I7hUpnIE5Y8RFyXEDZdmITe52ZoK/fRHzP7An1jQDXxee7bZIi2mpzNrWup0SsZXL1l
P8tODLEjukV/ZUOJDEtwQmL2NGiJd40vVbvIcUkOEVHpalmSZRj4QvQ1lD3o5uQvCo4Ppn7fTAPe
a+1fdRb8sm4if9XaiKRNWvavSnTVIYuj4CluqnaZgFnBgS7t4FFaASUuTjc5f+GCkM2kqvIOhUIx
qVrK2N1iOSr+rGVrmUufiEx7NkiqnxThc2Kmofkkh3asNmmkDT41w4THctbadkIgLM52GmTOp0n0
EX9meAzByp267mE046HciUlxQzTm4JNtjoelXw9IejDSzGCbRrq/Etw/vpUicw8TAtN5lsW5csS4
YT4AeWi3hAqXz9YdQXYFMMU6VLOFcG20j4EdJWIR5f5hIGH9jQ0jfggcI/0su7LfVEklqvVgagnZ
lNoHnyyd6jMIco5ghcWQilQftmmfsUGVY+hgE0d1LFZ6w/j2ynRuGhB5vXqDRx34RyukrteAz3QX
w0i7IiGPumRoSvEBP+ajrTQ0t1ZEGR1MHSATdmJKhB9xKo7/o9b83288v/XBTdKOekFzA35hCkbD
tJp6nwPgePzLHfBftHp/Lef/+TLUnV0bZIzjEGP+tenezwyx8QGU7hjpiP9MASIGxFbJf5oZeavj
/3qBu/19BVgHnRsh97lfX0e4mtESVwDu1+Xdt/i2w9vtzI0gmOCOLkctiX6kPVoJHlpmqH/4MI3b
p/X7yzum6UAfdLjd/v42IwDuGs2qdifrqFyT22gfDJXZazq1M1/SJr2oiohRQrnwLZkKZA5OE73u
Ps6cLuTPYwZAkPR28Mhtzv3zeB4dqPy2WSGr6FCtfoIwUYW1IUpPDeTFZFE4s4+sFRaYNu4/zNr6
+xviJqw7XNl1wWCD34fizqRRHQD45W4GJkMmIolIrfRFNOgresYue3yQKvMf+BZ/f1FTt3UphOJk
aju/zyKp6R7KHoWGFw3mO9MxOUu3aIfBPnKm6tu//2b+Oiru9s3kxYTu8gb5l6Q0fv3GBK5p5KnK
2t0ANmVl1cbnmGjrTB/bf3hXf18CBM45hjDFAJHDtG7//y+wB7pWoiyqKAesQUvrJEXps3Hmwuq2
//4diX/x+Vmu5BbJMdEgeHxbJH95pSABaGbNVrprJWJz2HGk8LsxDO5QP8zOg8tjNBt4lNzzynBo
TsnQmfJMOW/JRhR+giHn9FcKQgbkYvx5O/48H9Y/z4r//lf922cihMFXy0XY4WOxfh/GGgCJbOtC
RbskDHVnV6quPY/FyGXpP34dk2VvWQAveBn3t8/ersKmCoIu3OVMjyJbiusMwtJP0z+HmP/flvuO
OGhFU3y1v4MvfmFl/L9Ex8APcBDt/vJXuSE4fiFkHCPaYb9Kg+L//Nh/yYPmH9Jkd2CNuOYNdPGn
NugafxgOGUnuTI7iG32bt/jf2qDkJ2wmdTKrUwementA/bc2KP5wERktV1dK8LMMrf9P8Bg3AM7/
PNodhQGmWB42+5cQf5/9M+IH5VQ7+m3eE2SwkrzcMEw127DL35t14+7Ap73FhRgXFjH9m5JzDKzM
/Icdhn3kX/wehkGwynHoAti/D9A03YBLVeH3Wztp0i3l3LU0kzU1bLu7C8ODpBhkn/3shlsYuNrd
4naURY9xOLaLqjYfu8q5b+hpNM8zlpWeHxgIBK5StRYqpkL4cQ6loK6BqEfUrb1MFMm5uFULq7Qh
LHdPQxPfTRZBSR/gRdacx2Q8MQVkb5hlB3J77TfZi8wI6SKJkuhPHrvIrOnoBN8kdwNPJ7TjUQCH
vKgHNWVHXsjDuZuAWkWktMtHcyLD7E+0JM0zDSDzZg9yt6SqBgjjNbTpi3H9JJsZoHmM9l2f05Ky
QLVPoFy1gn4iKQOFGDNfkVAeKrvZN8G4NUxnnzNrg3kRC92pHsbRYhhN6lDVS+5dKfGhg56TOrrh
1rSiF7fI7muFVjBaP5jss1X6u9boTw47btA6R8ypq+2LjdEWKzFq3mAY1cJw+DVs11hOXbIiNv29
SPvPqDLtbTdDoM4T+8sADbBrLCPcZbOZbaukqzxu0YdWDEdNdQ3gC2ZnDAxDNCf7gSryrtavTQ7e
nNKmN8vhoRqDs9DlGuU45tNySf7n0yqCtG4PDB4wnzKlKgLoEpD9Q5WPX3Awd2Ojv83IGBNMsUU4
lK8BOajJig6EN6w19DWPYiu6p/t0u7Mn6E4QSheSBpo3kimY9P4+0PxXv5wPEHuvteNyj3C6Jzqk
nhCfRcbMNr0/EGeIl5IxRgXd34Xg/L9i36AcnHru2L7HYI4NCZBMH9NXh68mhI2nKAPwSyb3s6jo
gJBH9oqG5oOha6ssbj/0tqT0rvvw56Z9S2DBEcPS6sOXOBOPMntx6no+xbQIXzhlYrfJC0ionoTm
4C5q1JIdR1LP6RNyNFytq3zbhskrIsyPRCuO03wqracGvN1CVIzWMkquva1Do3uYd2UQv0iRD9uu
LzyM4/PsOyDKyVuDsuot8ySnS82QLocqZ1NTXeVYV9xJSmtdxzGus8NzO/opQl67NSUt+LYdLS/K
rWSrwjPTi+5yJLza3TU5qSzLBoeo3HNEPmeBtP9SzmAMEvu7P0erGHDwIoGcx+waUbNyEuauQ04m
H4y9Gn23UrWukrMU+nIoxYV+FYKfXKf6/KyrbNuT14M1NCzm2X5hhOLNhtzw1QDYGRpMCrvJX73Q
u6Xf2/cFGaHQcE65MT9FvcFc5M55i7BzlgnED3u2lhNjrLpsPDmcI9pOWUduxSt4LR92L8/Cj29L
yTi5ejcsqtY6RW6wGxMoxEnF4cf6LBKxw7K8TJC5F9IosnWS5lsr14e7tAJDAUKZZnQdX2/UqeXs
6yfortCfxbkmfqc3Op96xWdEQl6V0RGi0+DZvomtW/drOd1yHbZ1BgJzgQZbLRgx8RipfANjUS4j
QNYLnjLfC8v1EGeeM0ozNv/BM2KyJY0F+HEsSD3UTwQOT37evnVTVm5DCm7L0lHP8zA9EM8OvNE9
jk57KGjk9ln9qNM4ns3qrU2td6MlC1r4d/rUvZFAeElAvlLI4X2QK5+0YlX302pm4NQVO+iKjLob
M1GRxMn3hFtBeyfAHSoCgYRL63jrqGFHXWtrGOZmrssvM8k2gFe+qWAmZgbKCInTODLfinBPRW1B
VOoH2KVnwi4xs6flqhrob2Hsk+NIm1VmRsxlEflWze43ozPGRdWQ03JbHYh/qC+NWHsyCpMGB4Ps
WV337SReKjf/PjlOtZIZNhg4yW9x4rAoMhzidnjrXf+ca+pRG9StfXE/G8QzG6LRm6ZOjkYR7OZA
/qgCzSK3FKSeiJq7mY9VA0ma9KTaEWMXsiAgjMYZo9mDQCAeYyEX+itTTw4su10runxF+Pdcl0R0
pjBIQD5pR6mjrURB9FkXGD1zetXblAI2RIYm7TYg5G+kej7JZFXbDk0Nc0fXaI+lsyJbaodIG4SS
twW4EX3yqVjTZkuefDrbUVtvkqkjjZ+TR+cBpBf+GlTvpqxtryzewya/J+b90tdiN6au16byMDTt
dujLNbISAwd6uCmKDmA0+kjjLX72Q+UPXtWCOI7uwTm+gD2hJ5jSAQXbnYpX7KOTMfTbhBlvC8fd
MPwh8azG385aOHtjXz8CYv5WJzApQzkme7t+wU70MA8XNoJV7uI2pR09g7sRDT2D0ILwWF+02TxO
I0+tcqQpFLPcNcs5W2P4oyQeROi0cHSmYH1l/XyvWzazfkkn6uZX6xcMTenghUI95uy27Ifoi2LZ
ZxjIk2m396ZdbyO6YkynWukdlr1Vu68KeTzuvloMeaKKeEdM1LPqe6saWYTFK0vkuZrguKTvvUre
4j5/D7QbKCG+6/Tu5MQ2ETCr2Rh+eLR4YM2iv9RNAZqdHLZLraLMTpWVvWcBltqkye+uU933ECeK
cTo6QZR5bQzkwKXyYZKOE923bu5ew9hdpRbdNBF/zHX+PTOnA1AVEIqUUuhuWoTZ7LA8NuAnspT8
RazQvR+MbG/yUKC9LXkkd7MX4pvJtlu1Y7YZzOMcQ0sh6o40/aNX/YqJPpEHn4Zvc7uxRy/tydwx
TuFYBDROU7e6C2RyqXN7CZflCpOJgTH9Aj/pDTMiBSn7FMvEMyttDRb8voybLUZjsTD76BnAMgXq
2VjlIW8rPjtEXDtnwxSgbZE1n9IdD2GUbKlX2/TJ72TGxDF7hExTRaugSQ8U7DzbsZ8JXuKjdoh9
8sbqoC1uVVqztEBsww/Knogoycswu2Jph41aCHQHIpoF7jV4oEGr90lMzaM14BxL61yG9lsQT5iX
3UvTpxttwg9zZP1cJzcMVPwcOwwOo3ZpkxoObnNaZkJbxoK2FhVgtTSt7FqVOVG5ZjMJnEK6+kZw
JM6BOhqOd67LV90vyFR9MTmG0sUFoXQ/ZO7Zb6NT3Oy1aIIL4izH6zjTDG3WoZ2fKr+AVmcwwomr
JftHtNL07tqxFXkTijNpp9l9Qt57CQb9GnU6zwO1iYLHJEo2rYmXEEkAY4ppjd3dqGeXXpwzky8Q
VPE5etd04qkVWPKiI9wSfx+Gdkt19i4q8X0JfO5HDHsoqvaXmz+HrM0JwPkggkVc467RsM9LuNDt
XSQI/6TqkYkcsDHbbxGRcS7pnWfdGqiKs0OnOS8JGHKQ0c8VYzfnStt1xgE6zJLUfstGS+7Vt/dV
Zj/QCO2tVUDGYFiCBwP67lOa5WGdPQW6oy2ZXRrtXSe764iXc6xs5r3j58mxVHb2oVmhC9VuLna+
b4KQ0jGZX4mwFc9VO9NsJLG+7AnUfOVtq84uth95SbP/7MGSr2TigiEBRozrbYOR9jtMT4WRXliW
/mEzRuKiTPLmehUw7YCHPaV3g5IlVrMCppO5V7hyfJJaG76D2kVJjRgLtYg1S6zaMij2savIW4c6
FLHUvKFr0wg6whRsnVrqP3hJ9eGk8/ydgUP6lvBzu/H1WDwUdm2umX7anlQ41Xs9j7ODrjn1A3c9
zsYcytCO67y5VFliPip+Y0KFFXtLHA47XTTloehlsOu0yVjTLWaPmxndAEBB7VB6Ucr7urIO9HOd
F7aZcjla7rzTAPofjdzx92ndNXvmi/SUxgn6PY+1y0de2OWxleBCQPEdC8VgXdRJPX4oVOs867U+
fZRFXh3i1vbXgQ23Ro5z8YZZ7hKAzKsn7jcsHdUE2XeF6f1KqthiomofxicJvvfRcmOsUEqul2Zg
HKUYauvay3g81YUbooo/95FFQrendTG349UvhHzSpJz6RR5NxhtB0WE9VhQ25DymF/pm3f0QQeWe
2Cvfw1sHMQNRz4Qu4r4xca4zRR7SjqJtTkz6wjeNJqj6QOkXbhCRtiTptxZTHmwCjvMgsBmcSL7a
Xpi+IfD/42zjMuEE9PANnA5fjpksgW8sknQA5mDSSDA78DjAhrJ3gInGfTl25lZCDTpooI54nOSE
HNLoXIzvI30yYI7Wsm/T6WQwuoAwfTb1D9CtlxMjOZqJibCFgHxWzR9WGuMPDU1neWhxj75mP6l8
PtlV8mYTq5VWtgspZciZwJxs8WHs8VAB+gGKY6+Qs5YaSVpPamANJrZe3XkdNCACU0yuQMhPGyPa
NOJvdAJXU0GYO0jWZGBXQBoG9gQitQQPEUDvVSD1G975ZTSKR1S2XaSr+1R2nhSMbYlNfuNu0yf3
hl4/CwFFodSaV3IKJBaDiMNkZj/2sn/yNXEqb8VkjYdQFCZ306jtAjWdFKWUXQldy7OIZdCD7Ekc
z2RQ8GjggNBojfMVwZojo/QahvdwHm+IMRAtWveUCPNGMzwaxN1LBxq4LZqDG1J9ddUaxvwX3aqn
v8hC/8IrQL/5ReNQEgAc+H+LK6YlaVn+ruLbKuawZNnD1k5fuN1Hh3nsRsYOMidME+m01+28uh+L
YL7waAqvQ2RbjyJu4lPtV/awaKgqvqqkz747P5dKcls1zNN0763bSgpvayq5ra7qts7EzxV3W3uE
XEHmmzm6ScHS7G5rVN1W63Rbt+ltBfs/F/MYmM2e0V/aPvjf7J3JcuRGlkV/pa33kDncMfmiNzFH
kEEyOTM3MDKZxDzP+Po+YFVbpVIqZWtfi1KZBmYwMLg/f+/ec33e9Wl560HOlGvZOawEYkbOaxMJ
Tfqr7x1jP5k2xI76N1LZclcuK4q5rC3zssoEPuuNaIEFVRayJFRcrEZmQ1UehGF7Rz5PcyeKJrug
PV+fyrlur4MlRpiALfNO+jYr3bLmOcvqZy/roBEUJnNl1sZ6aiOs+3ARyorcl88ltFtWUwOGxzb7
XGK7VA+HKfGQeJVUF6WY9K0VJ3obKpk8kqLNMWEg0HUFv8a5qKYh/GLpwvzma2PckiuyJgacrf1z
6cdUbe6HZT9olp3BX/aIYtkt4khPH2LZQeDJgxhadhVz2V+YvrLVcCOLI1ZOva2Wnchb9qRm2Z18
NwXxMxaXxbJz0SEmWI/NLPIjlM7e3MzvtAUvPMxa9arCzPs41Jl4hhfLmARohnyabJc2VtbJ6WXQ
IwqFSXkxmVO0nBLl6GWGUazmjLINKaxcKfT1bkMobRiGEV4QGV4Rcso/T6tduSj3HCPUEFLh4L9a
n6q+4lPhJxaxX/Op+4vaz09U2AXXbsbAk93ZcBfhYI5msEHFfVPksfPqVVIyXWV92DuDxykVQgT1
QUbwCrwOx0relCi/4P9g7ld+zgBDf8mO5oywJg+B+WCfOd4KRQp9NGBk276qbkPOmIfBsF7qnOZN
J3rODzPVJECqxylFxhNM4xYtyX0cV/dpi/PbICJzMxuEwQykSmw9junfObo8GZ6wz6oDt9mU1gMx
ltQ9hsSmny3p3i3Zf6R1pbfe4BiXHq6MLds7KTEiie5dkjvRsDSklDrOfWTG9x4ujIu40glea4rr
LhOnQJkAJfpwDHfOSPYSjbhkQzbF18gUdEfMCCsYdIS0mkNq4aRDLjldIl4n9TPjPx94MNax2z/b
pGSfcluoXY6Xcp3UhdxXE+Jqs9cZHBVrj4qtW3/mXYeiAnvNmYFE8vo17cQXqkGCJZxxUYUAUizG
xwKbyN1glBzCmBfura4jFiLApHcZumW4SZOg2LcT+MgB6MFeEb6189wZS7fVN7te8q4VHp1MQHuc
u4IJ29jYfB3y3j1OZhI9g93/apsp8gK7rPHMeu0+06re+zO2F2aGzQq1OWlVZoMNo3TIhvTnai1Q
Wa7b2CbEEjYPVUUpOMTf2NWE1VlRJ00hB/2Q4OPHwm+5wxNnVX85BTS6v+fn7GOgkEVhvlTWQ4Mc
4qJomVnLUoPTZcc9I3Z7N8smu08k7j9vZEFB+/XO2eUjVs59mDnAzczIXUkjsK7KBahbOFy7VIfv
jaacSOH2k1zdZGRJ5mAzp+htmuTzkL4IOz63WEScVqIjz1ESmgXc5ST/cJr5dsJjQgGM5ApdPPHx
5CGCfYaHd9XUst+omMXRRGiD7gJhLCGR9V1vSvGAfp9sXdf8Nhb4zuwqfnDr9GDWLFyGIqPITvFK
OoEZXgZkTuKUAaqjeL/Gmv2hMKgEaEFf9b4Ny6gjOegQtX0BrtMIDwFOyucYMSMKNDXt5jGBFjM2
Lhp7BCPzVx9j1YYRU7gmmt1YI4aQ1y7631fwwOoYGI64CHHLHdPWaq79wm1v+sbPb2xCv9581p8L
U1bkRy3FFAoH97JaCiy1lFrDZ9G1lF/SaN2jQSbdhswUCjNWXOvBW6o18uXrfccV/9xz/zO4+hXW
XZh0wixkAv9e0b75nobRj4p2xlb//KF/jK1c9zeltI3LDGmaWv7//yZXUN3JYwbR7iIpV570fphc
eb8R16VIzDaRvS+5Wv+aXHm/WWIBu1MAmSZ/ovw7kyv9+wk3Xw5dlmSAYdKxRxLh/aSJoN9cwpmT
1T6qQ5z71VC1910fDM9h3/bXahzuO6M2bnPVAhECE1hyRqButksT84Q9xOkL3Ln+FYtfdPQT3W3J
F7LxpVPgm1bb4uGI7C8sGeMtfzzvGTKdG5ow6ffYcd4GZIaYUaCzV+jZNk6BHqfUg39fwaag/282
T6qwMghEqH8MsG+rxk+Sm6mALsfwBFMd9LhROcMji62AXI7WISCzcaOTtrgrCv08GqR3YXRcDg/A
sh3DGPZ4i7FKS0nB37AQdFN1JzIVbsMGK5kqW31bIgXZdF1b3VmZZWwbIMnbYAAk5dWtfSDUGkOz
0MMTqSQkcOPX+dAYhUB1BeEbRUoFKapp37rcQxWKBRGup09YsuUouso93epNnI24ZyAGmV9BtXFM
sexuKypPXw74BCG4zqRerZuKjG6FyqpkLbWtiK5vL14KE/KY8EsKUS8A7YXc1j7bLd5Y0C6J98ji
1FyElUlfTXkwh1azLui1/2dJ+P8kPRDBsPg+/v168PS9af9rBa7hNf1xVfjnz/1zki1+Ew5NBEu4
7u+DHjz7Nw+Nn8OIGy8jf0WL8H/DbPc3qbA8QGqytXRRo/xrSTB/sy2WHQ8xDm0IF5nK3xhm/14g
QtSD9pSWjmZlgQfjfJ6/fhCIuJYRVKnnePs67JIdCni9AqXCnhgl+Dfy6RfKF/PnQAc+z0Lpwfye
K8Jj/NMKFMvRV6hA3L2Z4CcJZBJ/Z7Zd0VTLGQBP/cDwcWbE3PFfgVUGG60Ba9nd41z7QMl6qR6S
3vf6zQ+37U8OmriDfjfTX66DJT3hMSGQ2Ijcn7Q/umlQykwZ2kuZfm1zfg9zMLwVKJODbC0QfDMp
Eqmqdz7W2004ne2aTuFf/xKL9OQHXcHn74DRSAohHaRrrPW/E+skHkvEGHfevoxQRPqEdZ8of4v7
v/6UP7njSJs8mx1Huxod3u8/xeUixyGt6j2N9YOdDE8erskDGrKS/aAZfnFh/+Q72QjwFHfclhYP
0u8/jch2ExKAp/eagn83gr1ZIciXv/iUn/c17p7mjSD/xBE8w/KnpwqvgFkNtu/uwWTyNZIJMl3a
3fZZ9O1vXzy2aCxmmu/jOc5PH2QbM1d0eXz9iEl1ZsQf9MNwNaj8RsXJL6RKf3KngMojFNPs1vRA
fvowckmLwm0sd18oS+BnZGwc9mDgstnBtgnq6K+/m/x9r+VzLaBY9pSyWBEs5f10ryIyCufaDdx9
ZVjY7PuCDcr1xW0KyvBYZCGaXKLLdwz5EI0URCibIvPfnKULO+RjRYYZ/k+C/yjWEzY7DqNVuXaU
l25szN03LTyYcoPVX1fHLs4jXNAZ8uS6hE++KoaKoW0LzrizY7ZP0v2+1FlWf/nr7/hn7zkmQUdq
XOHeH5/HIY/kQBi5uw9ykMYxuXDHqbchT/b2gzHluzL2m2NeBx+uCsstinZ5PwQ4T//61/iz5xVb
obQgxmFDt3660nU8WTmuVE24BlaH0YquckGCgClCZ/13P0kLNh6FZoognz/c07AM6fzSMt+7fpSt
x87Dp19kX5tQyO1ffxJP5h8fWC0kQi7OjgwA//Hvf9hMqsxUBkIA0F66l1uMtGRysOLfSA7Wt47B
gyApOINkBFHdtRO2HE9Ua98BqrFKCmZXMOXTPbNl6klasc4dPAb71e4r7zAQg5ECLOqmO9201mXL
Ie2CVJ9oD20YxkVpdvjOUpR/6wpqJZMOnD5CT96hDC1np+t8Ar/RYPKoq8XaWDPSqpA3mmi0EG0j
uZcQvzLTP3dhbF/ntol6pQkb/BTYkYALe9G1L7L4daqQpVuQIrcixSQz6YUr31fuMala9zlSs3U9
wDtAVWU1a8On82fr2jl5QvpnM56WYlVtU7+koQy3a91kJo0CeD73lqzLZ9nlJcN8jFQE1ZEqA1He
X+fFwPQ976ddrvP0EBG3dGcQqXztiYxB/+iWA9iIcabOHVT1TCShf66RODyGKDv3fVZ535xhKXd9
oV4SI37KU0lVj+jFYbRQXytdqys3CzeVIInGMjKEbSZcGPxt8hZpbtGsVOh4F8JSzfXcT0Ae2srZ
N1WdkPXeloB4NQH1aUWNPRddekIVPArGP+l0qWkcIXhPuqzbdMwF3TX5h9E+rYb+OyUT14QuK2q1
HOQkI4OrqvV9LpmSHQmPVvNk4mN/pDWMPYdGCZ0FH1cIrW/mOnBpdPvgpZl17GhwMWOrjHXt2Bbn
aAeafSWwhUXBEoxXzWz9K/J6MpgsqVWgfO0Z9MtA1zhzud+y6bl8eFztV98h2Cng3rII9Wa0tUrb
fglLOV0QzGa9gK5Gz+AxfrqGF0koMaRwPsfrRIPVxm9GVk7CNmiBZIN+HBo4yo9KpfmqFyL+VtlL
d8T1bZ548kWbu9SiENpkyLC2ISXOKUP9n5qW+zHTcYgBlER5sBGt8uO9J0tG8XEC3FQmWXWaHdyX
myjlBOHDhWcyOjp7OVPgrFgPsjda6j20u8I3NtqCuVuTv7FSQdIdeh+EtTMbZKbGVqAZKhhzvRaw
mDfgM66SbgTyr4qeyWZu8vuGQ83YMfRa/P+ZpDsLhyaaLyV50x1RHadQ2/VFwEDjjo45Iopo2uF8
Ce+l0OM2ikoo8/xutCOLYKerVh88W2Tc3zFDPzXyfADf4ldlOgoytwjMx155+Fun6nthggiKujqi
Pq2qr9rnDE2Bqir4tTVtHQww60T2QC0JFRj2hkeiY0VsL309LznTTNLrkADYY5ij+4hp0Cw03uwV
4Ul8FWOqPXiq9t8BmdiLKmMYvvQxqVMpt/jOd5U4xJGRboepD/fGyC5MKVp/6+2s/SJ1Mx00ibv7
uum8LUdYc4fVHcik1Luxp0AcZ5NkV4nnGnHcsKoJ+1r1ABHsyLtoCO1s19k8oHptAg9jjP8QTL11
Aa4auSRM14u6bvUrnjL1IGe73YKlYipa+3VHVb5kWmH2PISgoMEbEFjApA5JfLIgrUuKY7Cl4UWw
OHe8ujl5hUjW7HoTXriuO9T+nJ8RXsB5KK1h3hBuboFtqWMMXwYQX6uLi82YUXgre75qFAODPnbn
O3pVzbmck+iNiJgMVeESZYxVdF9VyXjT9MVwhDbtP5eBCFYY8DTjSWuGojkZeHfd+Rzo+LlztLNn
hkEgQu436wCBaprdCpHAtaa3eER/TsNyiciYUe6lnWfsCo783/MhRyiQlAnyPDzX5vPIcPaMhuk8
+CEs5TIO1uMgOExbk3mZtgo9meOF6a4mnIceYDHsCmtBUDE0W8UmAru5rvtbn6j6aFdbRBSk7SxB
xBkfsJlX2eDa9xRJ876rQgSvBa+yAwjFJARoy1zDPFt5+6WM6ksV59PKNY1yPbOC77HlvpoLxTnk
mysgnsQU4Ca3WjSr4LZDmvDEHg/9WnWDuqqGzr/NBZENrh9MF7Fnna0CKjQzfcxxyhl3w9BVX33o
GmuXBunamaCi2pW3QwVI+9IZB+c5d8Nxa6bBBCvEZxrgicAHNk04OGUVircH6rIRWm6kDim5b/s6
GtK1yWJzhdwS8Ghl6LuQ7/tS6wE2M9gZcCqpk6FYAXwTjysz7Qp346J7wlI71Um/hfZUAETXswuw
KmfOGLB4PfVh3byROUaYd+UCpDmiBRmBt+Q0J9pm/phkBAYvcoCNu91rRmjzkT9uXrXe2OxiCwSp
aeuKwWx6y9q/ESw+sIFFtZ/jxl/TJUteUIRXJ0TMwcrs6LWb01BtkjQIdxF+U4LtPV7job6oZx9J
Ysp8WwIbC7TxoNKBuBo2+RvHKECVzH5M3n1oQlj1nYEnFwn1GlxzdScdcedG8F1obRtI4QCo0g2L
TyMRsoes6rpjh49twVDl1d6xeSj6Ssp9UKTOniXF2Pp1w2yilOnlhLHopitB7+VY2F8Kz2q2lUXI
nTHFF3gUIcuS8f7BhoSsM0f6NYOOfghoOqJiG+3he53OtPoLkWebuG5mNJuIK0hlm3aG4RVEHRbZ
ETT3RyHJhxkH37yDc1ztGGPeRLiFT0R72+tCY+1amabRP/ZJEnzAR6u3RIFN1xVEqqNrV/5uMaPe
4hMJdqQxvIM47K7M3Ah2GIHzE0NYZIIYqREU9YSrEfM+rTumCts2E1+qGYFeo0KcmV4/7mZSbaJP
FyiILJ4Eb5RiZypCqOHS4uIbowSbN2TnVYtuYgBU2iJRsf3imxzBo/sglZgzt1wRTYzF3s+1SUZP
4ZEq5lwkVvc81WNxxhlyNaZF825nZXdZlarcBGY6rjkbXnWqaLbaB06iGsfeg5zqj+hA9tCEHnN/
Iqu8m8tgW+V+fir8LN6GJZrnoHOQOzVje6XdodgLNsHDWAanfMrqB6tkzJ2HntxUgCXfKzKY2Lkp
CrC6FyS+dMGAIZO1OWEWcgVHNvhi9jlSN4HCAfIruD4l0mJDI6O/GcP6qZzyluEDOn2JMDBDMQfo
rN/MbVJu027c1MXo4W8u5n0P4GGdSpqhc+me5YzeQ0ZR9IXCHiZSAD1+mn3ENjk951U25o9NbGA8
dPNtn4hvuRMdusFsj2k34X0OkfurAhulx1CMvW+0Di1Utn1qEIGjwYSA+91NzjRFq7I0vBMO1ngj
FToPld4Doc0QACcQRQd7k1cINSjlmfcFOtg62Lz3Ya8jJmGIp+vMxrto+89uxuiqFLzNw+RsZ4Dw
bckEvkVM1vSIuI3u0YslkUb9vOHSvugWHYYKjW9eVDxKlZzzyLkLenaoKDOv09H9HiTf68HDhok6
eiXQabVOF66yqjyVtnsZ2ebZoKEKzbdrLtPaIA9Gm5ckUiZ7f1Det4LI9V0g4SUgZcs9/JzKqbKn
Wb3Tikt3nqyQmgwxsX4VBtGOxF9uYBPdd0XUsIrlD/XsPTpVzP+q16T0v46FfRma6Ysl7ZYsE6sm
raeOd3kWPoRSH+wsu2eq+5LL6li2KCxspKLKSfjdJRNnp+yHbdej/WpjMDPSQGBp2fQvwkoe8xyk
wOCkt7S67SNIzjfaDkdnmDZEVKD/Q9TXVn2/qeLQP4C46a9zHdjXU+k239s01TTN7GPiG4SPAZHb
9f4w77PBf0uUy8Gc4/59i8uc1XiRmCHIdb6BPSt3WWOtA6zKu1qL9DQlKUJgf8ChHI4Oql9oc+uQ
Qd2GmPV4A9i2Xuk8P5OOMhL5PlKrlCSGKoBe8EI4IjRDRH/dNqhh+MIEryFTk4hWPcvKgeNwvzm3
EpFhuHeeg8RJkQPgyPprn8EVhPJLyADVZ5bIbmX7rPkQz9dImBkxqDMZ70/thPbWQWaZk1+zBhVB
PIib1scwnGGGW/mDgH2wrtEJyzEun2MTCT+xieUqKt5cw3pyUkGOH3Rg1KQNN61OHkupuhsIcdnj
SDMU64ydHuohMA/WLItt6YfwtKomfo36roXxiYe0oyFycnNB3gTEmQ1pi9S2bv01Nxe6q+PwTUU8
wOjsr22zQteUqWI7q7T7cKdQXUfFSHXnqHQ3CVHsgIi2DEbFOefMQoip5Z2G3Kc4Ih3TlvVN3XLA
sEuveg5Lw97nIdwHWix3VRcUO7+sMEUEVyTWttdNRUbByNqxtbTvnAstIQnEI+fmyCRtFHF2DqsS
liJQi4rqv35SCSCczlNiJ6NabAO/1Wt3cMZ7aEMcXXIYzUM9iF1QuMW3kS91cmsY4c7ILZVmVx5k
aHR79ltxhdZEHIMiyU8ZcHVgxVsnL+RZTBVOCHhw54QA5MeGwe8j/JPv/khIrZR5vw9TJZ4YObeH
HFn3XVn29dvAs33T1p4Dr1YR2KfA4pRt2O/HbAzXQ6qbK7tbMDu0cTZuGAI0riLkTwis+I6N2bgP
ooAB0wWt2gkz4jFs6PGtU9VkYoWeqTs2GayTUaQvU0WpGNDxgj8a5tuoMic06JRCLUfkvY7xsowT
cgmQJ90BI4m9iUnCOJXkI7xA70MiXDvblNd3JxqzO/pWrIiesIdNTTDoTcQgnGoxKU+uG/ZLQtCX
kEYUMg7uOOw/fZC9be5GeikwxYduTzpXdLbGuj7CLd3mehh3mheds1RWXxQxANM4qqkrbZWd9dBR
4CKzRMRrDpt+9sNjOS+T4lE6+yxt7Qs+Z9p2URLuZ1v2xBQN3sn30NY2HRAfLAHjDQewO0Zg6muS
x2h/x/adnBYCjpPga+7OKazd0IeaMb9zHK9v9VCR/hfAZFlHRtfsCCjuLwzRPEhpo2TDdZVjbQmd
zto2IeVwY03TuvZpucmxQekgwKIgaTPoDeU1CRBZh4NeZ4ZJ1xECD/FIPD5FUWLtKvxgx6HPeuqC
2oRyUpRPPVrTk7/Ak728AyoUAsFeE92Vf6FXkT+UxqBx1oRM5ZNQ3QLjEDdywSCGaCWmFUm29U0i
9VsF+/KWfpyzLg3VrjKrLNaDP8frVrsAFsvOvQT1X2PUqZKto8fk2I/Ag8rKd7aVUWR7w8BSVkI4
XEEni8iVBQyPBh56vWcWUBfy+evQWOIQzMH0jEUb/kwc13Q4nDcXAgXFAQEyFtKEbZOp8jpVKJ2T
foounZ6TlqcVyVuV+ILTsYQvS/DVAfEZqoY+j7dkhOHf6vsIyV9CRxXKfoefzepU/2WKhfXex1BF
TgZByft+cKGCKGd2n818FEh2B3e0t3UXRh8FD5mLkGuKy8swaKf7GVeDu06FUftbzyCCADZYnT4P
DiNMYxo46c3tfA9GyNqXfcruOCXWhqnJHXJU1kxdJ98yCEe72DPHjTeOwVbkCH+SBq+Vn+QXSdtf
eZlZn1LXwjWVsHfwrqbzGT6I3saYQPkW7tx0qzAno7HFgv7IB9UPWZoXz8mydpq48yDRJLsY3dol
2mVzl5oDjO7Ya/MXFCrq1NqZ3M6WW0wbq6j8g4k87mGopvkOxGt1HyXKOotMC7Q8REWLBX45QVlK
1+Av0JKUZO3w0VG3qWYfuSouGNbETLD/kkLgZQxdEe8H7mBs4Zkv0aWhEa/TtkNX6KLxR7Gd+Jsk
YTMAVN4ZRH5WTQpwZChfnQRu2nJPknuX9eeqyzxC7nObICufw+S+41J7l+zfYbKLZH3r2w2rV3Lr
eBq1LLKpNW4FTP9aBOfB7m4sOJSY5Pl9ELoSjd4bVzTc3VXkD+umXyxozBF2hg2PF1V+tSfKBaJp
XK5B2K+1YSCVHxMbZ7+ukrMdIEdDy/PoInYNN/BfDQ4IpfPqcJQ6kKMq13Xtt9tBI7Nz57a75UhJ
fESSgWsi+2KLeJjfqg2fh4ndT9rduCWQXexpfbzPjbSOJAmRSjEPj90UHqqhHfZ0alENeb64AUnU
bNUClc27RQEWEQqQt8QhTmFSnZQX3Tpt3m0J3zn5FoC+NU+LuXHoCm/p6nRnYmDl21i4C9MtzrAn
IYQm6qQWPQZXUbYXUDa7vevaUJSCWnjvToxMDixt+UT7o/zCRL+9DQaoqp724muuPOdiWnc7s6/d
a2o51I4gZXYZb99G9PJ7GwY12FdzvLbnAHWC0Kn/Rg+WCp9+eXmRq6D1VxZrHjy0BovzjuwZUqaG
oEJGlRS6bT8SS5jjVpj+LDbOgEh1Dy8mZM1UJS6FIsFlEKqUbpY9dRyDCQgklqPVE3ozFI+MVNHP
ERnoZufWTuKHxOkBoYReddkEzoAsb5m4+JHxdSrRqKcRIvoQ3F3TDc2tDZxun5WmuKYt4vJHN5r2
RUNHz3ahe+80tawGr1XhcSEFfpuFAHyZ9IxAiGH+gF4jwCTdoPdrVoOKt5yA/HWJS62b6wfSDvRD
Pg6EDjXBFCOHy5GIueb8nOXjE6lvBAe2iVwQUmCwcPmStxGQSRJFp6CgJ8RAB7JKZDw2g0F4KSav
pe0OkTqco1Ppj5ssC61dW3DqwlkQ49HVHGZ7y6DxEtbqSAUL5zBCIU1gVcuuuCqAIja0dgYoQ7XX
kkzYDMSiEHFDUApTFeOqaNRU7ISR0cehoxHegY2w4f13xZGkkSUGOCzvnH7KSGlqHRMye9Ywpabh
Abxv7mR706jcMlnAUM6JoKwOdRJwiASIVBYb5Vv1yVBSoO0Ti9HZgyJYBbQ1xeA6z3yveddOsCIY
VNjFo5r7Vi0nlvTGF0GxxKhW6n2SFUWvURoAHHSOVZjOYvlA8h+LZdIvLeRE+erDgvdEKeR5xj5m
hsD2Rr/kyR4T97mdQveSiVRxTpEI3DL4dI+OVOpB2EFQbmDNE7YZGNYA4j9t9Es/eQWFDKLAo2CH
EzzbAs3K7NC06+yMdyvuEVNvDFSs363cUg/Q4cQjJozyI3HzmYO/bsDCV4KAsbqKScGptJW8V4Yt
jv44jQfBZOQuymw/wLFjNOw7hfN1ci332i7j9I18EZ+OaRBcd2OxxPUp4raaLsheY9TXpzKz+Pt8
0LQhUoMDE8SlmvCQsrDvdGF75brILPO1KQP8cXXbow31QucmEdCloe83wY0xW/R2Q2MnQz96FI1u
P4pcFo8MkfynjBzlF4N3f2s0XHnAfHlydKgkD1MezU8+aL1nsup5NafIb19kbTivdIGtrykeynWP
ahtDYITZtaGEn5eQh5xH5FRiu2BLKchodafxQ87esDbo26xzQapY03hWtp7g0z4adhYe1Simcz0M
+iU2JVGpLrYwMXkRHsAOOCB56aTyFLX/OtNk4QUA6PPi5a0Ppq0AJs5NwM5IAbhqG2huu6C379m8
8u993hU3xAWJPcMGQ61sGxgiZR4584nxNaLdA4wMGQW9G+FvejNICc1KYnCkIL2JMCLwURVldsO4
rOWUF9DvAjdJUZLLrLybQGfqVQJZkotj04S0ZBOfZTukR2uYMKb7YXuKrKIkdiViMFiYrarWMaHN
80p6EeQ1PQixaZOsOLNggDS1Iu6cLKe62HNMJk6llxWn6CKz0XAB606os4ln+GbG9fCFhvVwI4Rf
3dm9u7CBu/Scizw5zeRQf2jL9s5+W5aY8lwD35nZqw+7a4vviUwGTJJ90b3kSE+e47pGy50qF+un
F1V4YKeBGHrMxZj7eVT1JmRAet/YMERXXkFG0AqYsbg16tZ6DICvvoOOfDSXRI+8oSLpp5IwcTcN
cCApG+v23A3Ta9bo0F3X9E476ikwmy6t9/nQtLT1bN032Y5jABcZIhUFhuGUszjFYWVluBJNwbyB
TKMrPOF2sbGZurJGBDm0TXzUF2HM/gX7xSYkfSY9iSy2PktxabHZQOlkEF16hjj3lYUthUdCXonu
EwcHqw9vuhu8djXo+01QN8+WSV7xJiOi5oj1ubgNuVHezvIa66FhQDghE6/cd0ojC+lqlE3f4iAf
aK6kpRsfSPNUFFKymaYdT3Pc7H0sICwQdUMSBlwB52tXaAdSNyX/RYCv+8Fpl51NO8M+mA269kZu
6lPgTm91nRAT5HJRVhyteU+okfgGDBNM6YCxZculjz0yx3Ff4M2l73Uw+LQsW5vUrAmpiGle2i0t
TPYCq3b2ADcsUnXoYEuCC2oGHop/cW+2fd+tcACY+bYMVMakw3SLdmuFEa2zBkOp31jp0bWiBeoa
tMLcuILAQEKhqm/1BFsOrITJ9s/oZrpIEgPG5dA6zzNsCshNAYe3rPaz5ECaqnqHrS0uptrKOeDO
k7mfekLZVAJ2NwUgunNShkA8kvmRPFAGZS7DtBtH085kBtmxmzR+820m9oQSDwreU+xCVBjw3RLv
h3e8N/WFbVia9Aylb4ZZoYfnazenqW7q8zR1xoZZLWf8KdlZjjBWBtO+PWcbcuw4NZcflYcrZMGU
RzehZ1+nzH1Jrq4CVOI4y9eyMUicz8yw3zG3D3EPWa92IaZbw4mtbyD0iLvJxeUkzeK9s1X8QEp3
Kg7zUGiav1b1rNnNLxcTy1VaFsZtYMhfCTH+KHnRwkIFxcYtUcRai1DjB8UCZlyX3JvKW870DE85
Md+4pENdp21JhhqzWXFNRnn8QKIjW+lfCyasP5NLIEFhCooqF+HNT/qeWRqOF+nR208OtkTtlPWh
rxumCIKxvRrIQ4VCz9YKXrJ/H2a2lLrrsl3ZA6fruLNJSdSC52U0O0sR4WxgwJSPjtoRL9swb5bm
TR4MirZM5rgQDDMsz7VjFafBiuczOV/QX/AjDja9QYVSi5zxIZlZV6iA2etRtGPjkfsMChY5TwQr
O/AnVl2NZVwM9v3YcTiwh8m8qSLnW5wXxDC4QOeBZyDyKnLQGRzGkEqN3q/YN/KPMkKt6dlC0VKS
7qD7k4gt41Hi8llU62goOTeIG8uCZbju4umYm0iWhglthtLM3c2pmy6ippt2Ot1SBSwag0FuwDZq
d02KH8zHLnO2sVb9EXdVuC5GAzwxnmgvTSiAVRwfyAlzfyHM+QSI/17tpxehuLY8/oo+Z1HO/fDo
RewlZa9rvRd1iZkl1/0MImAew4vZaG/NsXc2PZszhI0mPGG87r4z8erw6i5qPRputpnDvm0GQdsD
3cYvnk0+/A+/nOVgsZD4bu2fRYIBPTzHdAgDSUwaVYwiA30pYHb+4mNM/Sefoy0Uj7wCLO2f/LIf
LkLJwNhq/FLvGX9O2ImkaxyGoe5I/EqdN8kBnjWS5NTc9HPIZb1zG1GEjhsa48kFmh19nUKBRDbD
y1LapA21qiPsIPFnY2tF4r5sk+bxry+N+bOkkfVamJiVF4ShR+/nJ5lmhROJhgTPXt9IFoWZnL61
K2gO4u4rV/T9rUedXBciKl7Sme4Z8x8SFPo0PE1QRjaIGaZ3OybO9vP3+o9v4xe+DeTL3IF/r9HG
3/pa/06d/fkD/xBne95vClcFfjzJcogikJuN5qL9n//2FE4O/rHDWcf+p5PjX+JsRLquo5d0AChg
i82iITkz/J//JoWAn6D3sphWafMJ/XfE2ag5fno/JMQyjB+mZS8ES/GzJBghU9rkmljq0jet+ziw
/pe9M9mtXMmy7A8VH4yd0TjJwe079Z1LE0JyubPvzdh9fa378mU0WQhk5SSBAmoSQCBCLnfpknZs
n73XXjacpNVpCnjXD/C4WT6X70leTuxUlHpPGS8vnHSGHBv/4e1ZfsmbpPbyt4wg421F2vrGxosb
HadFY+TpHYzfXIulfHOWkeYs6ELyEuXJFZKvKS7Ow1kiKgzLG072+jfKgn5LlgAasOfCLpSBNd2T
fS5WYS+IQLV1vgNQ45ymbnAeTT+2Z6+v6hOsf+KJFFQf42Gm1MN2LPfNkovjnRsEg3NWhC5uLeVV
cBfQPo6QC62zyPhGa9+DC8KUxtiT+GX0gljaoopY/lmG9fDRYjDiwLFUDvs7mNNXDhzxErFEC3fG
jfmz3ZrXg0vEu18x+jnf4ZX3B+GjrE9MmvHOH2TOKiTrMPj0Jr3g8wu8NRl5jCAoKSy+pNs9WE3N
ecDSen4IMYvvoEtXN5XygB6zLcYRgGpfUjZE/8Bvmj2tx8gtIkRelLfPxvaveByL0rRVb83tbYLI
RgAHIhOAGFz4qNzJkD/0yzyz4POpcJ8pFgfiw7oGoBV5T7JpF9fv/WNm21Tecet2dyVldwfH+OgT
k/s7AWFGejShlBn7s9cdMitvzaqGvqTWkxb8dhPDAmi1KMrreup7qBqsgu2sRbPrAzt4YjoLdoPr
dt+zLsh947swewNj+mfDaPTO8CtPFlPqGQ56/SDV7LyMXtXd5EhNzNEzsdyd34jM2k60lQP18GhA
W0Nx8U/0fM0H6jNDOoiw+rdg82KkS6880T8RXLyKRZKvNZ0IfoP3K7PGrS2N/8EJXTyXla+fKAtJ
wJs41Hmni2UaAuu+wLLj050oZJjcNVKg+pKK0Td+p9yL31L7LmyiREipNb6NfnFKlAF+pKqTlGLa
Vpg9pLGBlpOHw3SJxv6pFEv0wU0/P1m5570HCEbnwJqLQ+x0Dj+m2g5vO/QYsfIDBMJVMwDr5yJ3
1ZLyEPw3jaU9VGr7T71J9Yt77AHc06Yke2ebzkP3yB1x2ak524oxtdDN2o+moTA4kjX7dT1Yr+11
ldqF9UlMxtoFJuION3t3OqfcN/DDXRmSq4067y0im0ykmaR+zW10tQQJm241UmjY/rQt9nul7J5a
FLgwxUETufm2CHFiNJSE6MUb70oI7wHC3dq+eq4ZteiFlqZE6rwqfeB7Uf1Gx8krFpps7FNmrGvq
f9lzJwggjmSUTnWyXY/CBeXrlYm7ASRRXhRm8y2P4fACVL+6gZECdAw+3L4Al2MeCNwzzMZ/ypiL
sICRxdakPkymchoIlbbor9Vx8pOyX+77vE0c8CFi0eHpOh8le9fww6HeubAm7Jsjf0m+yBer+k99
dXJHY11QnTtuTSrIvyl5MDtwFNZOycznY6GnvV363l4MnqCWo7WPdkez9zAKlOn4CkpCvY1eAn60
a6OJ/Y6ND8icxC0rPyov05UoKDqtMm12M3wkpNZUPCkIGB/KbiWLZtw35xJTztENovw+clS0I76f
/m7Ska4iK/ehsKGdzbuRmq9t6lpcWxeQgdg4BvPe0OAKDhAUzGrAb3eYoxTwc53H2arsA+eG6hAS
vHmYHkL0wh/4zhC0u7nbQJSKd2XDfbTwquEJe3MHE8Tkp6AEsQzXLAj2vWmpj6Vu/T5je4kRrfHM
V0xp8Bb072GJ/TOFWvNFY8n70TlxT2XcdDBLbj0hNeRH6lXzx5nI953sxXKHtaXcq6py79vq0qT6
CId9vhc6TTdO4A4vVOMMu74ZK2edTUF7pC/auhV9JZqzy6fpbmy64gIWPBvWuQntkzcW71EY6vfA
yvPXNjX1DT/m/KHMF+9D4zXLN20nwFS2xRDdxQlm2GSYaS5w4qXfZAZzNYI9ED5fOTdJuVTLZowM
Lt7QnIt58fDlDX6LmrOcOwsPMLdXfnXLmBe7YimXp2jRTreOyjgHpjVB1WsmfcdI54KoIndBp8vS
rHuZZd9tnpijPRh+SaWFYFl4MZ+y6/cO0tS91yQNdjGb1oNjN/InC6l5L6OYVx/z4Lx2q6LC92pP
GAM92tYuIBBrSCBXRW3kuG+6dmfjU9zRsD0+ghrAuoo1pt4rpfJjuMzxPsKAtE6xS79ZlVletKec
y+IK3u92wK6v8ehwXFeJax9j4X73s8g3wh7zL59tQM7GMGvAOw0FUiSjB57DtgsuU6NQ5FQ/Y8/h
3UqcBhNVlfIxRuXDohffuQ38zlXEbdTFJRnmHyPvU5YXCebX7RxX9UMAyAOGcpsuzzU5DEpC69Kc
BHrna9/mw8uU2d+dqfE2pVFvrYKYZuIg7ONfgdEx4X2KL1ezM4He6T20Tw9cA01frvOadcH4HPCq
+YymIOWlCy+H5WouaEIJMr95Ceas+FW4AOzxgFGxk6R0lAARek8yx5FkEVr3TkPAZ1OOSTe2FN1z
9K8v9ID+CKP4K4z7A4+WOpPNRIh1WE0NVnyoWvtJLPyeZyw6Jxz5tyToWyIqLWtZAx2yyprZeco7
HpKDYVV3xhgjnwb6I1dWbxxsgaE+qiRj6MB81381GRvLmaWGPTvdEaXV37cZhylUVuBnRZoVm8p3
xoeYKBzznuBoRSjbNZwpL3S3FDvcm/VaARK5Z206veTNYrH3Cn1IOdDEmr6g7rz2rWc1BdsJt92q
E456wIwOxxSpiEttmr3ZxPKPQ1caGIRV8111Wb4fWXEDqRyqwwQj84d0y/kusmX9zV0HM2q/kEMd
pZyfOi9tD4YW113j9AcvFskFusK8y4cEm3bVL+cJqfl3sFj2uon8O9xx6bm0OO4xQtlfc0VLAdXi
yonW04B7cDWTFjkXJbxvJsl8+h1FYrwsdBGneJEteTtLiI49/Y9f5dA5LGp7hSJo6f1Yjum9BMy4
s+Mo3AXazndLFjQ3BjDJvkrBidmRRytJP32z/Onv06a9NcrVB1s0/Wa2saspjcExmKkObTULKho/
LgydJHfDykPWgpQTNbzWa2F5u8bN99zBMXcmX3R6fDd2eBfEcb8ra4327MVp8Fg3TeOu20bYu6S1
zrwTS7NyMHA9ly3vVWy5E/knMRou/lhel3Mg9bhzZ209KjG74n1sFhWcBuIE+0A2Ib/7uvB+M2TV
GH3c0n7lkGr300hxdeCzPjwtyKx0BKs8/B6Msu0d9ublo/eG8Sks/ACAk1luRG/dwLzzHxkmZ0Ba
FGC6os8vfZeGTHMG1KoigEzrV2z30QpalPtc5HZ8KHtNw+IVQDLq7OzC/73ljaC3fhuXF+gPQ7cq
Aav9aPiKi1PCfVszZy63nVZzvmpEG7yDhTBPNSrThefVN8xeCJhdOw8POSLjiG1KqhvPsmlxbGQF
2S5iwqVeK6fGbLKr4mmxpdNum7GJ3ytWvBe3zxcBBMbxb10sRqzXMeHTzZSVxGZiWWPqABy0ZsER
yVXvk9Nb520XL9t4EdRg5VGTvJHioPqkaVj+JcKD4RMwYqCcHjEilLcD+MPrOrO8cQYZPBDL8VwG
MOyQ66ysym81p/ZX3Bh1I8M8eDeAQY+US1HsTDd7Xq/LOMkTGoUhrq892PghjL6Jkp+6gfAZLaN6
7ucuYR+bo5NPKgjYIuJN9lqfWE2IpapuqPOFM2NjZ4m6PW+tT2oXNbtQg5dUecm+UJTNTSkmNCfG
1eL/bmG1H6Kqto4TYZR1TnOuaJKD56e3C5vO1SCbclNksX4SY2dtMayl+8gvcCeIyF0XXr4nA3Nk
TqBSxDPLeqx3Vc1syN8EHmb1W0CV2qSxdXAkER9+EYByJUdOWoTETOrkLexY7FDY+KyvhAFs6S/k
BEDfdFe0Z6YJGwEBrkd14zoYzkphHdxUTzsuI18ggC65n22qFFvWEqacDSL+0DXSv+Bq5veds9Em
AH2MdYP1dKKPAXmAbTnaw4o+lwVRr3Q3Ls2Xa5zC/D2Hija8kA60seh2ZeFsRDF9lgMec5McNJyr
Df7Au4Wu2/vRLWtcrGK54dnDzOJGxPfH0F6N49xRwQTU4ZRVffwYNXSbeBH1s3E7mG0rjKGMO5Wg
ZpvK3S1lnzOUWjPGNGwmNBP5dgTPM59dgHKGvFZQ6O4iZ5NBdy34+SoiCvsctxfrQG84eFYQvRrb
MT96DC3ZOkmKq2WP7M0ZDGvQbBZ8Pg+FyMpkK+MmfC28cvrUbhyde7mMPvkOtrFj7sN1bky81RYU
OPz+XHBOwrUxTTQxATzpusuhmcS04uAQb2zjiyfNjpoOwg6xf2/lRX/CoqCZQVlM88obmjfP008u
XUt7odWz1rl/5gUDwiZt1GEq2s+lSV1AB9fuMeJzod8DKLPF8MuZTYJ3GvfBbWxcdeCOhf85EQ1W
O6ioazpIofiysBw+eLJS0LwNDWRs9PekEOR+mjmq/ZQrnJOE8SlbnOmgFSrBSiV2uMUW05ztmHc+
byExvsZ+XrzXBV7kVGo4sWWA908xuFxjLmUxraLMzf892P7/1bf/Qn1jc+EhWv1r+e3xM/vsdfJZ
/aME99dX/cVMUTD9JYlq1Hyizn+H/cvwDw9/l0N5Cpnrfxfn/pLgXPEHFAEKpYnyen/mTf8uwbl/
sBKn3sFHvwMZ5/v/PQnuKuf+oxRuO9SNMvSBDgvcAKwL//s/SNS1gA9SWRrXVcmHZ29FUx/dOIVP
5ozwhjxWtJphoGGKkWyRmBB5AJyl2lAbBQi9C/E3l06scOeh4ozu5F4k/CuCdDNXH5y1uPXWPLYV
m27aQMwlLKedCTJ3wHgVjHrP24d17oBzYBvHvkVYIvVIqXZj123SspJHLgdNt2UzVDZ7OWf5+0L7
OvwC6tQw+hPW6HhXlkO/FlUUX7iUyy+3bSkzZFm6n4ZQ3S+o/DctdZDbkiXzOgRytW1w+j+CsWp/
DjgzP2c4m+WLKCL5VbLrR3GPYwzTznVmwKmRYCLw+vh7EAG9marULdoWetiqwdhG+Hgop6eeHcY+
nX14tED3zTvsLIBmyzy94wKeRpRH0dymc9+JTYntFzhcpRdI446TiE2hLXfZyAxaBbtTiqrgbdpI
LnGFVbLs7JapzTYhdj+begFRKfTLtAYcth3RwKDLeNCrpWf7gP7tDJVhTGBAeWFlnfrexRAzlANE
XysIBzByw9xXe2TLGgeqXXUgHyvzZowmIudo3fMPyAsP2trUlbuWJu4vV5v8smRec1/gxP1ObHt6
CY1PvMrA7SIfP7XVqcmX7MqcGadtRBzptewrbnsLXME1BLmADMfcUu0tFuO/JtiUX9u2yWM8h2Ea
rojZ1I+2xJC35W8wvQ6jLu5hxyYPud1nmEpmcpVJqvu9K6b4RwZe17dx3KUU/KXMHe5GBWZ5g4c3
dPTAjba1dlO4NDtjJbNDsdiQffr9ABkuRGhwzzYpFlqEOlHxO7MHgo2sRZ77dsi6baTkjP/Iy9ph
3dQ9njY9B4au81n1rwY8/HI92ab3TGp1gfgXMh+EOPK2g47Khg/szNiP0YB5xO7SymWGrzuIF2Pm
NlvdcvneMKLhm89CcyFS4TwgJCsKJnt/FeYJ39XCPFauQyIC9xGXkOJxituaQ5q+3hQB5t5OFn0m
rJSAVusrvyT+pCoyGAb2f2CRiLXrTv5stAg2dlUSMuyMi/ckmjFBisnlwuTDsQ8Zfd5DSj/VqrRT
UuW1sbBENcO1XtQl4bWTLRc4cjQaVD1C+k7Uwmh29ZbLED3q+JE1JfnWFuL0D9S+9g0Dt/qSg/LO
wThw0RUWf3iGCrSmbOLNDOmVbebiN5m17X0GFBKCivfiWuIgoI1uFU6FuWurhQxIbox36qg9xYOL
GJKxw23MD79O+q8ki3GlFgFNV/uO90C2YxoHlUqwdPY5BAXfORKDawi/5UFypoRwJCiWBgRVEze0
0d+wEUBa9U0stthj4Tgjs4+UJOBe2Djc5vQ6VPbVRQeMBUui0EgGOSmbbtXwgf2sPSv9pAHLIqoa
JsX3TCp/l4Wxe6l4wnFqiD75ydahvg2CxkdPpJ4AlhNhCydyqbo1ZXanuBN452mRacfYgNJvLZWL
t51gvS2AUyg7i1/4RBFDLUM+lVW3UPnhCwq1zFzcYs0U47oTrReABImdvW/rCkBrMPxE6ediFfct
VtIZpxBq/LQxmW36M3LBIC8xnbBPvGx8OHh4UT8V64Vb4uIV3yBoO1pEmvxHOrsR2FR9ndxFUVpv
LXot5Y+h+G1oeScUnkEJX7UUEwcrnm9Kl5z6G09TiN7cpg4uK/vKcPLgVumVAUtl7czAjLdHU+cx
G6GCINRWi4vkF8z6EES1/6wiu7A39mhmdhE8KV7f62rbZ3XCxSz9iLVdktZKnRW8DfOJD7x5MuPg
sSqeuWxOvvXEFMelePTagNB8vgS0mISFszXzMnz6iF7ykE5udR/mQLMRIOfhaFfaPwYsPn+wYjDN
Fj+72tqNW1dMm9pLnwQzqM//F79cyxR6zVOoAsMohP18ckp2Sd6Ca90Zhf1toia4AxPgfljWUN47
5Fp3bjuZ1yIm9HZfQlXnheLEPhqnP1YfWVFOB7ZSk4s/oUm/pZHJOkkpi9paSxtO62EoxuA5xp3y
G13IKTeo1+2HT6oX13ZPHcfVLQhU0eKGTq4y8inbYq2zLWiZbFY+hsZ26y/RvekGSmOxC8cUXOqA
txb3UfnWS+lxcOcRY6sgFVOG117uaHzKw2A6k3d1DrEZkmdULpxKNgTRJlI+iQRt3vH8jVDKypq9
AIR1zI/X55BIWRFUF3+gbBmSwiNW/WlDDO2txswPKZbrKQXBihYcP6K5kaQpQVHve0oyPLBJCFCb
pcFaDw129jklo6FTII/BL39Kv3TsWXs7JWyooxhriOnhbgK5mLw3SkRbteVSyac2YTbvV07tje4R
CC+x4dlrs+Y4ehFyvG/BV1y7dGcMoBBmXHhxUJhlN3WK2MKUqO+6bukQdmxtvya4xRYu+SQJD+io
arpd+Ph8R1IuXLwGRh0vKUpNv0hPJYrOAClCrD2gZltbZ2hxlCTQ3cxE5VDAA9HjLUqzY60LsU2y
LHjMfbtgRUdvTDSExAlU6vymd12/c6XuN9My919W65KVWKSXbkZ0dkpH/Eje4uSR+CrGyt7mFat4
QObU7lxQ8SzrBcMW5GWWNAiJiuadauO0KZUHrUK4pW0mprmmpEpvviagXHs7dPF0bFKL0LYN931d
4Imot7Vt3B/o9nmGJuv2v1QLrrqUBZciD6fuscTGB581FEOww7Sp7palcOfVQh7mZlwaTBXaIQuj
qRT5KlFWT37XERaNhkR/NQ4VN5hl6/lDOIHONrOnscsZS5ErMWiDwb6SNssKLQxzaAz3d1/OPlbo
nJ/yjd0ph3tr7gaS4Js85fjK1o1DoSgN407/yhCFmyeHq/Szb+fuh6l1cipKXyWbylHsOK6riduY
TQsnSdix3A24z9KY4trZnaEdDvFI+nrTQMJdNnauO/qXgP0d/c5WGa8z4ZBe766n3xK02NwmbE2I
YOVy4xc8pmuKQdWmREp9GKFrvbrSJWnik/s8KisIfhBYMThv7KQFygCqeKPYwF1zS/yRl7Rm0XvX
2VF8M2V9Z6BrE8fzZdg+OE0pyfV33AYjR2oyssMCzOS6JvuyBj/k30zsTuyGPtt0asTGqhP0J4vB
9MGP/fGMG9Tp11FiU2LNa9x/zVEErkVTydzsUwyj1LMknirfsJnXv5yudNLHXM+8LuLxOh1lSbM0
e8pni08GhehxHqY5viiWbmyoWk2fCzeOuNzmZUo5KBdfZ1rxgp71hly5fs0jDzkj4oy+M/Ucnck0
DVsege5XaXz7cURh7TdEUoqHZJmoZ2nhoTjD5O+dIQx/EfgRL1yXx7Pyfet9FpEFYafNloexzsw7
71/GBa/VjrcGSUxKoyKLBUlXqKOo6AKv0xm3reGMeZOeaDRxH68gyojekO9rnVJc4YUu3Qexq5uC
SVnk3lFYBVNMT2FqRyZdlScZgAVZARBxj2nvyGKH6umnG5lwuhGOSdp5H7lJnJ4WLfOzb7wZJJRn
41hE+yY+acIi/D3gSv3ZU9ferovRVM625y71CqUNerJMxqmz9yKpU2vNpzfxTinrRLZZdI1lOx+y
xgAutqpD67PGrnuYM6dQNdtJ+umhgWSLntbLwHVnA5CzVj/aabTVo18zl+xp4XEab5Wj31A8EJlP
v8JDPccy242a8I6eimAbO15t7afKk3QmSYcP5mKp8pJITe2OQchxb0mZM7CSt1Yr6H/PgvNmOVFn
Fj3kITPBPbybK7D+2u/iXApPWiSoy9EU21LFYI6FK6RLjnbAZ02vFx7UlAx627Y3yVIzHjV1aryN
Y2N4v6XlpIpOvt0PyZ2CriDvJJuh8ZD1qaYqxq8edJC3AJp9ZpLnuRDOsg8pXnF3PU0Z6dG3szT7
QaNnVx5oS8KP2+RgLT/KZRafIVlJieeVlP5HLuMqWgVTTK1MDGaDPW6fjoj7BFp6xsyOluK17eB9
Tzbx7IgPVw69Bvbd0Z/dRpDfotSfwwvHdzsecmWbkzeT/9o6fm8fqLjN95omVJ8xUE5PSaXL8jin
MhO7pGtcQvg0imU3tReMwXqBnaS3hEb6XWslg7XR8Sj3M6uS6AR1ezLQvBRnF6QRGhgqPKgtXl7t
YBDjZCjzrUWlef8+Xe3dTTvNVGq7+OHWVpv4C1VQo1bNCYf4HB6IR5L51X4ZJK8cUrI/epOuGHPE
OF5Y2AE7xCLZD+ULZmIv+yL7MNQPsdHg3mWDkSNpAQeuRC+He/DX+PYZ7rwVWPYm2PT8c7xNjS9s
OdixCgbKaLyl2KrID7wVNme9C5yuZb+vOpqcy/wdn0HERE4U+j6BifKzRI/8IC4QJit6vu4zZMps
QJncdCmYRV7fY+FcwwYZOqMEXp1GFDo7uuSYqjCl/F5SZj1aNDJuRkgMgH90kcw/57hzsS/QVsLA
Kob+1KJ4PoHXkqTFyB5yvZzL4+C2FMyNXvFoYohZm4r9zTmeeGKZWthcbyI1I8THVjx89YGiQcEW
igU2jRxlANaae80h7bsYrZ4c/Gsfu+yAGrWAOC3S2L6biUU7N6woSarx1UTV2W1TL95mNc1zcOkm
e02oa9pPcRV8t7z6geK0Tv/S2x43pjxr6KK0ZHW0eiythQyiS9AUvVnrkp3Cqoj9rtgsJSVu8C/c
xzatvX3Kig6azSyWL9fmx4GkeSUcTfqZn3x48MKYhjQNdbrejkt/bKDMfsa9iF9BJ+i3uY11tmd9
65wG1w6OYIhmWO0KSkCcD2Tv865UMOdqAHr4sXHMgFPIrOI2NKblveSqMtxZ/MNe2zgPz0ou2M+n
vEZbqlQE8qThsr/pu0i2G6wHSUcnSyaGzWhUxBu7DeW/s93+x9TN6zf6WZPDSK89bf/2Z9dp/Ku+
FoP+03/Z/kllfSDgOD/+6im4+g+y6fX/+X/7P/5VNfpfCJcUF115q/9auDz/gvz++Y+q5V9f8pdq
Cek5tEFO8mFFoobq/B/OwcAD5wxpjy5hn6DHn4LmX7Kl7fwRoEle6ZFX0zIS5d9kS0RQrnM2fx5O
2PDqO/zvyJZAaf6TbIlcCXwGA5QQHlq+/E/24tDgoMpzO9+65DNldP3sMCUW6Zop3FyqrMDlIKgP
ku5SH7h6arLWHVWCfPSamyS39Js3enQbVeytf2BNRx8QoqqPxXUdTD4zV9yqWdXvYn9QdyLRUh0H
Kcf00vlt/dNbfHOmqzLsTkZItCH4GWZAJIx67gNLIinFtHimOT2aa0UYp/AmoeLyu2p8HwzZgFdy
o1xyO7yKYK6xH56mij72PHgReG5yOgBphKJaIzrDi+3MSSVCvrXL6LxFNMg+94k13tXLtTFyWLAZ
yErEp8FW8kqjSzAzqcKEJ8dmS9kDl8KnZwlAWgOJteHkdFFCGBjclnWSc+I8iWo0/i7HclNsiA3z
LgbMELILx1laMSMlU3SXBL1Ztn5C3/g1YgYVqW/HYryTGAX7iyM93cPR8BB9MRKiSSQZJu+rLtCJ
dZqVxCnYbl8cY6X9VqRzd6lJbvsH9BzXWwNz87lCjtn8NOJic2FkOWmy08wiel2lOgs3Y2ghFMuR
8wC039LQM2C4Bs59zjfwYql+iJRilPz6AuM34z0LlQ14i6L5Nqrn8B4qFUuZNMy6adv3on4hBIjI
vYCvjvYSkgd8gwloijd006to8uAhb4X8KbD3p1uDVw8l2Ez8aFSsOD5H8tNb4/fOW2tS86Zi3xt2
Y+GByYNbyOuToCHVRnQIPgHQwJOUqZYlUKNtuuE5XQFlY8OBtav4Dhtfi6FE5Hbdx6z06oMft+kD
0qCuaavM8NeAziQ9mTjASUhUj7cZZWZn9KYCso8tCSImHITRQqCNZstw4kcQLSEgRwsmY+unTrQx
wXgNLNryow0M0hhdKi6sC7LdcIXAASACMDb5B7p0yPbOJo3EhtD0MmzMYIL3top5EdPM2p96bGoI
Mw3uklVLLyVNh01nfksb9WzDH0EsNhUNd7myyYF0Oao1O/y99JEIxriHciDAQ6otH3fMoDyDsFc6
m3zZ3OBMc9getoXMv9kDxOKoSkusq8g3Hc1npC4kJ3Gi2Mm5unwKw1Rt+sCoPFsNBRwiB/ZCl702
FOAg5Ezbij0CRj7sk81ZONSEmUAeCkoSsoPoRfZaodigRs0Lsoi3XOKQ7rg5GZxdOzlRu07zMUAU
xNZrP6Dk1q/diAMQP8fB9gcGvpBLQnbyiLo9xQm4KDKQA3x0CpSP5XWgaXE03OBOTRFqSDGMfAM3
IV0SWWnzhegIY3Cwh3CdcxybE2SxfL7CIOE8tvM8AB+gIFjmuwGQZ0eefci43ZUZhDpuPZQBmUp+
0R3VNhsBsTI5jnNBqVOaF+A8bB4Zg0KFaXQzqngi8o/tzFVHGWKVuHNj5LAby7KyVxA0SGSti6F6
Z3DTYIHxE8cEBxwMvOZp+EiUtYrzgFWuBRSonkh694pyKBxXhFJwCvEkrRuuOevA9/nXrv6X34Sz
MI1puQVODUn3Qe/tpsl3f55Y/2Pn9j8e2//2/1IJORU5isUgjdn/+oBnc/6pddrHn13yz8f83774
r5AAzeKcosLnWA9UyK3rP456Jf5wfFaNMhCE9mwAu38nuHt/2MIhAAAOWvgByOi/HfV28AceOJaX
7Jv40iBw/ztHfRD+H+xyxT0AzQBVBvo0Jef/vKEUUQaCNIO9Fng1GDb6ybs11dwOml6Ik4aN09Jn
2y63iToNcURmBc2dZZc3OZO10lJ765E966Ua/6wxrBtgYFHZXvwgKJ7ydLSesTAkx3iqh3tZVsmZ
uV3Eu86nyhbeabgN3AZbe9Un33BjloQ9UIGKpBM3OcD9LF6XuCoodSwqLFs25ysBWanW9hjNDxJz
oLPqlid8AfN6sQ5FWRqFlb70r1JPd04U8fwJYKizm2usFutoirVeB8VMuQOvp/aWNV/P37hYxFNE
2vjHde/5VDt1tZHCyb6A3MU3c9GWBUyPYfmK69CnHY4DWGvTfY7OyOLKzo9+5vD26Fyq2urMzvGr
FnS1TH0P7GDJs21FopQc84QZRaOAAz9YI806OxsvMMzMFGNGLe0v4q8TJvPaIARqleIoY9b5Gnmr
TMwMRfiNuhu/ODJzr7VFIdiqNADktYkduI/aF2ydXHzeguXcKsti55TxC6AGGD1Ww6c4T3X3OqO0
RJvAgaW3WUBukQatRL1eWDJuE2/J8cAIGdwYOYKoqrzyl4DJGO47ksbWqq0GSIKgkandDa/MAr8n
6V2WC77XcNAxh10VaxzZWCjx9owxnT1jeJrCqnlPCJTCLTUFqwQ5pbzaruv7dWcRei8B8fJCFk5y
IBtq4W3EiAOXeFS8v3n9InX5UGtYGHUhpcphlB6KRJjvpqvGZOc6NS7j1Ar3Ad40n9pPOW9ZYCA+
8o69UvH4WL9oMif32E29SyRN/5wAxvjE3JpkK0ggbXjWMR/FdaCm5mdb+vM7Gera3rADTQFIZF3z
YRsNaZhrn5/vs6zqnuyA6CuFKVa0WZoxvGRQL1hBoLIQq0vgKZDP7B7oSZpeexYI3SrCsvTLNJnv
b7DZYb7GgvQlW4kzFwWhoy4uHJ97DNFUbOlSTatOIyIfRkRiCzdpUp0pCGJKKxxwtXpqQWeO4yuB
5ubR1/VydO3q+tzm7SFQCUZ4r8GQv+LiIDZwLSbEPDSSr5iH6/qlEQBrJsqiPVxnu27rDdcxnK3h
fWH5IGSo9Jsw97Sz+CH5yBHHbvHdhlHJL1BxH6j37qxgGLsth2kvutFeBa2KoVcn7NYj+SsqnOV9
jAGMQiOC6eb+rHEM4F3Ms+7LDyZy457tTe/TkBESMOBoYqsfn6fRABBSbnTIfc85VSwvK5YQiG5x
kBbbdp76t6UPSFjH0Ly3jhohw02aYl8B1phj/X+zdybLjSPpln6Vtt7jGgDHuOgNCc6DRGqODUwR
khzzDDiAp++PNd3IqOzIezdt1ma9KavITIUIkoC7/+ec7zhk/qaqWGObIhg9euF2miL67diJlKg2
ePXJZVcCfbevm+LmnQ+ffRNsX9EJl3L31HeWGnqeiZDaIJYomddBNBc4xa051o1lrkYMX+woACuY
UR1/UksQPZGgiA46xyb4kJ3ApK9ZpnqF+o+jsjZRYhDusC7kAhAwt0inGYs0nrm1mR/U99VEwn1N
Hzfmg3yuSDlRHwY46DZ07tkhnyHlMm2dMBbsurxtX1vdZStIvVaaD0kfAL+CmpJlziFC5jZWXq8B
c579GoSdmZxmD1/Jwo/G4cUKZXMU2C7ejMHFlYDEDbTN1GyMl2NII2wOnog4FKP3Hy19WVuZdz/g
oVnAuouh3LOU2OlSMmz9oAHEvZm+qMHkzVPqFPd4DzBvyckOCLQnYMxBHEdLDh9gOLlOx8XlnEVM
fBNpCJyDfvs5WS3imhpdYD7Ag6Q15NuGPd4+dOLiLued0hdxBQshyFWWdhuzFW20LXPq0fHOdTS1
zsyNlgnDH1jOtArBHeqZ03P1utUGfDXrrxFIxF7HDxgYbQsRil02Dycyvg+Fxu3WznFMyTIYcGJw
LQO5CoHh0lWN+Ty5JaY4p05xbtDj+eQ3Q/3qlom39xJmPjSCdxrnFgL9dxUb0TvH9N2nmoId3m6K
3eqlS52xWE8ViIugjYcT6Rf6563Rks++gXIbjMyCvvRaN7wDr5AcjDNQUAoze/LeOvJomBMysz1x
39r5NoQVyYNB2c4jz6bmOOR+clZhaa4Fw4NgDM3IXo5aA+E202ItWsIrMNYarUvHZArdF86FapGB
z75LE59mCLMmWqfK+J6UMUG52TAYMoIKNMqofkbBT58qH0IqSei3SnfFIx4Q6z7NJjPo00RsUbn1
xxrHxaeZlNSTm9LsA8RdsUsI4GlorVb4CFvIvXfL+LHEBX3PgRHLKB1u9YKy2fQePoOxlCDT+qWa
CGstWO/miB1wAR25420jx+wmVEyH6IO3b0ImKujWRbgegadSRu6m/RJ4vNpi6HN3HcPFLaru/COL
KGhD5k2aJWyS6I4RRnvMK7AplXJikCTNW15JAkm9P1LKwdHbdfL4PewnJqqeSq8ele2Q/4m+U4tb
MChW+A09z8T7qmovwJgoCrTx1mxOLrrxtwwSaQaxzRy9lY75OVuDQ7F2meQIAubWAzaPy+aRQUO5
LbQmOvlUCK46VHvuOZmgLpWpttRbS2xQj/tlaebDo83ScrFo55XLlrwELdap5xBpUu37bCTq5LUA
3lc8EaBolGF0ltCk0NT76h5PE06oTtruUZeD8yBsKgFuPl3qNVtBtMAbvfM0c77hzHHDePpkrU4O
AMz3avLDtx7e7bVj4vTV1CBLbml4nMngH0AYYprqFP+kAV5ty77I7uPRwv5uCz7ihQEpdNu0HejV
zion4qE2YJB0qu7TCj8cABugYODUDfHuIHA6QZfI6NmxoC2tle+V2nm0m+hgyWQOsF+H4UZELsyT
JO4ntfNDmDXbbkqcl0HjjqTadbi6sqZrKwX0qsyIPobOvnmLeo3Hg1O4coP/rnuTU1pemklCPDJl
H+/7Wq8PTgRdbTFTK3x0J0E/pEPBAAAdrb+wgVW40UClvUZGh/qVYbwhdAMM8JHUdv1C8WZ177eM
lEanmc8eo228d7ZljYFdN3yiTRMzz5hy96O0rCpfdEwZztoAPtivCn3TzP4INQRpaIXR1PkxAxUx
Aq+xpvcu6qoJC3pBGn2qhu+IUIm3Junar1Ua+dukn9VlSJF//36VWFVACFr18OYP7qNIQJ4rvIEY
S0rg83VcVPeeYmge1fkTJtcrLejEIzLZ4hqMLO7ZEOhRylBjU+S2L5fahIJXCJMPnlIy/6Uy6GRc
0CYmU1rITLRjRmXiOXHC+uiDLb/6ZelcqROtThxeMphhU/aqoUPcLDat9yOdZqCRqWY3GIRc+zx6
zgB7KevGb14MxGpfjmKYtojKUGqiwjRI2Uo5bTumVz/CTMJHL3QGY7DJ2VzKyoVaZjaef4YmjPbB
yvWpGa3zKSWge6jzGOYgq+oes42czxqvhojNjVn68dPgt+Ya+l7yOmvafNX9nFLUYSqZ6XnR8Gyk
fnR1JzMj8tzP93Msuk/xt8W3CZOWDiK8CYOSqLMR/oGx9NqTWxTVY6OGg1FLSelBPjjv6IsUySnL
i8RKD33XX5o4t5komuLOS10V6ErSJRvFU83nnN2arkkjpem275N5Nw51eyt2Q61bZL1pv+rSqMcF
ATyUTj1mtlnrevXD0upuq9B/TmXflJc4V/ULNcP0ada2v82K1HgeDFhbS+BYcucPfdutDWaFeEiL
TlIybs3aLgWotTXdeDykjYCgZ0+0SkKstjK89x2KeSTwh6YOdqXFzTF45EgQb51GmTcXOPbJLkz8
lWFH7EOnAckjooqkCkSV02+UhPZsgJkCEFMQb93neUKoYsBtQ6VLaJT3KCvzFkvPbXcj+mSDcQkE
m11ojEg1w7zSTWptleEU371yzr/dTtn4v3uRZ0FvCe1BhypynxNXfEnHetqlhsjZqrLgL20RzsvK
aG3+zQCoV2lmeWj1qTqWvoQ6GguYoMsyK5P3vMyaaGt2sbwzy5xLgByBgEYIObn0fv7VdHgMuF3y
jWqy5F5rYjhclOGWywZO+kEiJA0LzpU6Ramhf73xyleWR0R9mU09OjV2RzYk5UDjc0tEwQyc2bKm
hWydCi5TrS/RWZGjKaRNbosyvJVt07V8NGzjoUtOhwHq4h67mHqPU3ztzG1DYjYjmiPpGjBXFuym
LmQgaJOImInaFIu0RTRfNIlLFk1PASpqVnRoTZoQ4fDPHzlaJL2kY46xiUhKtXL7qIFp66TxjgxJ
+znKtDwxu+VJohGPutQUEj3l9u1M0Xl2FhC5nYolmkVzZ/WGOILrvpVLEAAbUpcmJGgD9VoW+fhs
kfMgHgv3bqfVQ/gNFG9cL2cHGiwhX2jVgsSRfGGq2LEBdBVK//8fZv1XWghdn6Gxib7zfx5lbco/
CFX/+ol/SFVAKRCDdMMA5ILR3vlPqUr8h0P9FIrT3130gtHRP6Uqyglx3aNH0RgKn1D8p1Rl3AQu
Ogt1XVhoWQ5FYf/U6e7/7pxH4mN0iML3jz//j6LP78u46Nr/9T//jYLEC9MddqY+6DBD6Lfp1k/+
etNFdrAzpVYQ/UoajKJ5jaXXXBoGnCotT8a/aNm7IZ1+9vPf3ggdqgf+FwhCzu3N+Pn3sd3HeZwx
Z5mtFnqLJb+GuUoWk4IU+dNn8CdXZopfRTh+l+3p9AJBKrJd+9fJXO8gEIooUisGhRy3ctsmuCwj
A2nZrE4pRsNTP4tkk5ldEci68T+cjCEbI510l/sWNyn93sZenxQDlbRvQfGkvmxerCzhzEY7jH12
qDZGYsPcNClabJat4fJoTkYvIncwA8xfKFF+amEvFo6XGo+5B/NwTS1pbRw6q9HvKUdv2ZbGc8gO
zrU+OycqVy25gWHptfDJ+1GLPqGgs98vXBGUYTbf+zVUpkVXk0LGEUD6l5T8JaFR6IAbSR+2tQXY
dMEOh5fSu2H4glp6M39FnEdBimZ43SXuXqh6UnM31YxbY5HD56iXOKslZhurMXHKu0PzlSdas3db
Z+dKvg/G0JsrStRxETuPBSWVFQxuAddQavMhNm0GdmN2HCMTIhsG56WMq1eEdHK6unlJrLnYFOyk
p7HHaeSb0aImZ70UvtYcJ+pul2S5BgYsTBwygxNuAKALZmhqpysDKu6eXONrjLK6yEeq1CecAgv4
J95iHNxzVyTJGj4mU2d4RYJg98rW/BW7RJonpHmTR4CtaNepHgIblyMt72O08VzbCgBP70xchcgc
gl/fNDgVDflV4Jxf2H3C/8F74uocONhp+csB7ygAtxY+rMUvN51cDwZPv6ieaV5PxHJpUFgqzfSU
F/iDTUd+VyFfdaPNvIBamE2s9EuZNhjqeEdTEflUS0cPxCIkJj3zw+7Do5G69DNRtp0Z+YYEDOwH
JSvOSeICRWJE3zQ+Eidfi1SvmQd2hA6SL2ot01UaNq82fwBLdxYi+UIyPead3GOYNsBZh7cDY/0g
G2fDsGLhTZhdQjw/QjtGGcYNdBG+dyOTjkUd1rU8JsJSOvpw2N7VnX2OtfK1wA+4VOADFkJlBzqm
Ph0GchTXNM46zfnwGnomFz5u7cXQKX/VgzTHO4N3PPZRGHsLK/cUybMIx+9R2L6M0nRW5K0BeAjc
qk6oPYZC4hN1dbwYkB1L7dY/46KlpiFWXEeSPE7LjdOYrww/uIAQh1fIr8sU0hNgCWqEOip0hLvs
oKBxLB6Wuc6vdqiG2zEoGYKGI9GSD/YS5ZO/DEs1UXuetYwXuVHT2pwfO63FBti6j0rnSgs3Pw4F
nwOmPHLqZfl/2eHx/6pSdFsqzRvC6zeLa5+8N+/dzxLRv37qXwus5ToUvbOYwusVxr8EIsf7D8O3
ceqZ/1hhsWH8Y4EFFcWya0MR44yFU+OmHf2TInVLtzHWJvZmmkCmQJD9sqD+boG9OT1+XvBY5G77
aSbEf/OWuL8E2HwzHpyWhWDV2Tzj6BCaphcEmPG/2Vaq3/Qsk3G/7zom1/XLr2kBJyRKFs7KgYj0
DYOWt6YQTZIg6NJhI5nZbH76FP5keTVuutYfL4wGVqQvj+SRL7Bu/HEl9/M5JR8Oft81Rh9Cf67z
CCfOlGOTcgUJPCZBDx5Zum0Xetde6T7qBz/1rZgE3tHaT/bsrsXeqGmrpDMm2SNcqVMu5/lojGl1
+ovX++vO4/YO3XZaNpKh7uruL5YcRmkU044Al9KwzD/UQOgH6hL/m/qFH2AsAzQjXee2sJcfDcCb
j3701PMkk2pj96X1JdG/nopy7PYSMPjX71+e+e/fE17ejXlmWALZxrsFIX/aiLl+rVcJtK9Vb1TW
KZ4NnvOxXYrAbVV0mMC30KtuVOUB2yeEck2X205C5uE1e9totNwXc5L53TRGB8OodnqkXbCJ4goJ
IRJgoauH9A28qLcZMMHcZyh033tppHjW6+r6+2uxbpu4X78axG7oPKLNlqbjXyRRL56V3vXCXlV9
Fh0Rnjxm06Mpg7Hyor1qYoTEXOj2Sitb9UGVWhkusrzAw13klL6TftIu/Th2bw5GXmZhRnHMGXu8
jsAl2tY+uU1sBoUbD5z2NHlXiH7YMfaNVhQLvlU28O04tF99uxNnKo6WTEFJM8XDtpqcfEeBgnOm
sb0+WlrItNyMiH/CDDLCdUSgc0H63iWN41m45ZU4NZUefXgO6IIFaYPqYDs1xKEkB8MS8TRCjdVZ
PSAp+l1QzmPy+vv38t82sXxtgarYGNkMnmwOxrQ/fC8ql0S73U42EpDI4RqmxbpMlH70TIKdwvjS
EjXe9VM8tsucbWe+7ZtMfTl11ny3qro71VIB2TZr090x9ckCV6sVuYzCNehHFdV9GZXtdoCRhbRa
5dOH3ysD1lBYHvxs1F4NkcpjNTNHAnMa64tJ6uORxEay7npH/4svzr/BHf92se5tSfBuW/a//fuf
boLK05kt326CNq2HsySQS2MokMpdxWP9Xpscf12TTIYqnM2XBqnsICpEW9IeXrWFlek9gWibPqGs
6D9+/zn8ek7ilXkcWDycgfROs7X/48dAv18+ZLay4RuZ9pId81c0TDurI7nmjsNfHJL+5FnAgcw0
4WshOfBI/+Mvw0bgKG/q7BX0UfdVBzpzu4uTu99f0p88EP/wW365SzN65ZxWNPYqFXH8qZfkg6a+
wGFPQG1a//53/ckTAcsFazQrqseR95e3j69kUlUQMlaFLcyD0PL5Y0a2PVqN0K/m2PLYpWcXrJjA
5niPZbwJfv8C/uQtxfZp+S4HTxvv6a9vqaYIbUW2vco6l/mkoiZkJMPzF6uweftrfn7y2Z7BxsG2
b8F5U/fcX4/TPHK9KUuc1WA316o1JTvPaUNH0GXMHxmc3o3oy2JUH7fhGskr7W42MoZQc+kFiSBW
igeZ0GFkwfdrK0VKEuCIPV5bs6LnfMIWWXGAW+h9tKswkMC18+cGUa/+BNWz/P1b9uv3A8MNY3bW
Snwyt30VO6SfV6QZK0PdO427qll2gCHH3sKZcIGDQ9f+4tP5t7cNheK28BkOGxjD9n75ekRzaGKI
48DmZg5tQhMkJ6To4SCbIlsLMIhb3mr/L34pW8Ff72oHbxCUUfv2ZHVtBjF/vERldraZ44RB9lWI
gQTvhaRF3Q9H9SoYHDsLY2yvNPXu4JW/gURP1q6azHecIZS/6dGBvQ/sHMy4InTu2worOQ+3ehM3
1Sa7eR1w4L+FZvtWgu6OOUMu4Ie1C1oeoU1luCddNe7sdCCLgGZ6f/MhLG9WGT/mhLTQQOwtYn3S
10St7JNXEi7DrnqsTC1bu8xqFn5oahiM8gs9qf7iVgrIDXRFOV3y0N+llvcg/bK/m513q5o/Cn1u
7wq0cvhWtnxtaUC80whArWG/y4CyJYMiP5LLJHYYisR4dvlzlrxNYKSCkS5kvEVjO3yYBNI2VmTh
wM2pen0bYxNZRc8fq2q4b7xNz3XGiNM/CJs0KzvMOcVrkrmzbcf0jWZ2swa0j4c49ivAJTYWgKnJ
zyQg03tjdMhHmkndrQwmBguj6c3PVqTeKcfHu44NaZBhSVWIa4hulVk5bh6ErFLfYGepVczwplgk
07LKnAcwJuQw6xsmvuh7yv/mOpoODR7HSxgNyMox4B+hr+hZxOdbzBszE9vQeezBhE54RbvJ9L8m
BRZH9Y9MWj4TdpfPsQlkVcxFvvK94QWzyp4+3XbdMoQ5hQwSnuskEchKje0t6IXJ+bsy0Kf+7C98
UV9yf34eJdQiJrz0P1Y4J6ENMNqnJtZZwmUa7igTB5FIVuq+Gzz6Clo+tr7x0NTDSH55Q+eD3w/b
rY679cJYwXgtaEt8UbHYQOsru3XMAOq+LPPqAkeGYcsIIMymO7qegjYZpqdMzt1FhFP/VJkJnTJa
Mz1qUVhtqlJLz1pVY0EZG+2astE6wxnHK4XTPTDq3OU3O9UZwHO/StWorzjOG+9aaDQ77Cz22cTt
EUR8eluMy90l6rPvzeBO35PbFSrd1jZQZu51+qrm8pGR6Y3PPN3V4XQKNbeFvZ4omA9p+SMMDTK9
Ol/JGhs0G3APUa9mGqfRRxF0Xd0FM3GyRTlK++LWKjqneGsCvSLqUU5N8eXp7bjWCPbtc2JVVMp7
n1FtvxVUUMDdNUqarhozHl8QDUsIakpbTBPlBxGIkEXfRvOOGRy+tka+NFX7UvnQwkggGc33rDS6
Z+mlzjanAW7jU1JD5BjCIief9ojrwg4o3nK2GJ7oP9Y8ubJRhEjdOMWz1RTaKeZVBdDk+I/T4soT
dtzWea12BgLJiv9KbpjKHsN2+BS2PGA0AKCV+IRRC12MCLgR/4Emo4eBCOdqGAdtTZGfd2sNYlBW
at6D6KfvrWeX16xRzh0QAbKYOShGS8TDjozp/Vzp4tJHOZ8JLKsiiFrV7y2jVdxUXbSOfAXnhOTs
aJbV0U1uWo6ADSAnRnmUQEZPHbIP/4ymM12vucCybpeTzdPRttqJBaLOF7YRgabpi55Yqq3ODDiz
iz2VClqnlq80yvqCKEOqsuK3OsrbNfk+rPwaqeBOh/M5+EMwMn8+AxeDRaiN5g+hkp4SnToJah8m
SZzK+t7Uch9jOUc7IPq59SzCmvYssMN07EZFQMD/Dv26v+K7PBj5QDSwBYKZPIYI1lxxlV6EToAp
m2LzQ5/H7FoNCTt9TwGhSlqT7CCSbRIw27pryBAERRXN23oUDwa9S3ZhmTiLkIxct98Uc9Wv/Mb8
Xgz1IaIGDJvAd8q9nQWweWujKsfcNJr+UDI1bXERnQpS1UfVg1Ne2LDwXjsSdRTaUTX5TXI8G6iU
z+mDTaaO0/XcHDqDSibCBxRKpvLcz1j5O1MZy0iJ2STONFJEQhRj2cdwVRYUnVprhxoeSBjhnm1H
uSkJbhxKoQ33mgHS9GYPARtYVnvbacur5dSXKDWmBewm7T22mvJ9bvR0Y4QuUGdIy1ClrPgYh414
5VUzpe5TG303zja49OZNRLTt3aeuYV97Ok1rDitnA1mK+6LytwO+piWkN46DMOMDcJv5roKYwKPf
pkS6SfUTUJZ+3dU8vOlTvDTGVxoxR6BlfmofAQLQ52tEFTmJbLo6MvUOAHymgzu7yQEy3LSysi58
KWZ/eu0zZsC+mRk3LknNzNliLYzMZGM1XfyNWACSptXW66H23Ftfur6LI3C/iZAstxH8VErMgjEV
8p7JTrcCFFgeFX6sQze09jEUvb2KwkF/NAEeX7K4E7sGQMqRWFq/0v1EngZa5FZ66w/n2k0+qrxO
HjEekTMhMrDlK7qq+/a7l9uUchDdZbpMPDPBWhbhcc0q9v2z60w7TCwrwfi96u/sW4dJ6xR3KoPM
JZkId0u4puFK6z33JHAbXbs5tj/suM5f3RsSX9Os5ym07KCM8BYWdTdsbDVQANTNhON00DuY65x8
36U14CRhNWvL1UQQ6xjOXNjFD5o9UMY3zpk/rGGERLuaDrW1PsEEzYy6DGYr54sfdthXgrFwrF1C
0hsck/7iWZ177/HzC8QL7VL4SXaa4/rDaU1jpaOPswPOGmxjTX/WCCu4rfVVeM1eprO8t7EOYtsf
6LdRUUK6kfcZ06JN5yy1vIyjTsA/Vvio6aVswjVlLQoWjjFFq0EDBakMv7/rulY+ccR0DKiJsbEG
guxEC0xkzdkinfrsNq5xzfNOv7UfVXsh5Xgax7H9aO1YzxdDHUWPquDFaLplfwIO8OlDBvuexnGy
MiN+zsDkFzRUNRmYqSp9jUVD0H05iund9Fv3CO+J5mIJoWPV+G5xrQq32EV1MnwC5iEDlQitQvGm
R7mlIJHyPvg2T+DJ0fojiCdBabNeD4x/EGackAwI3XAslX0dPloVLtqlQeHqolW53Ey1sMk6hbVT
3QI484LId/ZcQhJ5haqcSWbdEO/o72ZOvkp6EZH7KBP/nEbpAJdGU4HgMDTysNHsN1mzBLlVmL05
RCw2vq0RzEhxHi6Uyv2TTyszLx6LPpyimVbVodJq1Jpam+9GPFVsmZq2uqumqD0lQ3IF+PndAknV
51a/jgAd7RvK43FnzK89xQ1YzvIbAyZttj05uBVerQJqC8sNxAVozH4z17cREYUTOVnLitbjIy5Q
qJ40s6xd2of3OWoUxSx5OO6GSK1DAIRJnvnwv1uMjEAFMSZORXLQxrh6pqEYvMAHTZRXT5mPjTe8
G+RScKh/s9P2NTIta5tLLb/Ug+5tW71wl5aeu8ds8NIuyMo4D0odez8mSxI8Oaki8N3+vM0zrTcY
RZnsk3BdnHy76R60Nk3hHHlw9a3KBExTxARrqUS336nhw8PLS+jv69CWl8wfH8IxF1twiMXbOOsz
bYJKF1tGS+pzSMLuYabjaTONJb65qnKxvk2SDkKWvY++9+BD5gacE4veuxAi14Y7mdh+15RQMxO1
HdCz3oqyo7fU6L2VU0pM69LfiyKtLhCIfEiRPknhgTQghfSFeoZLyaLjUTBUIxgimzqURH6MRPQm
wglO/MXPFKuswWZLIE9zWFgdKADLmazfPlW39A3o+TsXCmCEK3pKV43pI6HQzGkvYqd019BYXcrw
9I5HrlWKpRGbGhVFvvdARRQHBpeh4RMMS1o8Olc/MKIoNw0JDG7u3qfZGq6bFc4X7HvwPbDwYvYH
kCI6/Z172FxNAvtc2nvzvTboVDC7fsY2GH/PTkCHPOkRjr8FALH0lJENv2vYfJAdTIkOGlm56UMv
DmLk90Muvads0Pdm3pbf517GQA/q6AGPV/kw24JoQNVNeIZ4nLa571x8n9B9ZGf+le4e82S6OvoV
GM4ft0fhtxyKBTigvKZr1UhhnyYYjKtE859o7+we3RTTSNB38Q8eLNk5wmX9pPQpToLYTcu1UbfF
N/ydNdcQpduInN8xw25zNmYJpaMZyz1UabGrZN+dY4NaxFIz5Utc9SEAYFlwAzF7UbQeHXI2bC+5
H4t50WAm3rDnqWgFGCxt5eWjv60HdyCXhtfyjsng8IxNe/ogpJXvS/JlPgF+1V5gSLmMU+Zm2hbs
1w5O1jmfyqjNmtRiEV8EX9VL7SVTES00ZZo72+V8HGWcJrdpc7OmFrECTpF4xTYqVPLStnnzVhNG
NVZCRzhYlPWswwGVKnnqcVcEpjcZKyvXmnbhElRpyDrmOhGPITprjl7gnyorGrmaYaEJo+IYGDX3
LJPJuhGAX7hLaklNgjdRT1YUT3h7Cdxmnh3UFZ2Gc11059QdL27ouXz5h7TfVlyCRhq+Kr74o+WA
bcrYWqYTLqKFr9VoHaP07KsGTSNwm4RdSGim1rKGZf0EnYeBqQ6oGiJuXP+gXHdcDfNg3hmUtXG8
Z8NzJuMK9ikKkzdKZwswWobdDcuysFR8xbvQbbJasNnV5glmQInNe9HI6cqFMkKvGgJEivTwhkV9
2ox4b7ep0HTxnIdh+0VvMbkfk8lhsTetHLYaBwMIKz5EB3ztoeFOQTYREQnYSWvanW4DjDsYIGZv
iG77tc/HfAsJWVyzWfjbWIvhvuZDiYWNHX5C4mW2K4hGZa7gKClyfvU89/A909iP1vSKVkFXDmxu
3dmrVnDHJvPIeC/Ul05sI1QBCZwXtqqB5VLiQBu53z7FA2ZHpcEnULXLOU3zxq+58jGAcvZW+5mm
5++2Ud2g9hlL5MQKK6nDGrBOufn8YkIn+4qYA5302dY+uPT6rQ8VHBAvrLo9SyGPAT4bq1hNVP02
Z9uT07ktHY8+i37O1oM96EemYZLn+UBsIhiAeYFOLau7GJvtuaQ8/BtHS46LLgbm71RIp0zXeXC/
1MTV05Un1CHpIg/2EpWONcZwp3pra78MMpDwr0hK3FdDFnPQi8uHW6PhMWxsma41T3zPqLcXitYp
q7MQT5hnbpIBaEmKmxZfq8t+ZtbkNZ7c7HHE6bUWeiUPVeQZd7gkNAYfTd8AOwO8u56KudtNeW2u
Ki1uulVuls2LoGhim7B8PcsUsBJP+Mghj6aMdt/MSfpesl1aKVUCO6t0CYi9N+6rNtFw54OdxGph
Qu9bdmMXkgobp7ANbJeeRGsc5hPFKBwMOA1/N+36Vic5S6ib42drDJ9Nq1HiFoPcT2JjJwyAWx6e
2jX8K2rO7KJ/biop954PkymB4f05uDlJhBkezpnJFitDzsaacljTBWhEGHBVNXFL5KrSPqmlvKUL
XPHVmrZqf9x+BW0Y8EMwEUZWZK8cE04OXcxw1XDh6ABIdDERUDAGsbRCLg47PUfw+dlumgE9cFbf
Y2jCFGJ51A+MoXsPEMo+dTyDbS4rDEAmU0bsp6I/DF097xplEd2upzedvwXek4athINJunG6acQB
Kr0xaCbqKXrmcHLj57dmE0/dQeYWry2XvvdYhhfMF7sdGle5YroknlmdlpaGaQcKzmSfNWNUS/Yy
eDqz1AtqYz5FRV4ffNDsy7Crq48pGxm35b22CSvOutqIUUPQ6kz3SIFBvvRoL/Y0w961bGklAQ3f
JN8/siRDcRkxVMzaptRb0P0NNtOF7M3qjGmmWOtW4+5K15T6gied8VB54BsZZdxi71jg9aWWjLvZ
aK952ET3hslc0Af3wRmwF6cwhNWR8D2cnKmUmP/Lacsn3qkl3k5EV4A5MMgIpQ3+q9KE+xzNDrys
qQHU4c2gvwDQBTZr755yVXHyhp7iT7Yrr4PhJIec1AAozbJameOglvEAiNLyfXUalUeQr9O1iUhf
hFpXcL66uBOnYqjJw6Fx/fiHbAhoVlnYLGHdjXdpLIunnHTao5T9fNXI5jyj15ccieIQLJ7VU1zv
ScJ+mZOQvbGKznv2boV7osrMh24qcCgD31lyBKp2xty28Oppe4cWm2BETulRAnAAQdwa83gDDaql
CaWEQh/jL1rSSwK2x48syXZrGr7xGCWX72i0la39UrG1pwCw26FCe/NyausqX7cwI6+d4enbjO09
jX+MRyBNjCbWWt9W2iXOpuRcl2W49+ocTnkJbEWRfDkSNajhxRnF2qvnJLCHljNQmzkBBu2KJAKm
4lyIJ0zhi6Ixv8Wl8w4Vyl7YJcnDBTu+Glw3tG1SU86ymwg99KG9xY2tX6n6hb5fCG+fTyo7xW36
WES+Sa5oiCCkm8aD21jWI0mIcEdXx7zC0PpASW/KQ9pRVxoFdMzMdnoeWUmxNoJXlEl/DbVZPjhz
TuoV2BkgQKbMDHTFSUEl2thO1a37tiwWiCFvvdfoB11mIKJCEDlZ4256GIkBhK+vjtPKB5mNpag0
WFETdIzRxhg3oHylcZXvwESSkQNWt3Ej6p+zEC4833AhV7OYo0cqdNYzeqygSGlnoHWt9Kn9YRGX
P0ilMKb3HYUwDU3iFf301P0yf9pgh+vXZaprNYgF83+TdybLkRvpln6Vsl63ywAHHMOiN4GYgxEM
jklyA2OSmZjnGU/fHyjdkirtVl8rs9qU9UamlEQqGAz4cP5zvuPAW7qtiHJBp0xK0guKSEIMXRzy
D6PlEvM1cK8at0gpNm6cX/pIEHtz1WfniGDXiVE/TDktRK0Dv63Taq9orBs5t3tRcr8roBCe6ooe
TQ68zA6yXRHGd4VQ2nfgaMNSaAs8aACsQHRiOiGAPSUudG7SSR6DB09GEWJf35WYiqNTkMeEX+sx
/TRaP/ISo36b5+BG17lVrIKoKIKVLgMIOSWebGULtS0VV6BZRQdbTg0Fmm6Vge3KmWRx9LApPR0T
PN9ckC1YB9QGqXzj6Jj0/eU6oXR3fMshT9PbkJhr6F5c2rtxS3qxWWs2BB8qOtT3AnTaA/3vNNAH
oSQOiDPd2ppT3AJQmOhU4lYRHpXA6r2jsUG91r0ugnfQBgmPZ13Sxg5g5tEwbRImQ4/alkz9BnRf
WQJsszaz40zulgEFUgZoqDtfmP5DVQKmiDq3ICfryAOAmXXgUPZSKQnDLu+HYdr39kwAyvbZFe2Y
j1Qd6UX8KGhxZuSoY/d7D+A/qZWu8KdpFfynkxVxP/GCxKLky3Xj5M4NbGUcGGdjAYT7tSxwUXyT
qh5WdTKO3kAYcjVZcCe7gP3Q0hghsJ661KIkdXQfg3186IgNBR7rBpW18YymOfg5DBMrsuzXMk+7
96mQ6jOxk2RVm24HMYRYHkxt/OiEgdPtPOMCdqpJb/f48XMP8hNqRBT03BYpbxB3jqhfEIoh7pHh
ZoTZ2kfbUmj4wl7BOKUTaU4vllYQ9imrWyOWhyYr30NYEbzQ4VaxvwdFfmuI4NTELVxUfSAWawZ5
cKc4kJz5xIWvsPMqbsTVamgCjXAR3TVq7Ba2WbkH6BYxXZpA1cfUQWbuWx/096oaX7ArjjgAfY4Z
8WxUhxGEf+AE7UJ2LS6uYdCuVfNBzyLExgCXMCYbvbtn787ZIRNUsjgtsw3XAG6qrTABgqTg6n7M
pAq92jQaj2PPIafdh3ipz53J7KGA4GMB8eg2A0XnefsUdOW8GiMDkTpV1QUQ+JVE27kxhL/RRxuI
rBMiUjSF779wX8i0Da60am0nxkwMzWjfIIeSX6mtaTzNLXQrAg5JzME3Yixc0fwusi5gyQupLS0o
xwnc/aTp3VrjqkOmn5ruiwa37qGiRoGDFvpppFEHQ+XOaxOIpc2YFRdtdTxHhaoJkozzy2Rza8s8
RlkoGxYfllurzl6GQTfughnc47ZpjemNulsiNpyOz6bbWi9TNZPcqBjrcSSaARnHk6udR4g+tC3Y
vA34wQSswybwbw2koQ/uptxC5ti/RH0Aeb3l/eOdFKGtb3xYi09c4SIAW7SkT9IbMl07ma5gXtD0
yRNw833dlcNWZcNz22QV72DwxAB5V+qOvU+ZJQEDrOGtT4AJ16pWaNyxuDUCRoqsK9ET4LAUx0jJ
zaTng4ZTVKt/5nN0KStII2Y07WxZ03Ga0kiRDGzZCPneDCXl1IblJpRGv25w2oA5lWWwdadMcsfH
DWOtTRV9lySNyl0Xl8M+4/75ouUu2qplVgvioPqks0PDByX5gAxw1AGmkI17SBWJR6/S22Sf+Am3
hnm2b+zQyZ5gh1L/QL8hHBbNpHkwH5bUZ24Fd2GVXFob/3fTl9GRyQkjB5ml+7F2YUbWWgcgwMyG
+X4eo3yP8Wxo1pJM0p7OJrqQgCQwTgDm9AJ3LvqY9Vqn6FWXD1YJoodzYRmd1GyyhCm7v7YJY7Ne
+lzkCilOEI5LrkxVYR5qCbXJs9SQXAbOMcd+8gEYdE1J9ikMx6mBj13wsLeaNCmw4S33hOyekwbA
p+PMziay+no3gJPmWCcPlk0lNMwdtVMNJyiaRVp55gZXrMKaqWK/JlV9R2FSE0fiR0Fxh1fbFM4l
y4kXNlN0j1+vuBjktLBJkzOK5xmish4bV+o/5mczlPaGlhj4Af2cc98jLSvnRnoqKeiJicHeMctL
bvA5LWyInrOzXw0nVlxIx5zlth2r9M7Chb2ainqZjFW+/i1Fbjj6TIHWJck3KlQMsMKA4+n7KdQH
mVrAnah6C/wqhgXfmQrG8CBiLw27YY2GZKw1+msIeIr2pY5C9aDz+bwLS52PUmCQuzLn4l5h1aKm
A+QDOw91ayyyCFS9edAqLUFNSaZo7SQqe4ggG+26xmq/VT5rXaEZDPSHHGfbatJifuJMdGFPZbXO
ZCmw24a+qvDDxEf7qmhlu50k5TCME4UnMSquitig6Ro2vyc1OIFEHwsvzo0JUKLDlhMUPb+doaic
dzGI19yZfgS9bZyVa1z5QKHWoyZ5hEfjayj0rAP1XS83B7hT48WdGV3T9zI03a5g8YQtXTf9no91
xfFxYREOmRMeAGQGT3alNdOyEfXaunDTaaTSxbaxDMzuTd7r/l7ZWf0hg4HsQn7v20Z7W4mMSmpt
BEuViL722iHGPhO2kX8XIBY98OmKviV5qb8MEliVZTfBJhAq2PqFP99aeZF64Ki4X/pTz9g51bUX
XJftUzJLhCknq5DDZ905hDWBWWxjwQ83mJ116WvJxrXm6aFyq/ImJxy2ZbdIN5ZdN8d81CC2zKSM
Gb/oX7fkzgPaXJ1EzO1LBml6VFOgH0TrtuAXIiYmc+pM28YEkYzQ0h5mGHHvCUHJZ6PhoJ1zSdo3
ImzQYe1wN0ZxtNVba5PKsfsU5EUOUEKhB9tysFKPUPcNBUjjlU9kypHarF8pGYo/KOxGSw+D+cG2
ZU8pFPedcj0xPsbBsEY1XuFv5K8JKsnjRJ4NxBQtnKOn9W3zoI9ZczGTolIXDcrBsZ3glqNRDx3Q
dzfaVxGgkHZOtOtkQBXjDpHpe1cP001ptXhU9BJVz43tR7835CUsCw4iuo1oA6uD55lHD6ArQ0xn
Tp9Cmh9UJbBQzU1xFoV4snNBwrSmrLQU1X3RmT7x1DFaTrXY/80oetZE3d9OXUCyd0z6eyqCinUc
3w1IrVtpxt1LUljNVVHc8SL8sN0Qy+1ORhE5Hhma7oVl5cVKUuM8ieV8MGTJBVKMPOVpo+3SIMyu
ATVmHnjz5LOnOmxbDVLz6qyPuKporA4YrPbcDaPAq0rZhh72D3VI7aba9bUzv2YEkAjrT7P8gETP
eawpiYGnnJNPcaSCNahbdFkzh4CwNDwEJe2YBH2wRuT0y/ZGUB6y0kL3sdpdbdjdsQRpQHWurr8o
N4UW7vCqSDRFmX6H2Bqd+pn6ODTbmO9qj9ui1JJDQIj0WtpVs8mIplF+BTMITC6m2PwnkY+tNbJn
pDRq7ThGuzVpUxOKdxxqHhGXfF9ZqMaWE7w6YfiJS+mHg9pK8MreRr6+HW0sahXtjbuyKn4kVgLI
0Fo64up0lU0UlSVQA8j93gR1cDPYxfPYseyMM0iGlMGQ0CeNuTG1Sy3VTbq57iNbP6R9+TDBrsUx
RA14H4IazlNPDREOBKZCLd0fDLKcDrknazT4bWI/a9UxNUz686Ybs0L9nnSLiRDfct84lDWYbYAf
uZwjLpMEid9syJpbAV3g7ECyeaAB13pUOTfGYiYiZGWFvvvfc6FxbmR0v6GYLXgXYWieuQJr29kJ
kl3eRM3Tlznv380W+0+ihmm6RsUPLsN/HgZZv3/W7397zz//dnkHHPa3/TsT0+iv2RBunX98lz/C
IcZv0kDU03XUUougAi7X3yvGbfkb0Q4coSBC8QdLB/Pff4VDNNrHAYs5yliiIYtb9c9sCIkVa+GR
Ec1fwib/SjbkV/shQQQAZKQ8yYbwQrRfQhsxQcvR8FN/MxCBjGMkODPc6o0kTGXu/vI+/XdxjV8t
llgdsVYS07AxkpOV+eX/FWQUaJeq8TeKFg025Hu04X2T2BTMKSoBqteMost2+OYafNbn2yBDIQmN
lzSQeOPH05iWWyuX+//hVf3qMf16VYY0HRAEFnHQXzzIPg4918oqf1OC+seLcEjRbb1B2tRJ1hus
ZpgRMi5r1nYpJ3aphsDUQKYhIJPRehzA7/7fL0h+ved/dfDyiogtOFy/odgRHvrlFWWhXUJGDfxN
M3fhTsbmIcBAcm+6un9L+zH9iErAJEt7xk+jNR9ZJTLqnBUHAXycbMz5m6hzdee3enoyQAKfTDM6
lHa+LZk/Uo83vNnjRzrlkO9ZLIv8TL8fhsYV1VCwiUBv05fEurgxGg00EjMQZsWLtQ33Mp2rABsh
tLtQ1kszX8epCQEFMGIYHS1xP8jifvYzThDmGowFOP9pI+BQDx3mUE0eA8vfdVVx01hyT2B9VdUv
ExWFaMze3H8X+cmyO65Gg3Esp1UqTVASz33Xf+u7BCFj4nBWjjam92d/oGuRqGDaFzsDJ1dGwglM
yt0MCN6OL8zUPKbYnqMm6t8go4ctrQg+dtWUNMjwwJz/SAhmO+L+sJKAC2fWLnPAaSsGpinSJjbp
ekszdWfW5z60to3xc4T3wEXRSxlPsadv8eeuGvXNctxjnCnPzpODnipAP91Kj2DdtqlHYScMlcEL
KNOz+Bx1Lsa7argvanXH75PWemPftVZGYd9y4R3xnda4HL+H9q0kH8IEBaw42RXihJrmHkuTJ7MH
TAOLRkQPCZFQUV+m0sZnFb4zp9+Y5vdqLN6ahgkuNScOekzg3kKGAcp3jep875AzzRz2Q8S3wG+6
iwYD8yFqsXzZmTiDrmZy0GFaK+PhXs4jVKeAj5ZsffdKJWfxERigzFdlyZuW9RRkrKiO/oHFIbyT
c1C8u9RjLsUty0ND+pdQS3iwB/PB1jv5ZCWyhyceUETQ5yCRDDfYDQOjcYQ44NlcGpB5aNVZ6X6O
5CITHZ4JbNPsAUxBt9WtxsbgMcOry4dxwlNSWuO7qmlnB4DFDjtWfXAOuYzeGB0477qx7uq5t+9b
mVW/5wn+3dvfOfqoyS38bL+Y139nYH/F+f7803/SJmmSZvzLkraQuf8gbl/esx//53/x3L5/hO/p
3671++ePJvyHvfH3L/5jY3R/0+g9IKfgsvxCqSay8cfGqH5TLn1/OumTL8IA/+aPjdFgN1UcgTWb
UKOUCyb7v3ZGOgEN9jLHZd1U9te/+hdSk+zRvyQpsOUTvdQU4QNpENv7xZovsfmWA7iUHbDFHANE
g87XuKJYlWKqPuhiQXjUQvd5qJSzs5Z1Awx/u4ad6x8kxWCfGs7NfdKzmxayve0yN9uZWRu/pTWb
XsHWItEsk+oDKQ1+V4ODNR2m4CLQDu/pGxDbooMpzFrS1p8EUpivh419X1I2PmxCrTQh6sCZphLB
Cre9yLaT251hI6YnYkT6uhus9lDNwYEyWurE9FzbRqV7q3UUN5cYBV+soHI/E8GEDJVk8rGG+t3W
yImXwJNMx88A7Ndbp/zuCD4UYd0a2x2XnXBPumXaTZJmuGaskEJlekZWd26N1B82EwwxvOyaji2n
W4bopraPuma+DngaGSWMIR5/w6IAJKWFAxNAVD71c1H8iKrIOjMtM3Bvdo9zo7kgpxrnatiMW1dS
9RHvauEbKxpi0PSxlBEM8cOGPpUpi/udM3EdBw6XvDTdpB0NJqfHPJEfGPSwxeOcA4HD7SSyneYh
ReE5GESbSKDNGo1oiR2x5o7im/SpaqyixrwJnMb/Xo59GVBjoMTPnnvNOZuc/qWIZXbmF87PiVWC
5qWcJVIzL4Pym5wOI1V4lHSnG+pOfwIKgENqhcCL0r7PjlVSpqs6NT4YMpEK4FLdbSODOjw+8CZv
lICGnUlIAjP9s6HTaS99QHC8skA8uooLY9kl+hlfRrMvJY6pAZ1pR18JRSUBinfPxbikh8aIGXL4
z07NsEWhdj6a2tJx2HDDbefQeB2nEgFVYhLoTTu7jVKAEl7tsN9xgeIKzmxmbfsN5Ym2XHNlrzd4
RX9QDO/7mIlLddH1Pj50lbPil04epNWym6GY3U9VmsHTSGMJRmkje55GmUJmJ9Iw5ACKVuPoVjdO
TyRyKDV511SGlqOhCJOyY7POVibC6mdjNreuWQtPxzi+JdovL7MxZdt4sMZLSAEeQwTJpzbS3PQp
hb5RrUernWlM4D1zYx2zSp13bzNq1UmQy7vvstI+zZTUbqdBq1fGGH9W5kJgQNgsJ9t+TsoRN3mG
YbRmGMCGEq8HlSBj+FH+hD/WvYT8dK2nAMjCgRp0yBF07F3aQguuxsxVEB7nUmKu0+XC3lRru8aA
7K18DYVgivFyZCr/cCh/d5HORLUHoWVucc84G4bs17krPhp9PDpwfD2hDWuJLW1b41XPeqPcOxXU
ck7yj5SJryHoStKIsZVwOLP+xxyU+WtOTTeglbD8kn40LVbgX5a9SbQmN8lA2+kqoDsc/mqWGA/Y
YN64kkCRKCD1KUhtN3YNux42pDFsnX5EMq1qXKYrEahap08thPA1zf64izFFrGt47D+wKwSPaG7T
gbzE3hxTLL1zNXqyq98coFZFWFeoCc1RptJBL4s+Kg4zHm9wdh2ZqB7ALVc4htLuCLk2PMoqy0yK
JBkF4982DjmFahZoUq3dTDMEX39I4nVv9UgU7phdO3tw3wqO8W+ww2HRW2n+XWZGdwF1WV2gkxE8
GJZZZTvYL4Wo/YOVGf51WtB0/NHe1nMXvTB2D49M+uc1vHBnMzOt3w1MWnaFRVBHOsNER5uDqxBL
hs8hUAYPiFdxD8ktoLiwCamOjJNwm3Cg3y0MyG3CTrNJDSAqLMRdtKkbv35upQIKbLjlc2ygVVZp
bv7kdhlg/UiSU0dginmnik8lpSXUseA8eRZkyW7d2REPRgPWC3mModsMe/IHXqnx2RKF9azsIr+G
flVf0Wn7o4bjf2/oZnjjV1q9R0gHzO6s2z6kjK2g5LFylkGW3enjnRyG4W5cZKd+yDssZake7UIT
bDF4LOZcU1U/dCSzPCj5BYN+XZL/NfzHwjcLEBdoZm08GMtNZSCDhfP2DVVqOM+GbG/mug0xNjbj
KQ8c6yZz6Mp1aKu4sdWE3bW2HYMxMvBLuvRAkWp1TywEfem2EQMOUtqAqt2oB/g6KF9bk2XG9oyl
feP2c3KljLE4W+O8zG/yfmmqL48jnKS7cHmUmNewZ9sHuoC8mnHgJMOHdGktGwCFiWDClIBGFOO3
82LWSm/ieW2WBzeweIT95WE2Aj28y+DQ/cRSn3/0ywOf1sjeQy1XZk+tBO3aajd/rQ4AJ1kpzGXR
6Jblo14WEkbt0GiYacybtg3BnGE0dC/TsvyMy0JUS3M85kPBwkOIdXrJ/d7ZymFiWdOL6r63q+I0
M3t7UwM8+yK17XUigFNnX6tjvCyU9rJkUh3J0D5ZFlKqZSJCjiBlI4+IGuuwRuUnNz8xtRjy9Mp+
nLRC3eJzM334pizuUR0aWLZwjqpdo2GYF31Zbptls+hqMI/x1zaSl4HzHT2B67HiM43jSUblqUyz
nqtry52/8JNh54ekf3GwL/varIFBCybRMLhQ3Jz0rKK6ET6we2d/bZ3TsosKttN52VdJjbLDUh8b
Y86w1TpcNl+NM5Tvco+0KJCEcZg6zsYX3XiCKleuCZSMB1/lUM9y/Bsl+z/MnCw+xF0nmRU50BMp
GsDtAY8UdkyaJGclm/hgkGY7x0Emv4WFRc9Wo5z7fNLRMWsQyVsZ1u6Pai7ldUwH9QEfrr9GzRQ9
iS5uH3wg3s060Dobomko1gKv5UjnvclUU3cHoDpQ+S6WMLp9LaqEMShfyrohrRqhXKorHdHhscRL
dWm7HohwOdj197HuXzQLNp/rCEbIiaGpbeY7OgDqPny0A37wmKPzgVwEg4gQw91j4Drg2MoG6CeS
sbiqGbgr+RjzIYsL60qMS3lAsvl8ZFHxCMWVaVmh1enBEFHM5ZrsQb4Keydm9yk7D7t43JytMg82
Vj/QjpVE2veR3oQP3JALIHPGx8SpLDC2A1AqWOFWwMww0HkbJ6IUuyTmHffS0YqY2JfJaagdcXSr
nollPI7H2KauiTlo7XJZZs4YBUJ71UkUzngwHoluZB5G9HQHBj06grttKNAzHesOf3/yFhsWLG9N
U8bKqLP2e6D64K3sGDFptpkStUz8Hf/Jd/iLjMEzqTYt0IWTLN0l8Gq36aaotOhOVATBciNdBl6K
oxB1iJZ5jfgx/CTOPWXBlCpKrC7xDF5dAA9rC3hQrImGWJeUUG6dqKVXFAnvpWgSk6lk052VgU2D
7rRuMzCI44vtGY9KyCwPRz69gpxaNzUH4VXqWkfIxz+zwf2O694g4ZRRVur6RX6wCXbytA+cTPO4
Cu7DzJh2rDycLv1Ee45HmvZo/H7Wsf2/mJXe7fsuLb8NSsXf/EarfyQ872uXUc++b6GhuNqzYaVg
OZk9WgdlFmfS/7cxuiUn35E41zhamwSC14LvpT5oo/Uj2TxcKBb0idIsD47Vsu/6iTrSDWjsad2J
N3qtpldcjJRvzEwpxkEwmwwt/0PWkbkLLAfjvF0sZ9s5Hzktjh2Ay9AkThD6O4CCYmvp+HWjOotO
5SSD6QQaoLi3RC8fQw7xwEkgofzok5Izk5E0zk2Of9qAPW3ED3k5wIGaByyAcZZkW9jD5a7G6MP5
sCTYJ3xl4ZcmJcl37aP3NOrJttplfZQRudrYafjZ+9Q/DJ0Tn3IdSdDhB51IFYuUPEFQ3SYWAOuc
hMtmcNNmV/rzyO3BMBZk23QYsTbuIsX/f9RS+yXzszDa+PPknnHqT1sFXnlr6J39Bnpc38k+wnzk
iITWmXTiqa0njThhHsbtqiyaQ0xNnet359nWfi5IwQ2zRv297YV961bESO3yESEV/D7ZoOZeBvUE
4zKK5s/YmHkMQuc5g0/mCTK8a2Iv+pog1rBztKpZTeRNd1pnYfEfU+0Z/j/ZAB+lbV3Vfc2S1Lfr
YJE5S9vPKEVA4BZrmhzaR+7o86NVdviVEs3pPN1W9KKHZU8kVqPdMC/kOebeuhJ+YJ0NEwhaN0Qt
JgXQkfkOmKp4gJRgXEHeDz+JKvrNYi4oR/yrAQ1Rt4IqvX0dJRyLRH7OKBU1tQp/YIOvhlxVvLOi
DhbyKDloj42gS/QTvEoa41UEZI6zJM29wcXnUhJzZO46XzgQnlrZX5TWvTjJWzHfk3L3pNkS8s1l
/DNWwSVJMiyJQFfubOVXr3y+2Lysqb0dZpswbJiXL1oPOnYVpVzF8UyKegdEsXudVTM8WZlrvDJ7
RRaMLYwlgKAPjdDiIztBeGOlvvAo1NLJsKT0ToPK9yh5OLQLZti1I3yoYxfeRXFp3VPdOb2BY51X
JHizQz2bJARiPPTojCrdO06taN1t7fGlY8nz4JPoBoN26hcCU2WHFCTtxtRjDFuCdA8cEwRraqF2
U2qbTMKKeG8WittcyEl2SvGs9JE+0mmjcCrTRW5BBDA0/6pSTIZmtfjf0s7cJFIPn3CURbsedIFX
u121d8za3TMyDhlIRaBnKUbqtrwGSWMBWPqe0OVL1U8qwNIBxSWPsvsgZxHFNyPmbb9suI4VVjtd
T55SkMXHxGQWn/glB7IEHCRBDC6+OFge3TpvNnNXEpVkzcAsNqXlRlEGK702FYPlgarhCUxyjQV7
xlXnWR1PFi+l8Fo34yv6FlTqREbpecrxb9OzaH+UQW7sw4QVAsANrPnWmnhUomyfS8lrzvN6pdOg
hFpbsJoNQ4WemyjQ4Yl/krrvn3Ps3ph7vyvUiTiho7ngK0IfMo+fIGKOxgZ0+UubOaYX2oO2SdU8
HZG5yD3X7j2XU0+6aMqJzEjQUgOaUcAm6dkYehuTiJg30ahoVpC4QVa1k6SUoiibt8DXD0Nd6J9z
1+Ohl03+M/SHcQW6JaKUfqIliVw8YWSfYoU8jxO4CUXySiKYeScsfP/eFL17zjloX7mrtCczUt1B
myzkFQK5cKEFancLQ/E1swyCHGVanGKxRLDtMt6Xg+bs6SlJd2Zfo1UbebNvogGFnqPkCIGc9gl3
3hKP1Xc8YcZTy3Xt2gok47y3602UIQCErrbSNRD87ZIMluo4NvvJ4f2kM5HUQueR/XfuZd67u3iw
42dLS81DlaTpjR01Dn4VoQ7+EF8Dwxq61Zdu+e+WeP+DxFtAKlhouCaidvI3wLEY0v3zYefN++d7
8g8C7n/7Df4u51I/RHrQcJXSKEFljvp3OZeJJVYJC+HWsnV4sX+Xc1F6NUqQNCagzATBoPwp50pG
oPYiAuOGZDgHMOdfkHMh0f2DnCvkMn5l8Kj/omcQyi7o82jDPSXx2ZYuOBczAQR0lx09q3r4Nfl8
skUONcTAGqO1PFoFDHEo31ZLLUM5M3zBUkQrYdxF836YIXiCFqjoIEtk6iVNpwkgaJa+oYYH4qdZ
hqe+dCMP5/fcwD4P4jeDWu5bH4/Gp5rL9k76mY50UpOoWRUJKbH1GPt1At9r8Jf2OZ1TZpoVW7cH
Lr/qTY5+W1fO4tvAgIPKEVvxdLWDFUD9MCX5n0nkITe60tjZWDkGXI+5i7WoDy5jaSsYQHpMeDyU
OlNBrb3KvtTcx0E0RfIQmG4PSiaV6bh2i7MxMe1p03oc1wD9MIz5vXkr/QaH6jSrW6ewm2PH/r+F
F9+YK7eqjXhbzX3yHRg5LiydpEPp0QwSnzhpWTd53mhba8jToy4iYPFZ4Ve3o6nh6embwniIRZs8
8Tr8+YZ6IPbzZuzZ3imJDoK1NBsLY1KZhU+5yDXao7gm7WSShPkiclJo7rdc3W5TvTfPY9LCwRhc
jBeuS+cui1AgOWcUJjYypQrtW0zqfWLPwpLoaZ1B1r9evLpjHJ77xmHcnNjA4ldQbIAYYJh32r3b
C1nfOFU4vGokZGuSNraD8SYX865Xxuz5ekRMtKnyCxZsbriJU07NNiPt9Z3esLDfpWnaDlutsOKj
0TeYGTnp0qASFMJg/ZXTDjJP8ETKrX1O8H6nXh5k5mMmXczV9CpRjoNZetyIbLEwklXjrzOV1tvG
1hRsClNQjSuKHxiGZMMZBHAYkDthAnHKR91q11GYkX/RUnrEaWBKrfE54TSjTrjVEWTjPGNLZpAH
HagVAjtYqb9xyY3OeTiDrEWVx6nJpl91+ySyonZXZNQx80+GbE8+f0afNqgDaMYhDTYuvQ2PbM/V
OdVDecgTAV+n81n314FIqCDNkjS3zgu7v1yT/pyO1pgiIvOLUcadPhfVZwtraVwDD8AG7jpDZXgS
rs41TSKip2bGNTaqpfrpELk12dkay924QdUgCDgY5m8rqnbZiwZyrdAJA/ltRsa665y8Wdd2nd/o
NPNZWyQ9Fa/NUZcbN3RIAGlEWrilNv67i9HyXuOmEW46neAXBipXpZuRSWPC1D8VP9Mum7eIn/XB
nYlcr2YSP1vh59zcbDAGK1O0GijlsdM3VawV7wYGPHmN+4CJQG+NK/40XgstpRkiL0nVrIhx+yQp
asi91K6FVz+lUx3gUHCbaBmVUmzINoJSLwli1cbgAB3kWwZPcWTymvTaKJ8RBpxmXTHe/kmCTt7X
BrlKuqATa536zGhELGbGuqNEFhsFaxJ5PAv4HmWY2Fkwbwe1tg4ISOBc1hDrSqDHMEEC7PKpqE/J
OHMSGvV55oBIl8hk2oyjfJHZ4xljpHjsCTmDlgobdQh4PjQ8BLold63R+Uda4+uPCUmt9WZTDzjY
LjdXQ0buyVmuswwPGO6PyyVXE9Qy9yArtiAdx02Ap3FjfV2PsY7OBzPGwCc0bs9uIYA7LDdqXrR5
NJdbtr3ct8kvUxr1dQlXbbrgrYjLrdy+YhaP+4t1NunuC7ODh5R9Xe79r3v+cuOH95Vu9C8ZQDmu
OmmLNtCoxN9I5IKRweNOi/hPikVLIOEVvMlFX5i+pAbBoHsJBSRvWATtxauOKBGZWXwcFqViFhnK
4aJejCOKctjqrzq00ju1aBy9HCE6+5ZiALBoIGaZBidr0UWSRSFxwtQNPboW1K5INPmtqmdUCMQG
UheRyIxtqGnILbZpLtJLEPcf7qLHYC1fIrPYSZMvuYYlGOWmN2K0uh7rhfySdgJyyYfiS/DRFu2n
QLsmGo8oZC3yEKbfRShqxLVYxKOBVN60ChZJqfpSl6JFaLIWyQkGYfhY6pH/GlqSDkDH70rs1AHR
tOZLu0pzLbvQ6RUe6a2yrv2XylXxzFIiY2nIbYsMFi6CGCoooGOfoOFtnVbBtFZaJtbhIqPRCDs1
a38R1+j2iJ7wWvRXl5HDB8+uftW/5LhFmKvdGI3OklMoiH6b+je5CHmpnsQHUk/xGSsUJTDaIvll
rQN25A8dEEmQlTJcd4tM6BNZA7iOdChLq1z7qTmexCIssgETnfKJ1+a84wX06NTovtWVxnMshird
MlZZUCZtSqwsdR7bsBNQuLpS0rcXDtaW4tMSc5Mcz0UhYFDRUorV0LTD/FFnr95aZh9fC1P+tO0a
fsNE6U2yYnRRk7oV7c1kjvYzk1nK3qbZNmsuwebwrFJV/MCcrbEL1ZofYVF2Yq8jL/2ZmOP0O5zv
/+PTsW79XvyJ2+Cfn4mP4TuXTgyA/+Br+PMrfz8MO/ZvruLsiojhLtaG5cj7+2HYMTjWaqZpLv6+
v3aDS/WbdAD1uYzeHHDS6k9ng9R/c9F7XVfZ1AkoizLvf+EobOu/OhssTIj/l70z640bWbPtL2KB
DAYjyNeclakxNeuFkC2L8zwGf32vdFUfnLq4fYADdL80+q2AsmxZZjLi29/ea0OfoZmA79FTv50P
/wQ5tQs7jULLLPvCkQsPz2BjNMUL4cYglbyBDY4XqlfKf+ycEAyH/rbuMo6dyLSRs6ErS15KhMhM
TvYUuJAyem/H/F3c+PNwqaaJ+zNAc2Zip0LfoJqO4iiTJ4cY1NeJb6jYYCSaDlNAQ+WN8fxpvlbI
zaeaOFYCLmyIINUpN042l4VCTFJWd2KbslE8E3j1zGopjKEaRrM72s4NAZd9pWOUroqyTEZHDEsJ
GJeU8TSAcYUHI0zP4+A1B1AhGijKXL5hQpyD9RA6NFB2FzQ9u+1LW5E7PNE2AJydoDlcTLI/4R5y
p0Y9m8AEo9PyxvUkV2uYDg2dv6CGZUUeJ0xuk94BBZvFjeS+o+sFakcWulwbJnwe9FtnoT6kzCj2
QcKnKLdhKxN9yaIpxMy4tD5oDQ0C8Fcmua5CGm2aYkiuO2HDQWqrSienWXBKbfzc9CX8Yt0qwFXA
ElcVMf63aKqG91xkk1ypoa9+MTC43xSdWtba4maJ4z5hmzXB04Ajh99kNRC2MyuvnrODY4np3los
ahxQzX+6RUw2JEtjLi2mmay3rpHG2pBLxAAvsVDfW8ILay7oUY4pvxsXbhLVmD9Vbj6SbmfIaKl5
V2A7L3jAb8W8kVMN6eTvi+7dcDdYDVneUC/pPknaxF3HcAhRWHS2cLCHVnBy4BrtnJoOUdF2zX1t
rPo+Htv2wEqmOcepb982c0KMJQX0N21yz+O97BHws7t+vrXH1B3WpiG+VdWa6oa2FxcyOViuuUbj
SXx8EouhnKGXXN8qzzG7OMqg8ZnQ3NhRGRw4+ruXua6SV4lo3K3cxZ/Wvu37qLn98uhU83xfRsjM
sp/pbmChc5eiE23zDKgYicPsZgCStBv4vfY6ZxEUOkQhu673id+UXLc6vqVpacmlE868sYYIXkrY
hkfH6auDKOJgV7qq3Ht2XLy0iPnk591n5eI+tZWgJCOAtzSeRsHHYBUUiSFGSuFdwFgCToy/6TTY
/ibxk+7UhFzvwj4xz2hdsHSGYT66PVi7WC/jmhZ3TnVl2Fg6BX3mK6Sh6N7xnOXBFSMdeWU63/Gs
u3tgjbrexPASvn3W2w+IioKp2HMel2haXixi+4dcX3KrU9ogVrlzXb4gmYpXCRjmJSOk9j3EFJBr
GADIVMNBEke6SzmsJvb4vbo3OPXeG2A3D2Uhnc8pCNn1gY4OHkUyEHGM88ReUwbuoZfyTslWM+vx
LdCHhWW5Ep/TkkIIqq1OPgvRRHdyzLMNQmDxY45SfedjEPhIY6vbxoUXRpgDuvHs+pp60RouREKF
1JfuQhKmLIEEmWHLM3epLuE8BnZaf2O5cV4uD8KTu+jlGzVv4pYz2fnz0tj6wRTzpSORu+kc90VL
3bcz8fckXk4wznfeXZc1IEHwuWQRkefhLQrIcDS8I87hnES/CjZBdIqMs3nlHotjB22hOrjYJiOI
XaH7nbUVlWgdGM941WUCUmhQUlI7IEwQ0PGic1tE5adqJZ9+qCtEn/06v7cJuAmCoQiZrePP156I
euoalwuwqO6JEcGbY90GHEb4+GPodEJnbA3FTxIjCpgj2R6xSRHFafNWOZvSGRZCzr7XbEsTD/do
QfmEkMGHpFbwFNc+s+gZXxgc2moG1Ah4o3tMU9KySpGGtYFJnlg5hecol/I9JOl+BA0bflhT92jX
xXydRsMELsc26QM7mqw4VBMJWoqLBTsoNxquKPuAPexYRlzBXnOvVeZzvWuyGOgWXlhoJHNwGwjP
FrwfLBKgVS6XB5ZC0XQQSc9u1k7ypxgy5IdIrWk7jpE+kYe1iZ+m0zGRSBe5wLCVZEOBVDMQvMyy
ObgrSkPEupq9Iw24FkXbsE4KJq0psbY90rHF3q+BFjepoLnho4DplZXZAyYuYlb9qI60MhafM0CW
T/ogh31DYSNzveu2X07f40iuEvE0IirQT1QSFET+JI7S1j/hlk2f2K6XDKyb1+OPsaAjM31O7UGB
aAJj1ecMBk75HXYVYtLltnHgtkgtXuNaZiM8prM+nKvrdMJeUTWXn6hxE8B0k1ftejgTV3E8Zg+W
lhalzrZf1Ltkzjhv/TpoboOY18uqcbzCITo4Tp8W3i+wbaRPz3Fvhm93xIR752RkRXnuZIblpdDl
TZjIlFJcIuxtYVJO9rZrH8pKF8G6q4DIEbzX8iKjJWToBjLqalTZbdfN0U7HRXWM2aLhCSe//aXp
pOxWhDcn8j6um5wCz0zBToBXeVY6T144s2lwaZO6h/0RVOMHTCPvlOd+vQ+UFzwHMbAIh+G9ZHtL
kmydieGSJcUFeJWMXflEBo77dtN36WlpoO+dYsoiXokmqXlDn+VV0jGYXdCW1XHspubUs3s4z7Yv
jjKIsx3rVWxrPgm/pVqm+6Xs+IEEvHQvm+X+1QsasO3kPl/tiQacnFbsq27xqWFb/PIchI3EVeUK
RgXVqddetKiQ/eRyHfJY6oRXaVurmySOk1um+uy1Chx1w4WtkXtMiFhymi7IrwMz+O/BQn/4nKg3
W+b13igo8VDseZwjiXGJpe0TPInsKmZfht3BrZHySt3p55QkXLmtwabtY2KW72VkTy+CVycwK9HW
p4B+1m3cs19fkUCcD4KM/BGQ0HBlDJ4Y0QNzDENrl8D5a1ZWmkL/TKbxw8DhTEkZQLCihjR79yHk
/m4A9A8tQtutSxEr+yLHHn+FXhdshzkleD6Bo60vtgS3+yzx7x2wE2Sroc+8k9P7T9KE5HZJLzt6
rF9bmbf7EcIms/CIOWVJR8/ez4icvJvyKH9MeExem9lmMA/H5ZBM1lhsUYwTfO7BOB8HywvSdUUY
NtpSminfgq43P2p8yAlR2wQZeMoD3uppgW+eiuw6jNdRzEUHzoemeJkeWpDugwcXcajz96RREz/E
ANHTgOTW+zAVznqJh+weIhmf1OBSolsZy7pX9OpigNf3F8/tU/K7dbe6FPAOcho2Du4t4mA2Bb21
V9hP/aW0N73U96ZV1O4iG+4dC2z3aZJXIT/yHavCS9jMu+kK276G4Se3U9Gy0Q6AS+oyLq4KB7+P
NnN03/l9Tc+Vc6uLxLlVXJXx8dnTQ3hpG84uvcPZ7wpiFjg4baff1cS49/RmvPQVY2pOb515bq8j
UGTZFgsP/cYFfe83oBO5G7WMMy/e7y7k5XcvsjClpU5YnnuaiVvlb9yZEmVihUQKgZqcaz2JdOMO
3BLhzZU5/lqLtPTKo6XuOUUOv52Mie/JDINNwrhn2PibeTn67di8dcpRzxBJDJtWTWZWlqN66cBC
P/Cyc+SqaOz4nQ+wvYPlWXKF/t0bfWmQ1pcu6TrzaPjm+xSbYKl9vABW/B2oscA5RssJlFjum1cl
xl3cvMulr1oSXbYPdUGNtdu5GAJQ6t2St6ZxrM3Q4f9cRdQzk26xKWhllxYBfBo6nWxxtHkCCIm0
PhE7u8cyChfMcdzZNzVh3TukxeG90soANRtNeQNmlbQlRgu0dYsrjoH4cOd3Kn/vspkJLSY5Xtx1
ZWxDj25gIWy8WJIgD6wQaLszzqAh7DIm7zLXjuSmyaN8CEcRvIZEbsLVqEM6dDLNo0qhF4IqeX5p
ZZu6NDir1OK8dp0lo32vbB+A2zQBghZR8gzuuTAPRdWSz5ApJTVdK6OKgGXRml1o91S9sSyKoFdG
PBx3vSsZOfK8oojdj52FQy8PJs4qc+YzA1+VDSw27hgOS8vbn53FeGgh8JxmSh1eeS15Z4UHDB9G
GJzK0fSPs8m6jNvU8orBUltAbFm18/pN+3UL6wOrYaPIj/6PrAb/96U/Lmu8fyWPnD7bkkRI9vl3
eeT3V/21J/T/8DxBIDJQrCH/TD3+tSeUf9jsAHFmYTumgiHAmvxX7MPx/5Bwd0g9+vxWGh39H3tC
x/mDtIeDznJZ8QmHBN+/IY6g9fytPkPROUEdA5oIZyd2q8v//ydpROH0r3UPc5nL0oHx8E6F2bfj
w2noM1xD/cNYZd8NDpY/H6if83/Rgun/bn/6W+xPUSrOUOXb7FD5u4i//8lRzDaJMtUBXT5of4VS
22TPJPuEyWNBdCVwUXGA4tlGcEloPJ67GgM1RKsF1GZXf+PpJgBBTAr/TJkxpVa+YV0vJE2KTWIu
kkTE+baCYODfy7zhQzIQV96xmoQc37rVflGjPlpRr3YRsyV7MMMrFDsStn3V3k0RbC7luj9TpuMN
+5JdGrjOGmgK9PGmPJuiuMjP9lZZlBL1MTXvcm7Ts8sWinloHt1bB63zPqfz6VZ3+Kkxu6QE6/30
4k/kzwvN3O1nVxUPxqu2WZ1S/ofPMKv5UeAudFi2zbbh9M4SvngyhN3BiI4/XWXJ5153FBB1gxPd
Jfi6rvF6ejBdcQwLbEJQJgQAOiwrKYmFNHpJJic4K2+cMWXF9SaCuepMYngwVSM3YdVj18CVEK2z
Vlo7zOQuNvTR8u/Ymfbf4SwCKvmqAFt+lPbBV19PCFRmUiCX28B+num54D8Fz9gmrN343FUN6lIp
zSXgxnWqZRNmLg4sPz4J1wbvAXvzWnCDWbuWp27npJB3bBuA14rMePd4yvRayc6+Tn478vBY3M8R
Qbr1wg0EBaaBU0ARRYnSRhXAng3HfD2mfr8D70TnOriLXZr0y6kk0PLclL4e1k3dWdFGu171Irgl
bURv+UAls6lmRPXHoLqPhFulq1hmMG7wePfhZiybYi27OiBMAuLggNacoEvE9vJS5AK0NpJO1GNf
hto0w7VjI8evm4jyTaXzy7O0Z28jJqbt6PXBfawm8Gb2iH6/HiDgrj3aJ66GbpTgHsuKUE/EWilb
dbZwqfvQ8DyrqPZeKKjGdrekBqenGnGYEbNni6faDjZhpWvDnqDT8AMrr77BT9h/4O7iQcoa+w12
Xvwr7HX9k59Mcu6yMrjTmUftfWPIxG4TOcRvkjr6GM5WEu1EWrqMJLYz3hM64U9ZRIxlPswCfERY
qT4mSO5HhTNrXoeoDTiqxhTwf+w6ZktuWewgaphHUS3uuUQeIrLjiB6vNHcRYp/cO39SaqGY76Op
fhhDJ/jo/Cp+ZYbJ/a302wrodZ7RPRHA2hh78Ph6wI6/pdVypvK6757xMrCGFHDwPpskZSVR0zS3
cZxWeWsFLdaG69M4v6wucR7jvi5eQJyGD2p29Vs5MORSOYEvjZiPC+mcFnC4Qg62t+1AqPKxUo3c
dkS58K1iMGD8JnmCgOYO6KAJQQdaLducehY1a7GKYqUWwmlUgzkxAeU1LA8H0xV8QIPUNO7jLG7P
6DHUoAeRnZ8Whmrngr/kLZKB3GRFnE/WnWGJXqydzM9eUmPhfLZtKIVrVerqp223qGeKm8KBEQ3N
AeK/NrwJhb4aSi75qJ8X7Had+um9VeTxvei1N7D396ilWTBzPiQoaS/8k0JBrlUBZsqv1TaUqn2M
mFs2spbTlmR+8YCdN90uNUMfysbcvLkdpwkvM9u8T8j+H7zM+ReFzmuhx2gH7D1IFotCkzFKmdNR
V0Dw+cW80Ioz9dzvZr5TCxDsECkEcr5DNszOWPJaGEOkLlz7y3g79Wp6ye32Yt4D90sr6BiAG7MJ
Ur4nfTd662jwPCB9jlVCNDJ2itFSDPeW59fPvpnhtXXhqDHAQyZ8m4DafTXRAnixiC8kGXJTNO0y
XUbUEOTxQv7Nb0105YTQTVfadbNbbqB2zJIaBP6W4KZ7rEYVxfsud/vgaKwBCdkMDp+u9mIHIOqd
Wp9T2M4hS86w7balKMNdV4IKW00dfkPpNincx5qEMPpNaUkkorQFpQQ/CY52ZRUZaQlQy4BujYcW
6XX8EseDFze3QNfbri74En85BulYr2vhhzc8Se2HBrp/Y2WtfoHpUxxHkH2nJbV5EdvcjQ8qNpyg
GTXmr1Sl89KL/GS6pTTNL7dFxpt6KTPM9gbNviG0LPVXVSr1OGeCeBmyGFA6qCTg8QfdfpthjB9a
5dbxOqHmZjvawXTrF5MDNhyGohtVxWvJREaPgF8l7Js5diKVR3j6sBgVooSYpofupPnobV2+80+a
EG5Jp4SrATMHaw125j+i0MtvZTh00xY3UHUx+GPNx3znafsQspNhw0Co/9OODDPkoPrMXFfK5A4m
yjF+paGFrU3h5wkG9XnGl1s7/N3mMDZvmIHVE6/f+h71TO0jezbvFefztRLRjGqHB+i9GPB2r5xu
0WoV2Qpdf0w1misL/QYUgMmwySjLbj9YWPb3LBfG23AOxb2tO5oKzIS/NUyWZ48P0k8gAiFDD6Bh
ZK18LyCb1eguQByJQBJqXaCv1Wuv6bS3DiBiMSoABnhIsJs+VpUzXA22yPLrBnzTuzfE8feS4aNe
Y0YBe+XAoOUHl/62qfSUO4I+mCUFBlXELsRA3f7kdEkeFEXiM68tCPXE64d2yTdVX+PRQC3J9B0u
26pZgzWSMyycEviz5baStdeAj8bNOz4EOCmwF7ONEUF4W43VK/BskiotcxVW3mqd4EqJd1wMmgVw
naXHk4mlAmvkkvVqLp6bdRGigdXxTFUFEvPeKULTbofacgHVCv9nI3r3VMbK91Zw+aKWXUrQHUBi
q+tBOu+NCptnbKTyh5/hFKWZjMdsG4iOKg5HcEmAC6v7b19ZKRrQgIlpi5XTP9uuili1jC4jF5E+
YMnxPKR8Ot0BQXnCQMVDMxYYVWyfSNrKhxFfnYZRytepb3iiCijlXIRyyaEPHuzQ5nZHQQJiFb6T
fna+2wzoK+/pPHoDLgAd0kLcvlNJQujZNsW4jRM6QVcgmh1KrObCHBFHrR9h0g7+KkEqptCcXql1
7WX9h9uM7CHyIbE+IktVau12JqWrwOUtEIgCGceB3P5Y4sSXh2isuZtIZ5mep2wiMUV8iGodtHSX
DVoUMu5maWqiG+PaLoaefMHXwAaP0XHJm3Y9oPRd9UroL6rQALDiroaenW/apg7Wbu+onTfK+HWa
xaXmYOHGhkkH6x0Y/tVomxasObyMNf52BPnesX4aJ6rfIZiwoMR2jrNrlZLFW0W9X+xkQosFTWyM
5kvNH1ZH4m5Ifeilyos3hYtvjEUDOZu5PESBN1NHn/ryIa0tnIUFZjvRtflWB6HkyB0xkIT42Xgp
+QtO9eJnsAjnlSfR/Z6SLt22Y+LyCat0cK+Htr1OY8IX/I65Pi+OSchv9EH8aBmnuEFJ5efHh+IF
AwGvq9ylV2zvd6l5DaXfPXXk8ig6WrzZbAbshs7KMfXwDfps+CljIIAIvV1crCs3tKn/ZLr5dv0O
zNkCgOiJwETFEcu+GH6ei3NLXMzDkeApBHQ7lfHGGcz0nVhgMuulKR6nhZfKqi7DGstSQVQIF0gE
WjXs+1kcBunObKOy2RwlDyKXXjJlzAGctOQOWDN4ErAXx1jZ5LcFt/likyEC2lcea4tt5Kjksc4a
61yZBZKuhshMqcXiw0AlST6R3FxXQeoiNTXoyyuMajRJ5OHIeW8SOPs6VgFhxpFtG81l3AQ5KPOG
Prwxl5vKaXK0Hri26PDs/roNDjZ+tFpWz05fFDuqSzOqdbPaPlGuFo8sCy4CUoS4/YpgG3Q0iQzx
r0wTQ101OuRWVFoFV0RH2dAMI8gqL3gW86eJ5N2XoMjhgBA211e04pVvJZNxxV6gTT9TqKv2jjHW
u5tMhh3ftco8IFJhOyfwNVwPAzxysDNKH9/LOIWSl4OE/sgxXDUPLa1jmL4LHkPIsaDG1WAx5nSy
te+FZv11yv22H3emlfaTLlEVJyv/xYJs1qsMKCXhcUcD/hgLK40Onoqco2onnIrsPkij9VPgH5PC
t49sfXjgQj75V33qtfcdvlG2UJlEBJIeY9441yyHhbSvJj+iAcSq0i+lyS8B10ucE1Oy90BrBlub
xcYYWV0VQiy3c5zR2oHFoGf42lbuBPtKEhWrwHcKB5bQJNRdxwfgLqFwGSR4D+EnZ8Feaa4fbTV2
xLh1n1HAi3GMlXm6oUNuIA002dSctcm+bJzyge1nQTyvpd7P4dZIHY1pQ/4YI/PrqnSSrQXXcoXC
yuViTtUdpukO0FF+oLfKIUg6baMum+5L1dovdlkIpES2Ypui7V7JdsIrT4Q6j/hKtqx8yAuV852O
rZlkuDcoalrm4ArELzrvVIuI/AvEoA37g+REiAK5u018guptXt5SBBAcF+I+cl2FARESXt6//E7v
G9/uvinKye6jEWhaP2K4x1XnH3Us3DdB7u7L5wBda35AQ5tX/BI5AFStkxCiPb9jZt0vytUacGAN
OnSMu/qpaHv7IJqQNoMpMNCN8RGc8rDETB1Y9YE05/hc6yb7CAd7wWNhG8AKgy67DzdjDOICkIxi
V4aEzfZtSo8Lb1Ixb/qE3qqrBIXwy3L69trQw8XyKg44wNLZsbkN1CabdvnIbTJL/QC4DuzineM3
oIm8CQkeYAYgygEWcsiYyU1hk13OTJo1Eg94us+Lyp/cKdtwR+qORBt57fR8a++9YiW+mQdSLZt5
tngoRgLOHkljxgSakF2qbARWaNowNJ7iFQQN9dHTaPCr9hIRbqQIMrPxOz+4CsZgDg407XXRmnAX
l+jJzdUvPwL8mKDknLqpm25NOi+Ame2Yi+ngpHDuC0lRp4yahJ4XWR36wcU63NtsLyLf5pUY+sCk
0Y8jWifrjsRiUmjjYawIGc7TvBwFOzVhXw9tDbS4H7k9YZtGn62suf8J8c/v9/+nj16CdebJ1DBu
Pr+KBOQLmPfkZ/83pRO3LDybfymRPjG6D+3fBdJ/fNmfGmlwyT4Ibqa27wa+/G0T+1MjDZw/HI/8
BpYy/v/fshRCIqwqtpiKL/EVBq9/aKQC0hxdzhLaji9sCib+LY0UDMTfVVKmWleR12DCBU2ngv+X
EUEzBbVckmAp1gAAF1kvsD36h4LCEnxk85uvwGCMcwwHscsMTZv9r1mI1/TindG5fQ4bwq5eM331
4NhXWV8M255WMmzfjrWa2Yo+ck4yKDFFc8GAVLaMzuW8Tx9UjbQxCTCLJdUsqyiqb3WdiVUHNh4w
sPdWBXWzU4PB5Gv/KjA/OKbMWD54+OGDVK6WzPqSkXtLiljQJWA1H3HVROSdxvnQG4Pw5F2amapo
/Ei6/GAt1XWbp5dPDMvsVaGi+8gCM5IIz9rajQE976blde1r99RTF3usrVpdxyXkb2QYybXBzs0L
JIYnkNWfU9y+QadgfzHyqbth0e5tCTyH1NRctBKqANiyyuHMnnwP0UJe18rBfJp5AP+ZUzYQe/CR
NhCBAm5/Zp5WqecM384Q3HYmUmRuXf1AUA7aVx1vYwacvelQA0qrKW90CobBmqHauE1kHZRs9TG+
GPFbYEVM34G+yloowjZAiR9k4D7aGd+xWyzNup7G7pJR479o9/oxqMC6CRU3q2AiAp2QrdzgPpE3
S9YOYLGrX6nTT3uwr/qu5VjbTWRyGdXoTcdsjnNBa5KEMafCRH7k2BSzOPvd8oV0ybo4mxtaBofs
za3Mm/SZtie4wpheqKmAoAkxMxvgr8l4sxiLspQx/05KPzvoKvgIeuw+auSXL33OUDbBb92OhX1k
k8YDQHbugNs+PiU6f0qUemJ9lx59GyZCwQT8BHij22RaZFu6MqIbwtX5eaJLB18UtSxLFmCBTmDc
9rV81rS/bTWo3htIwa88r8Gv2S4pa7TK4nYRFaXYfVyQfuyeQit8is1M7xmDKNLwS7rIbDPiPt53
F3VxtuR7DpP3kJLeRVWZtxkC5UqlLkmSoepf7Aj8qKf882iCJxC49yXQeq5JxPZHRs1VNxZMPQGC
xJ4WwSi8SV3RtPti6eUVGflkgK7Q1vdSzfXW8SzM1G2W35HCwM1OudUVq1/gijyDdxHy0jGMZHKI
sphhjFt8mwTdnkj3zWCnbLz9vHVPuCfTc5dKfy8Q1hleuhcn6uZHGFfRcWL5c6AqtFz3Uj07dir2
WTIWL3mKN4N/qnE7oeD2HNRoxMFghe9tVY/bMBPNNfJWdFxQ0klAjVqiRHit2Axh+6uq23KDQRT4
D7jlW1XI+SGitmBTzzLbztOAutYpRHDfvbNbZl0/JCCrgil5mJycS13tD3d2uhQD4N+FUw93fL80
pCV1dfDtFIdmvZCPyvp5M1gXfkE844oBirEGT6HXFwFsk/WX+IWq/eQgYq/Mt0WOld5YttoEBNxf
TReo5yEa9KHxTfia2zqE50OegVYnLrMYvK9S3ZhTo73kOWBQuI6qho1O7C2CkivHusVggC83yNNX
YJevdtyCxVF47ruoPNTdfF/3o/hFXGc8J0yzGyvpOsTFUekVlSmswZk/dNDVP4hy0tzndsWdhm19
DIyaDj1tHeSaalLLOs92tLZRlZnXt1brnwhziA2aDxscEEXIf2vg19Xat5oTgSzBJzchOkBANSRO
HeuTzIv0flpCbKVOn97FIMdIHw/Xg0rGPReW5rW0B7iBVdHe9qDAqD3Dg8j9S2yRS/hxYtt8HgFt
MJWb5RzGy8PMzmYjfOLplZkgVqbDA+eQdTUQGduxNox+oDYuBye3nkip29uFq9eqAmR/V2V0qIFy
TzZu6Q+bUiTXjCLZGZhh9eDR6bwq0PUvkwlJMNDSGBP9cGOYhuEVeQGcaw86QW8BsA8Tv9jbbdZe
zxa3LgsUCbUgub0ZNYGxJfF+oSeVm0DlzpoQyAOWx5+0j5t1mOJYkwH6yMxVc5uN8A1cwGfbcSAV
QBKYIbEMX2wJ0fv390Apg7uNkglOTB+IV3/k05yzOd1ykwtYVtAXuxajB6iKItjphxUNNJSk5dQ+
idr/9rr0ppiGC2Hx4E+xs2XTejey0GRSyYjop8C8zmKKh93oZ8y0VnrWs1MTfFDpSx34atsIb9oG
S/wC/mIPJRv4OGcCIH0reF9YRe6aoP7CvkdLSpc/jQ0bqHQ206bM7duFui3Kp8lJ1yp95p4krgYL
3bu9/EvDagx37sis5Re8evqg/CrF8mPQ1ceoBSVBFsoYZHAdb3WHiOPRTHmcsZwmcdPe+IjOTLLI
gI5yiWqPPmV0o9j4Ax4liHqAQVLtHmhiaJ/Y0NHC3UXNXvV9cXDn6tO2eAupItuEItyq3vthYMZO
0vsqWGcQF3RooXA93P1EAP67sxD/++wAgfL/5V335vMrNp//XxTkn1/6V1xC/OETRSAbbAv7d3j4
P+MSGk8AhvjL4v9iFbiAkP+yBAj1h88XBH4gJS8Xfbl0/ycj2fkDXB55CaVYX16u0P+OJcD5fX//
uyuAbnSF+M5lV0vbvUQz/tkVkDggFJZs6XYX+Jzc2C27EOBx8Z1lpfZL7PXOq99EvFyJZuXXCTK4
c/RLKPn+lAAjkSK5a1kJIc5ORn55ScYpXvYBwIEqEuqa+XiIXyKg3xylVuW/kFdgoVcLsZkt12b/
mZ8bxK9n7VUgkuNhvKtL+wVRcqYbspyeEq8uniI+G1+Dp13uXEV6EBIHk1qW+KqNiuG+yOYcD7v2
AKrRx1vUa5p/FrZAhlIuIFt4q3u2FL7t4K1EnTUPAb3iZpUmKq+Oom3O5ayK5Ux2E1/apXnrsbZ9
JmOqssfHwqkKZAY5sZ4M0Iu5RksRj1c0CYwsVsaw/rIsf8C21JQswt0CTet6mMsgOHK4aM3uXIr2
wZis/pK4l5N9FMzZSE1mFHzRFjj/WBzoVwfRBk2x7bWbsXifLEU/UsBey8IhXdx5vi4vDY3e+N1f
KrPQgormI2dz8VQpjMPkhf0HIZmMpzTF+ui6Ftf1uLb3Ve6rH6ZN5HjlKmDrKwzzDAV5rOxlFc81
eMKRIisn5WJE4leilQfGfqIMM3kfchl9DY3V/pztTt8WmnLEbefT9RJiGpNrIgnTSbPz3WPxgvmE
x6zY81OhTrn3uJfkXUPZSZPUy8EbM9AS3JyuXdI02cfCw3HG1mUhRdilTYjBx1lr5dAuFna+qzo0
KB+2C9W+HgiKcnEnueaiynqS8tc9hwWGjjqNrmWZ/aRNk+Gq5GK7weeOcyCJ0kewexFbHVyVzCno
DRSgrcmKOjgb5eVtenEedpg5v6O88F9ly2Jp7dhQNj7imtsCS2rSqMP8w3Uq+0LHtg7pTFcArnSK
atOljzc9Od+T6otz7aZ4Uss2vvY84z1o7QXvbZsnNxGqNU0RZon3Ta999A6BF4CqsvxtbGcuEWRN
gNCpJJqjtZaioHUKK1v2G1OKfBvnaX3kIm3ttQ9OcGXyqLuewjHZELI5wxmyt0nlyGYvUwZVZKAn
XOfjeys1oIoaXW8Ni8uL1+NIymnnV6HvHmyy+58e+9L4FQt+zL11jsncs6NhCpkda5qubI05bTUN
C8DUqrCT8soRPvdG+ELxWzclM7VQTtQTLmHXN18zK1ogPbMJfAh+YTfeyUzR2RFbk3PXgVTRrJhb
9U6wAEoYxbLaCvchVONXSceBdctFIG53iZdwpBNcdryNBC1r1nDQ/oO9M1uOXMmO7RehDQjMr5nI
mfNY5AuMLFZhHiIwBr5eC3lbupLMJJPe9dJ2+tQpFouZiYi93X257e4nPVNOkFOqh/HbrImukLCl
ZfnOkRQg3XKKQkuzyCPTzRLyXz2lwYRBW/uEUt573l0BNr2ymPdxYkAFzSb2ZdtahwQf2mVi55Rm
/YuZl+4J31Yin4uu0RTn0A+S/5lG3d6MkLL4YLst5C4uVuUbJTIURJD7KKgc70O1s+NYtXQsYKuO
EgAGwBDNhRmwo8eL1PtgxWNULeVfoptyC3BkSnZx3hbdiXcmgkGbIU5boXIe0Tfqu7p23R/PmDnd
AduH2XlwXPVt07JsbIhRyIgt5TximAozHhKzeKUh3nolmcWy2IQrvSdkzX7abNdG3gAECzdymW0X
K3RFFLsQZQlyLSndPBpr0XbIwZZv+StWEcGk2OAXbTwG5VwQqshrNX2MYx3cjjhJ3hs/1wjH7qQR
dwXRBmVjF2L3Nu94DiVGNNMYevQYkUnCS7DaBmrtNsgJ/FB0Oj/SL6a3DqmZJzDluEYnXEs4keqk
OcVokIQsSur3LKmzS9/jw3QNJV9AGdrvFcaBPUsApOQ69JAGJqSDiiOy2s2GCaMtGUsMRmLOuXga
ycL+cBkOph7Cm7bpDfYEHXE12GEDrp+6vecGPHyhKM+f+KWcty61ipMHbGYPgDF+4rTMgoO0/O6l
sfL5W7Km/cHzNL1Mqpr2o1s/hzyWYJtJRpJdOjbPOfIg+RUsV2cJCtc8IMonR3h/dlThaziMYGqy
rev0FKPSOpml+6AcF7WhF/IjAXwkowFXwQWCQfA3xFlEgXPjQB4L19m5rz59v8LT1BD7mLBLDPau
HMuA7E3ZHCuKg0m/4zhzwc7iiWt6grba4i+M1YttLQ7vmyHObeoHazB3N7qycaF2amleZTmVjAFz
tZq4xtY5tc4wXriic/1sYJi4G2322SeTtfM4Dtpmc1CE97UqsPJjM/zN0axuQMN2H3jS0QqmeW7P
xO6SS0X6ge9F86By7Vk9VRn8ZDbtY3jP99J/wn8z3wqrQzsZQNA+CZ+++MzVbR/Fng8EIv/DprAk
/bAQg4qrrL/j1as/TOj3BBZ6yJWqJzhOv0xER+kPxqnlIUWYvOPmQjMskx5aObYzNksZjXKsVYht
DjRMk57g8+ZTFmWRH3o023XNXg2hfrQGY2mfQVoaZ+E06lNYNW+wxBkW9LpGVkEElWic8CN0/bcn
RwdHUzs+zjDt7JOb1sWvZkqS5F47PZqZmTv1N23e/e+Y7CBQqLlRxrnrYo0KyvIo31Oq5z+Hjma0
st3SP7fQVVOw8A3/q1PXoOAloZVxYxq+PyLhZOD5hOQXi7h3H50c+BO1vDyZeXGtN6xubGkYhReY
EbjVGWcTDBKtO2cHvUz9X7cJ6S0rRv6/aafDX3fqxxN0x/Zm8liZ0ejYPhZNMy44frSk4K0c89eS
KPghlVV3ydLYPJiw78+hgm+3sVRWIs6CxyLp2XHYIBqxTfOLke9wTPnFFVcWHlVedXgEtL18yZDG
y52cbf2VaSP+3XczC7OuGwEuJoFD9kvMq3BjQRG+8MKTrBD89npLzWXNrOt39b2ko/WJiylomYwk
FvGuIME+N5TYffiayUGEefNJdUPF541OiD3SRmYBNyQX2RP1+qib3kto48TviwPRvThxHH/Zw9Dt
KMcbaD53KI5ke2G5m9ZCxPP5lnYsjRa9zWHOvvdBIn8vZiP1xm589y5L3RF39tB4T2mj59XSU780
IcTYjVINAmGQjRlY6Kw71WDL7R3Z0uaBp76OlPLD5chlp2kxgsXJa2yV63Nn4jHZCVrBoK5RJKbY
YRSRbmCabO1Zy88gyzlqAiNc7hWV91QvgFf76vvG3flpDjOkkkVxb2dCOWSgKqtgSeGQbLFKuBa9
sgbgwihRr8nShy8gNwoWgXyxO3bN5pH8MNnU2Z+dX1QojOlzMQ/hg3Qw07E9tANMoQbHx+oVwwrF
yUxYVLvntGwIBWRAB44EPIyeZWiKOSDhZ3Y0M2Debt8z8ruW8h+p7DR8nJCTePY4daLWSwbKifvs
2dYieAAWz70txT/zWOJsHfdmuLgdVxLD1NzsR9ZGaky859ELs3tqvAn5QXbW964ti9/sO+0n2fKg
Pno21AdQElSik9QwfnjiAeAoOypudZD/QcSkFLVK3VfUq8baE3Hynsxh8uDnYQ3ahqmdbVkhEzmb
NPaw1Gv8j8Ifl4fKVMZ3A2b12dQpRa6i66vVtO//JTSftTcAkek5WthQ/9jO3L8t06yP5VKOFx9Z
OItYl5k5ZPQxr/ceepWOspqn0FHKyjuSJzJevUSX467s2u4AuKm/VAAgyLVkJp5Hly2MpQdQPrWg
z8wsqolec+LJ70sQ9zsaaSGw+JiofDqfshlqSNPeAIsiIA5kR+2mOiFwnXTmyaqGX7PZo1YnTRaR
oh74RoT8jBuKmDmawAmndnDKVMuTx0mcx2xi7ewCrYQSqAmNmzy80OHTNxotgo2jENt5F44b0YV/
G5/WJ89Wp5mE304Gfbl3jHQ+sNRpDjEG5j8xJsd7bNw8/zTUzo2amQ7BdB8aNsy06qWOE4l59O6S
sGkeyJamJ5m33d6CCnW0OpiHMvGH3xN4oUff0HGwjUeuRij2zQsyYrL3EHqPZJuST64zHS6I9Clj
y0OMiW8UwAQqM8CKjT82MbxpcNptqIg6JUN3g5GIkxosejRl02+mh/5kwakgfQc2fDfWE+wJWZvT
Lp/K4FTmafCZS3T4qJZef554g2yRktRFYYHisljk5xCe99cSyJ+lNbhbAR9ej1OmsRZV5URKWWFA
FMuBESjZj2nKVJvh8bklGlLvUt9dm58J4KoEIZlIq/fYVyYdYJKQ0sWTRX9jtml7Ik0uqXt0lXnv
LgCyIHR7N3YTv/C2f/Sc5DLOA0HfycHiVgAIcssFmxNOwM6awg0vJ9afIiHNSHd1epsaPWXtuR7K
N/x0mPAS2mOYPr2BA1a+emY/f2VtMT94iyBMZgIWu9ULFChPkNlqYkgRB3PuHB5viL8fnjDvi7ZT
9wUa8yHu+uNg2Yob4MD2yyQ1+smtM97CgXR/dboZv9ulu63SUl66Mq/WFB2xl6yyk28ca+Z3wnVj
i7er2etBB7dc9JbLiMHsDib78Fyl/Nl2wOqTpNKwlyTlaO1UcPWqpRJ3DXDtl97nbq4JaGNgKo3+
A4HfPfeWGHd1BY2/13b3HdS4pcvQny9uGE/PcUJTLQQtcz85Aacbu8W9bVjee1DLsNgAiaZKaVTj
YrKDDB5K3o1yV8HpIao7WNVOsoyFJFoMNW5y4cOSniyZbok2g4buDbv9xFVjVVFqDONfv8TR/eIn
M1WAlqhrJpNepJRJtdmPEsZkA1ip5mO+AJGaE8V6YrAFVm3fyNvkocpb8y3Oxobrd1E9IOmLT5Ea
3r3IS+uHuFWD72vdd29aXofTwHSzJ23KIEFqLHsr5Dy5uHzpY3hGfq/r45zIYNcmWEt2QSlBZKWt
C7VXjqcZUDvzAlWLD5jmhHdcFyRfiWtYu7FY1vLXcfawkjr92ulUU0psddpEexxJyM5D+5yWfv8F
+YYHQGdVR+Fmnypv0osNV6DelUNSRObEnoW5rsSTHTfui/R1f+zqxRa3Cbm0DuuBytVOdGLxDxQ3
2Mbeng1Is8FqNXsjpS3MQ8upaWNZK9crI2V4E1FgOuT5QfQhiDRyrjSj5mNo/m3NebgLiBy+m3NF
v2dKfw/2rt7Pf2U0653Z4ND3FeQST5ogsnI2/NyuXqaVoVD31gjtnbB8d2nSmZDqkupql03GRL88
gJLe9j/CSlbhTjK+HWyWcz5PpIyyettyl1uGTvVJrn1p9tOEkaNIIKoymhkvbRAHNwg93ZYrJALL
QBiYj1ym7njke85Fsk2/t2Lb+V3mQ/DOZgYPHucRN+nWPdQFsoiLlPzbUQmxzixM7JtZDtbeCtPy
h1ptI0biyTNYKWhp4D4XJAVYQRXN65ZiYYCnRMDP99oJjj+OgOk2L1BjGAuHhH1EiTa7CfCHowp0
9TBtKFSaXByP2JCAzA5utcnABHAdzlMM0bFZ9ey8mcRymO46KA+jTwepKtyemm/VDr/sWK5XZZLf
nDkEpl8K1oEsvNlY3teML/zbCnrqNq14Y244pwvvLPGwfBHLY68+pAnhIQxj3HA4orSPgQwIXzWf
p7D1vgsg6u/UZQa/aKhGdcGkBhIqKG2NMwyj4HbCq7kPNHLqPqP0/cRNvNyPS1uU21gP0AMr6j+Q
j/O+xU+ZBsmnI3V7qL3BI8tcBw5DVxUY+x6ndeRmAUAn9h/IGKIsLp5T0r2Wcef5lXcGpR2WN8hL
jnD2ULmmfSyrVanJe7t8qmkhPk6xjcOTqDcNZCKkh4uXxIP9lq/+r05WfEgqOOj0wpJblIdYVMaI
F6ePq/aUhyoedgMQpkOBADkDYoznj9FbKy9x/XVvg8ZUCUJjxr03+atBWhT9gkUclorajBhiv4Yy
tV5I3+Pyc/rA455QJPYF1ASGt8Qd8y/RDQt7i2w2rD01q2TGq9Hp1Tn0h+U9r4e1obfKCccWKJyu
tXFAGf7K0EYPVS08FHqskfs6sGtCS2b5QyhH3GLqI91VFqsHifSL8u6zIenfwKzk73IyR3LTOiZn
Mi0B1trC8PHaIoqhh0y8Vc69jhdgVioAiTmMSfhSZYppfhY8frRn5d+xnnr2IFA1xA3PCbheOApb
3qAFQIBTMEtVH5IgHO3LVEFRjLJ89n8rd1CvJQg3hrEMQjloEVZ6OAZ8as9Tj90js4BR7IpBIQRh
jbOTL0hnPqAbtfLxwzy4g2dOyAMQFqRrP08kXZ08/5eoqDGFRW7d45aiSJiFDV0BEqEuG9u7nFz7
xJK2mD+8OAcI78vhg0+SEjfKNIdDQpXrcNOaCGzcl307jAy7S36gOebpfhZDzmUvxjYBdw2aA2vT
uaxec3t0zkvYLDD7hl5624lj0kFODqeD45GYMcRaEz3Crbgh5gyEiCnSSLatmiWO07Ip851Is+UR
h1zRHggD1fhSixByHzC4AQKzE99OsxFPW9Xny06aOW7/qahWv6wZ9s6Gp6o9IqvNdMtOqK16cqkv
X1n1y7bULXu0TJkskzrf4zmwpGFw1y10D2xKTjZGMEInUZznWKkDDDAeXbaJx/UUeulp0A3fcLIa
RG47tLJ4X1bW37EwgicV+Babx5wUjGM06OMmYPKCj3FJmZFRIszvOh6bycbrpfGYMGoEbyJb9C6h
e4UBJu8lh4s1GnvGeif76zi1/iy5kOF+yUT2VM4BRCkurpKctZ89FeTGjsTu03EPEMV/a3H+XRY9
Jm95lXKTxgGeP5Sy/NUadrxrMt8vTjmHyC5eyxwS2Y9xNMxx/YWgY/w0WatfcviD2B5WMvmGHFmv
LyVHIQWKQVndMUPOwZHCD3bZ1Jz/5jKnvs08qF4Xc1ZYUoj3YSU10rNhITZte8LFctPHFGrYnod3
My2dP6BJpz1bC3s/s1C4sNJxtrntDg+dqcVqZ25sa7P403K0eeM+9XJqn2DG8wnICyuLUpGIZyU7
ntk9fryXgojofEnl0O4X9ivJfpn8Md1WRscmymo79NnYIQOG+MuBysdotNlbZumU37FsKPR+Waxx
uWlRhL1jN7s28kzaB1SKF8I69Tp9BlMFjGG29Bf4nZ1tQLGitwB7v1zK6TeCDFGKUIpf3Mlml7Mt
T71ncKMsLZDbSREpL3lRwgpeuIuSJDLDFHXdRIoyuLZJ+e75ZvMXBAt3UVuxB9gGnVn9ER0crG1g
EweqvZllvxwy4vFiRjyveNBzo1Re9X92xD//EzuiY+ES/O/i2rdf4Oy+OiAV/8GP+M/f909x1vxH
SLTMNL0Q+hxhfdyA/wxsi3+AdF47osDK4qg1+bP+VZ0V/zCxZmNQtoUdkkrmN/1TnbXcf1DQR7kt
FkXh2Vbwv6LZWaa7JqP/Q3LaCRzHt2zbDshhOv5/UmcFQ83cC2Pe6b4V49FDI4nmsfN6HoDO32S9
sWJo90M7mukDYnN1dcFbV0O84RvZLvBz3t81z+5flcbUcTdidIaIV3fity0pySIBYbPgcrDjq6s1
v7za9IFtlO2jq7Ls3XDcLGHN4UzNoxRUcnP+0dS0bZx6YhitvVhETjkpFeUp7gsqUjyIjt5IKAR2
l8An+P8SLlye8VkA2Eoe6j6x/sL+cLAIInZvsb2FoM+l8SSK1BB3A6g01IgUcwOfRksW95Nqpxvz
mopw14CEhS5xRtxxg0i5IOLu4mumgsPbLJ6IEv3iSa2tA/siDhjpCyJjU8zWaM7SDAzUrJz8xhlt
Rob6mvIAZZ+oiO2lk29lkhPwCIzK26trSEQLujC205hn+X2Hoo/CgOriyc6+MUxb8wDrghFDZZBM
xVnN7drilsDm2KySOwXvoGs6aF7EXkRvFTiZTRw7BglAWLokZWDGinuWUs2NpYL0kbKn9qMjduOq
fiVizUUzRFy/3R2HcdczQ3rBJnTK7J2vRqB9TNQDXU1Bc3LLlhDQcg0EEa1wngrNJe52FWdj4rKD
g4PmGiWq9WLM+6nxuJnEnsm04fRIc+fEJ1u2NSfQHUdFov59JW4Ph6FNYooG1azDrXsNQAWTcB/q
ebambRbEXX2D0ZA0M6YnEtsNHq4jIWiiVZT+FOHJRFVuIb5WZKJw9w4jPclTfRRz0PeRZTei2SWL
4J/RRshzdeAR4z1Y0LEE2Q+WFaJZKCw2IK1H6VTSzi9dmholeiy5sXZNkFVpQ3YvUeqnAZY6n3nX
gRQwr1m0URGxiVyrCTepModTUq7CsARyBt7GICTGgMtKO89N+7sNrWE+ptbA1j9lQUaMMxS8Ylol
zdmeehpAslYVNz0S4KPK/AeEG++169D7t30sDUrerfQcTBO5fobYlpVAbj2Rfuk+F3xqQJ0KCFuC
IxYNOBDPsRpJgME17sVLphJkZ8ssOE8Gs9XPWW0vP1VaLbeja6oJmGWTWvdqSAhHzk0hpp2ol3Y8
LmZS3Ybc7vvjzJ5JRmY+Vh+sQuR9mPumjBQ8ORivZlg0W8O1nRep09bZmKLCixgYgd0DAKvdG0bz
1I3aZHUuk01OrMtg80zYdGC7b1XL0jhic6fRQvMq++zDRsw7XyOreFaC4cJqGWOiBvPFhlLU+M1Y
yviw+NhLq7mpf+gUGTalSrN9EjvzO1JytZUcmf7Bkqr6QNrmc9MCJron3A5i0amaS22W40uXeBQr
0I3Hs4B+Jghmjv1A5HkGSB3a+REMLIUjmUWhX26OojoyjjmvVlV0l05PyadbUPW8W/q+jB8Byvjk
nWyiZgdw2tOeLV/6PbcGu3w2eCSs164x3h6lxEVr2icCCxT1OlS+GBtC/Rzlse+VP62bqrOtFsqC
CMstb8AZ6t9ybMZwP5b2nBxSThwSkQU9gn45MS2NyXSXysY4xY7AMjwmTTk9t1MWM86RCXKilDRD
R5S7kuSKRNyeR68th8OsbczF3WK2eVTY3MW3C9dcc+uasnsfc+3fYyFrtiHkjE8rif36NWCSNKNp
5oOyCUkCR7HRuG4EFxi9rjK0TRvbYh9cNfH2TN+XzDC/+6FcfXZNTryyUPtwSLmwwhNH1qgqmwwY
esPWSTKJubpz+YyGdshjHxrSWWodInfMg+1sQTniCnRkjM/bIHKvGYo2bAJ91mmuRblrCcvn0Rxi
38HogNd9E1CfYFycReRfHtyl8ZhkEMtvHTum4jrhkbOllbDasYEyvc3CyvshzorkhWRUXUZjMluQ
BO0sbCLLRaDYhG7NGhlswPQa6oXRwaXQBZ8HP/lst7SO91jO0hBMFHUltxkcwTby9BobERTSPGVS
AAfl2UA4mRwONTcp8SNxAgbtoCgSCN/VPM2gSfr0thd9ZtJF6CwYOWtAJoC+22w7cj/ojjCoVbzv
pRse6fPJfjzqQd9rZsFHY+zh+M8yW35z5yzVBglJMIexq2ki/oi+2o5Dvpys2imKY+eujX0ZlTca
58AinA31OPwQajEw3BQ4VbtiwYCtlW1/cb9ds9F13b5o0ou3jdlOGHyKGc+EU/BoDQcsZQCRkupu
hswFHzId3yZNjqrQCe30pgF+Ja/MAJ8irsTxtggX/cImM1DRlBM5pE9WyfZIoiH4Q/e1PrKKtSgf
ShkOG3pjy02z4AOhKDRZmiggqY+7dk7je4fsjz46Q96GDzrwiC0Zk5/ekkgOP7zVNJML4yKvPhof
Rw30LQJfV5dNvBpubB5yUXw14WSs71n5fuerQSdbrTri6trBfISDJxFL8N6vth6C6zFaP1YfyAO4
fuCpFCdzBvTHM2aNY+ER0k4OOXwa8iTSqsq348zMRqLAP1vSN8VhXB1H1eo9AtdLsNBKMCTJ1Zs0
XG1KCJZi60uXGLUfL2dDLrHamKu3ybnanNLV8eSt3ievSZfjXJm0xVOgkW7SdgIxU66OqTxpWAjg
EOwPfZpMF7rZMVeZ3tTv6qvlCg69fzeuPizymMmPM3npR9rpF+Nq1xJX65a/uriy1c9VXa1dnr9O
rYpnETE9e6GcHL6w9412jDXBqkthnEesYtbqGROre8wRS4VfNbNeSjgAn64F2/HOzuX4F6Mk5rPE
X41oXp9iSkuvBjVXLBS16qCtwDWsFjbqKObvROBrm5w6G98aIA3ZwWus5ke6tqkeYaxhiBM5lsez
czXKZaGF2ytJQha7zuqls9kaw4+7Wuziq93O4DqHXf9qw6tre3yWV3NeVhikaq+WveZq37Mx8o1d
WzRnl3000mw46Uft27AJ7CW9JdSdHbEXYAdMZ9UfWPOhJF7tgr6DH367bi6QsgKvf8gWlZ6qIAnO
dW5kxzicMN47Dh3CVT81BHqojoublso9EiWc5dxBftTqYnRrnL+DP+E3x/4I3w3Ho2FQcI1+iGJw
CurSq7/01SDJgzZ8gW5JL9wobaqNcSjfD8CL34aZXH1+tVrahS7BJDd+uYUXD+vddKw3j7vaXde7
ySEsR0rtMaIzV7rXGdNcx006kFu5tYvW+c0BWUYcWUymMHDs9z7uvgT7JrD7Y8n8moii/YtzSb5b
1/mWJfDqJI8HLhxGpus3mdBsO13n4sALUhQe030GBL8OzrAzxS+UJLkNr5N17xAZcNZx22LupiRG
f1nzQocrM3m+DueGsHny99eZHSGZ+d28zvLFda6v4NPnd9l13idzwOxP2Qd7AHHdCfBPxJTM667A
vO4NsnWF0PnSni/DuljorjuGbF03ZNfNA4EjlhA4L5+U7pIn3vvLEX+3YNePGxQ3/TIMD2CEnW3Y
2e3FLDt7L9ZlR8bWw7nuP9o1B5yqIHdPXQ4M4b2SbYpCJkAkbqpWcSNcbNO6bW05PDgT/R5oLhus
fRl7/XQ+m1XY7GwwxNuxGz8LauLkHut8EbNZ8VVIg53rQnsO+6eJwu5Dgoj2q+Vne2IXrYotlOSi
oesgNOBhV06W7UwvxSLqjIbxkfYkmM9s7GEjDXblv06kJcwIhwV9aZUaAcqUAWmtmIP2LnHW4YyO
m6Lh9KY3LdNzXO4bFpG8hO7yAS51+hR8F16U45GztgE/7zZyIGgeHFvNnxK2Lvq+VTj3dBmYL1xw
ecLmy8hlfVDpObab+U8VS733tF+elEXE+AhsybllaAjiM8qt+KZozI5Ki3Em4pLBfjNdQpbOS4ET
i40sDBdRO47Yki8lgSJJeYa8YvT0FnaR7/gwW5I9bzF+8/H1brqiBEOTEr3KuHbUyTFGNW2jMS33
kwnWeQNOoLoXJpehXUwThnXuQiq790zEph1hFMuZqhhvvC1D7kI3YyE+3Z4DbLv0A/Mra1hn5cGU
GAxi6pX0K/EbyzmCnkWSyGAS/oxSuacxHayPaq6DCEqkOhYtj/lFEKneuMSwD2rt74EKynLeDQj+
CdTAeov1D0MUjtDu0zFkfJ/42MQ8S6UYDAO8XQmNEnBX89J7XFTfdGfZCJK6XRh7xLeT2tuxLWUx
PkwJgewR+53Y4kGa74M2IN6W9Bm9tvDyn1n/vqarm3jDohOERI29r2oXf0/aHJ8aFYdnjfiL7wVo
a8tO+sEf2Ta3KJsKrd+lmFZnQ/ekqAdn4TX4q1sh637nPXtu2pvCXh39vl4NhGn/0/bLeA8eDWmx
EibCn9sk6DICF+eX009mVPI6/CUNj+Max8faDezdgKbyHlEsAVlS9HaLBemS+CHEBIof8DLICtS9
4/3u0A4eCipXAS7UoMVSpiQhqSTPibFMo2e/4wr/4e0GD4UinA2RnZ9yzKpTR/9dVGYBP++cGzLg
tjunMtpz5XZ8Q2PTPgQcw/usV8knd4oK0SXT3rNTfJnCdXd4FVbBqab5QqPFQ5l0T0Vtts9x25sH
FYCF4MEZNU1nH6ys9n/Qkq1jbCrabqijX+oAKok30Nndwg3f5yBLnxV0ZyxOgfmN87O+EGOevogx
E6uOC6gKYa/N+VgWjZfseEhOv5fBQ0yrqS8GgeQG576QXLokW8dyOwLi/nILL9C7xZPujabw69jM
3OkLcuyHnFawI5Zqxv2xLR4mGvTuoFm7auNOpb6ZINiFrLH75Y/OO+wQBTdI7B5V8KJdz7vRos23
Xlc7zMQlufW2MCPBTf5PaczqoHrEaw6TXzKEUQee0h1uO4+HaE/JVr5tbdeND1UTJkcIXwdZBsWh
7tOZdGnL8qPw2v6V6y7txqXu2u18nTnAiEQSSv3fwE5DIBfYA4FhLB8WPvCnuoEEuGFR34FPX+0n
xLGsbebyuGRzc3Cb8jSJpD3Q4u3dDwVNkSu+wdgKt6m57BgVcj3Bqy2gVRdzL/Pp4Dvy16RMzOxE
ajem67tPZej0R4nH87HE40LyKa2Id+Lwk6Vt/kK1pHp5UOqOZL21Y+sv9vjsLDzvE2BRHPDcaNyH
VK7OIz/LzugxG2nrgSSPfwdLYtpiX3Yu2hXW3hXhAv3AhjmO2YkZeczwkCXGbuQw3hNSzrZg1Kob
HlT5jo9M8I58AyUgUVJuwfmiPlvJC8g2PFaZOc4vnjd3+6lr0A5lOFBtlvgBzKPc07cTZZI7nrhg
4O263Os+kedlSVpxma287Xds0yDNpN2HgW3rxfUkde+zXLrXZQy57SWFDWc4Nw94YExe1QVErMfr
r+qkJ/IEf/CMZ6DcmVM6RaPruu3BWQr/e67LL9hKNMetRd9ev1R/MEvFB54PzZNcJlSmLDbuSht7
gRPj2845WDFLkIss07Y5uLM7bvNyxmBX+netG0Pq7hkHeqCojDf0ULjZBUgfFcKmCv6Yvf1gxFy7
qTNfuJDF+sFztIdVuNdbC3vnZl2c5DCBDumc9ydyl+ymdLN4b56o3A+XXjWzSzlJkiG7+LIHNM28
AfqCiy1UKFd/L1lpv4J4M/9OajCYB0L3AZvoIffcpb9rDaANt+nYptypDeC5S/lbupbodohx85Gr
t4aWnVcPRUedFxgouVMI4frRLGKQRxoqZ9Bb8UZTV8tNCh+POMWmj2pX5NRyEFWdhkfTrvBDu7XF
ofd/FNj/kaxgmZYQ/lob81/35Nx9JV/lf67J+bff90/MAZU3Al4BC14fKcD1/q0yMlxbcoTnhMLG
POmbay/kvyoLHiwD1yH35SEwCNv5/yhYKnRgxII/8ARFlHzJ/1VlpAj5Sv9eWKBqJ1g1hYDDOSBr
Jvgm/n3sawk6YY46r06aSBdj5lfiZyFrBlXdpbDHb3A6uBGUntempWiNsnvjIDFVf82O69/mAbSk
uQsOuUskgkmW0DbnuFMHr4lThVGp8EpthgwHJfg5RHhnfBwVEvnElSia2qF87lI+Yaws1TFIHazj
ZPA771aj6GJIy1j10hqM1vk4kBfx6KXZ8bmAjpPHrywTgr0a6fT2K/eGD4D3BTMH10gR7rpGeFzt
Q9wzOLwwSWFsLEvc1mPeHQcjmHgoYgIWeQBIPLCIQYF6jLAW5wRf/Ahqt0Gz1PQoU/ifDmMsuYyp
rW5WjpjuxBM6/6VRVMuJIdsOjfjLTms+G2mcU1+HK/kgUvWc8bO9b8ghYRIx2gOa/yuHB+W3083A
ER2FfWvf5Jq/cgaOkKn8sHbZYhuTt2iqHT0sTXXIoJe0QtPr/MaqDUSApG8FyfTsWGl5p43+jaVJ
VMqBjVqkZcUIBsr3L+56GPgeeBjbijhKAd3mLzJMTmlLBlr5UxKNLVY8yuoiyF9HQw+PRJBGkD3d
/ErVhnuyfbZtuCOjrGh2ELH40fgyOdLRmD4jYD6l9vgdu9ont+2U+3nGgJg3IF1dCE3c1kjVcIlv
gSUa+SHoYY+V8JBPnHAaZE7zBAyHNZ1lOwOcUK5vZgmldoPFqz30YJXuZ++W2eDVJrV+gDxaP0yK
kh/ALrdcxe/TfI6KwntPSn1HNEpv+2F2qM8F0q66k7Gw1iH5PSWTuszZTrsauuDQ3SHj/C3qZ/Qj
nuioZUfXp41Sw6LY9Rze87g1kYI5K22DWx7ut1bIOz2aN4WLxKWpsKOBkVoJys878zWu3kTJbrVN
6W6bvfXPzk/SNNi2tOaroPNnG2jMFzNLRchIKdakCo/AQeKOZgv65cRGdlnoGvwX9s5kN3IszdKv
kuhF7xjgJS8nFHpjRjPaJJNpdMk3hNwl5zxezk/fHzOjoyMKVYXMRTd60YFcRCAlk2RG8v7DOd/J
U+/OzJYNy7eTEzY3k+iLoUx9ZvuP7RKL94GsMzoumhvZe+6TZ5cAhMJVJI+KaWsWrXa/xKZ1E+PS
YQUScVCa6ItqKIPnrs0SiOoUcOgJzPpEoOR8TmXrfjAeQbDfl9FZw4N6LEXbI18NkfITxzAgp1TJ
JTZi/RinUQvctI2eFcICn0tVHU2gge9wyXEYNGMF59YcUESV+Xec0c7TIklrIZsxQx1W2mf00t6Z
cZe9F/ZIQSgYkuKwmO7QBBXPqL2nZ6ZH/SnV6+IFqrraNwPsTgxFXvvRQUlA8BkPVzl61p1nyfqS
YfbCpFGaV0BH/anTW9IGU8jSTlRNkBgJX2no1Y4t4/f7BbHaF+rrXm4UPKvPukAnzXaKd32hD79j
FDlerDDvwDi5JNVVw6DfXHfSH+mjm6sIDXEpsip+wfTl3aE2ai9cKs7F1Eb9Usiqw66EuW3bE3Md
CJw4V48/0I87jvE0j/Xy8KdT5vaPte/fIIPdsHF06n/8N8YGf3lqg77xwOOYDqeAa1vEu3Oo/Pmp
nSE9rEy1REc3ivJrLdtqOKZqUNfGLAFXhzqwOTGOhDIw3BCIn+iJ2GRZKHWQa/UvLGW1Pcq2hrsg
VTxhlah8i4k7GnQ0X7FMone0H6x8kiqybnapp+eObEOoZ6grGm+51bZgwhO6+d0cIbzjSnoh/7fa
tNKz0GIMzK6Fspi5WM9tizSq70eGhn3kpv449+FzPY6GFnjWzGheOUsDTbjkhTfY+aFRoLSZg3KJ
SXVVBFlMgV5EcYorQ1bvGmzMxMdqXO0sZCMvphO778qITlh+l71muI+9owVlQnzYbNor3N/a4rmE
daTndpAU5UUzI3mYCzYGfW8+1lN3ieuWFZzjbuuKMKBhskgGSCZAukyvUK5kCNv7ZeuMKUUjxH61
yOEcthUB3dz+zOStPYlje4acxjalpN4hA6PiJrz4ZzxY46kcRrnXIvJrSsfGBrLi/BoPia0TZ+lj
vdgRtg1G8T0CmIDsHC4lIsSgATFju4y15dDHpepCMoN315OV9RIzWr5ErCWumeXpjxUAvVucmQbd
RjJ0Zz7r6VLWdnIHNdK7AzLA9Y7YXn06UTmQKcve66vIq3I7Qfjct+udwuzfPrvr3YMkGHXgekfl
xI+f4nAyr5lWTg91kzQXqZNuO8dquNaQZxC4tOqjmQtAX70n1T5b72BvvZf19a4Onax8Jt59ugN9
Hx3rwRxhLvAcSNYnAl4k+1yzqiQQtVyvg8Z9Ysacf0/Wp8myPleW9Qkj12eNtT51uvX5g3s0ek7W
ZxLANf2YuYJYHeTow3bq2mLdVffHNCu8Y92N0Tnvenyvne1+pLkxnzE2wv+xM+fGMpkHo8dXnylA
bNSYbhxMpMPsBzY+N75au+8bRkKimuUuSRD7bGf4RThqw9ZlG0qlz+WBaETtV66mYHXkpOPeQZKf
+k3NMHor4BWyG0FlOlxLJBhbIqYsVvOYBen0vImtEGL7MD2VIB7qb9j224KXyepuC5Q76w6wdofo
YpCcAgdEJRL/cucCPzXzch657RIPuTyhc6yD4njGlTyvOrxisVjRTJYFyRYpOJYhTFNVgGPbvDe1
wbhzo8l6mDQ0b7lnql2bSvGoltZi0LiEhR4wsmTYo7XCHaF+sDEn+Qqo0kA777tezroYJUSsISKF
ZbqCTvp86/DYfFvynKS7JS4Fzxb4gHgEWsjcl9bsjMesa3hfyuaBPgzuc5qOO1D9NQ79kv2Wq+9T
p3vphou90AJHoU64lFffySQmbLfTAC8nJiLLNiHmw0FnKsJ5XaJEE8DZetyYko2uPqTf68wb93M6
/hSliSSrNbeuNxu3UG9GGI3co7ZqfyTOj7zRID0bAJlsMkH8oeMYMKtGEtFHXxtXD9ITj2kFf4dp
x00gnjjEcMy3UdHqu76RzrmzJ9LgqrDYJol5Cl3Am1nPmZeAgmXvx5B2qX8i6ADVHEEzSufa3LTx
eOM4f1lEnfyy5BgfUcriaMqr5Zxm3biZRnBIwtVnP8UA+ws/EtcgyXm1uVVth1uIiBAwgv8f7/HP
yMcMpiacnv95k3fry/Tjx58BeL9/yz/6O4dWzSTOlC6NcAv77/qw35Vj5m8uILW1rZKIw4j9+KO/
M43f0JQ58DxcS1i2AfHjf2E9vN8sacDEA73u2LatG/8K1gNL2V8KhbXptGzLMA3KBYv/SXh5fy4U
VtOojY+rDPp+UIdWZD0hUzY7JtcMb2auqfPYcKHlrGpwrbHVsYoyOraTm549veQcsiz31eUI/fRa
4pS45rU9hBPMWGM6nbWsjMlwI6WoZbbHJg8DajQtH3YvsZhAKupZ2NlTcdYI2vHBooJer3BOtF5C
GpZqt8OSvBqV/ETmSfaEVZwyVTeBUeRipclj1W/q3tmiJkl2CamiL7mVQMQjAi8/mWTHkWY0L/el
cIqffbYKf1wbxkVixAd+3nhfe7O2N6TGZq7G7/RKp2ttWw24upz7BDVMmH0nzi33o4WfGrLBRryd
rHYQneOHzMzomyzUeNTKyoQbJRABlcUDueFskue4O6ViLo4jR8E9LaUbVLjx8ZOoCgh3hgziFqP/
PWiZXZ6raOxJD1HWtAV5xdK3S42XGT8nwgYWMNTbVxVLMoLCoQqIHL8ZxDq9dJ4efTV50r4l9igf
CLqiatVdj00VmfETRLFdYYfJ05AWxtEz5teUcf0tRunwRHdlrVApyv8iTC5D7JavI9EijAUJT5oU
MeFcGlvmhunHyAjxGsfAlEB0CMGzntXak/RS6r2aIAmqPEAaGaVYbzdvNiPwLeDf+qe9hL/mdHZJ
XfembzH0/iy2Tn0PWi6phXgAyoQLBOr2LXVG701CZruAVpZn+hUsRv2Sf8pMH1DXw7xaTSDWdYZw
cUXL5CpaU48GxuobfDoRc/sJVBs4/PFU6DK8jpiRDzBt6e2FK5BIaMZdMztfYXsWxpuZ8pN18nSe
FJrkU24p5S9h6Vh0/H29AyIaRciM63LZ8CEUNwTiGdl/iwo8bZlfDCLBMJSwjYKtxT5ULTSZZBr6
kU4rOBtEXUYMhLcwL0a/F3xAOOANb2VVtRUy5Vod9DjE31BCgMs1+1ePP+zawWIFSNV4eyTk0zZG
NHXsmNVcbVK/gK40vofVZZ8kjrtXc+s8e5k27Ou8YGAaa0DcFMjrrQVvHgdzJHZpS/ZYQ6Lhfinp
jKe5R9Q1o/Ky+0rfyWUl4qEWuSvsaj4YTe8EeaoTi7YgFGJaX5glhg53qe9CN5S+RW1idfZmdcIG
SzQQrsYZn3LmDjP2CaP6YcVzIFAbniMLG1Dd69kDJU6yr1e3SqYQ5LEQ3LO2sgOO1PK8UjrfM2LC
BlwU5fAgkmZ8tMv6nXrkRwme2lrURZXOzxTG9m0JM/dQa63ct5Djefisr1i0rrkdxZhva+b+Sj5S
6c2kZ7Sd3yC+eIoo4DbmiHEmTFDxkCjzSdTLFaYzIEKKiq3obY5ku+6/xdWIo0FkMHczW7931uys
ai7FmZzo7sS6Ru76rna+OhKMwQTa5l3bm9xMuiN2YeJ4T6Zj8K5ObCTl7E1bxaQWDWu17LmOy50r
CFtjBVpP36IidBmepOC/MqX2bL6q04QEd9Xdq2Co0vmYVRaieKGUTTRitAR0WsvNjRZrHzlEM5L+
iQOMqCDA23zacwa4xYJ2QQpI3AWZ11CZhU61qedeBkZP4bSRNprFlM6Ir65mZImsbQssmViCq/Ab
Ro1li6Qd7683Die9mcoThimXcsYrf+Cv6NigGTplUqY/cpMzrE5iLLH52NhM6klNeSH/0IHJg/Zu
l5VTT2SdjDFeQFJxAeC75j4dUijiuG8+J694Mcem2dVzEmi5QLORqUMuK8fnwLDehlJ76FcIMIvW
MEy3MayTbTvMZCMsrp2+wXJaWPmS657OHWjAKgX/2+Yewrx1BWe2MemDXs/939HakfiSBF1p6Tfl
5LtM7/NNHAEBBTENnd659Cm5KCSeQBcx5TldQAczeH0qlwEXZ8XZzdxcdk94IRO/6MfPzDWzw1gR
Ah6idaUpJS3ahqScIpRd1v1eonS576pxCUySRgLT4gluoVDaTliyKIiX4Qs/1kM8OC8pOy1UVrwA
xtp6fqtTHhubKCxS6zDY5EbQSFLLduxy87DFqAjncCGt4TvyRutRt3GJ8+rb3B2IsaMjz3jq58mz
aTpX6Oi7SsMJWORRsVOdpm8sEm6QtKj40mp6ekIZKo9OinQt5C//ZhWe+a7MdPSTxiUV00oOZRfW
T1GutcHc9Ow1xTCMEXvXsn5D7RidG3vu7p1irs8V0Z5fhSexPUCc4RiEPppnRblXoHN9Z1Heo6Lo
3eDi2dl6/9YbRGakxbkf0+Uqiuiuaom+jLhTkMuU1Lhek1ToEVMeqrCt0Uthfh5NdYFpgEgUraAR
d3jCUhNuVRqwIcUg2qSIY/D4kPuzdMeWlpbsj5pEKbaHfNUXNlLP2qOT4F3M8aA+gRRswNZ+OZMJ
gZ/Ua/QVGJ3H0DLOFjawMhjGpLPZ1o7dx8Ix9JUicGMzq4PURanMxI9AHI43NOTP+MFwrOhMBumx
ssLYjnnSPDAb7Py5tto7jQWNb5GIbLGSnvVXHj1rExhOgWpKxcR7HgPdAPxIFirp2BhNtyC+7Sct
iyckRvNSBDj9w9g3Y/VcI50lP9e9dzWrrze4Bl/R4hJlU1GiRHr9xdhxeq4BDW81fFD7Xuac3qZZ
eA+urF4nZ7gBFEQMW8bXLmmBBeNm6cz+DbL4S7sUyJvKzHwQllftS6+c9xx73l1J8gjDUj133lIL
0lFFWRFZ2c80lgH8BOJAofEkzmHsxt4fkXZF/iKLqODOQngboQHJiWaoUpJ2hd4c2P/eEH8+Znr8
kwPtdWyHT2XJYPUSX/FGk70spLe105prl9Ea5y5VWBgjCrcdP7WX+Y7MVlJwVSF9c5bNNbTifU6m
dYyo1VG+F8v+yjR42Th1gyJBU2ntp7gln3n8upd5IW+X5YEmd5TwoKsEVaeMr8RtJWc8YJqfDKN5
YKepP1DFzU9Vmi97OYzMUV0kcEUKRZkCtphkf+75oLdN3t/ZQDWY9NPSKYtO3lKG8vUa61FoJKuI
XUwHOmx9C+Hlg/SuGohDnl9Gd+aIDhsbsFsFe02RtVstsXVRYyhulN/NyXUG41CDjTk1YXoutKl5
7/EXrqA81zcGlDabbNbQLMN1eWwbt773QoGzIa0+3Jx8ZovI293I6cOc3j42yBa2quneGrv9QI9s
gXPGXDcXDRxJEAShLrRvFikFb2UxarsEsfZLKQH62nXU83EkyCF5675w6jE3hFP5QBRDtJ3SUrfQ
v7bkgTWQhrumOdBa2Ac08TZvahFdoGuhG3E5pFA2+2ZX9t/quGsuOF7b9yqphJ9ZDSwurKsaD56V
RTRmkBzCpuXaobfHHh1uUe5qe9tBYbugTwhqCKMvBHE3D0y+XL+JURabbW1eIaaRDyHy8bEy8vJb
y/ifefiIY9Gy5kd2/PpmIDT6syoEeQCJXf7yQDAHE5FmW7ehgq6dVF6IXWRfsYA1/sCsB71tWFJM
zqNrnBk9JU9RRJWHCbJJXgEVcmTkNWFyfRhdRa7rAdkI+lXgWfb7ITLxaCp1DJdCHHSnjL6Xknww
BI+Gj+e7+GQm712x0luvswAF3ncj4VxQVN9R/EWPGSFSTxWRLKfRdVctukgG3nrD3tZ0AiR84EtR
aj1cy/gBOvGeoU1MwaZw7cYhgiQ1jVcHGuHWHpvyKhW28wIdw24Jw68RsirCjDq292U+U7pNZrjP
Ftt9FxPE44j92uO42Go3daI5Ryq1qT9tQiI7y/pOy9rsFkIzvuoOp49HA3iMZ7e6t6MkuQ4iTg6W
RLPcybI5VZDVOTWkt5/KxhVbI7ll2ljuMO/rO5cNxSnRBCEyEHquxtLeE8VlrHJAhSa5K07ugqSa
5YvHwI9RijW22S/+0GYXerVzBifDHCzvAKugWvllhaCOyRrcEOyOEZUkDV+0KDD4KQi3iF+iYizD
cxhH1yHLqBwZ4htkKfi2i5YAb2/yDf3X7I9L/l65BPwgCHbu1oVXwRRtX+rFvK0MNZ7XJh8SRPmF
rzEAOOadodrOu5Alg1/DanmNY0MjuhLjjh9zz6EnwqCFKoKRfN8KfEZMOhvDKF8iCviQXm54jXTL
3miN/kSOT7iX4d4dw0BkTXYKi+EhHW3fiUYeLjMlua4zRBbzFRtzs+8iwCXmPN2nUv3g8pxALhRE
baGY8q25xW/bQX0ZPVsG7SLMEqPJquUxuVDzkBTLlsQOTNzvS6xfI56fuxxu6VobJOy3yOQZas3Y
0eeFB9QJuZ/JpH0Y6jzBGKuaw6C8ZadZaXHgpEhPYsAl3QyFe98vswxI1kKPYkV3g2PqET9Lj07J
1KMsgwcBiiZLwX6SUqEg44AFJtNkO0kXIUzOhhYLcYQdFew5he8hri6Ziwq9j4bxUvAoxDmkTcOT
stLynVgjbh4zFuHPNiwXbRPGDsAvPSYBm01e+lC0QntkVV10xbGVA+Jqsn7wzPHBwxDLymvapeI7
J2CLUANF0xK3/OJp1pCBmAhQjLCQ3npGoq8sUsBVDfQtmy7BI78pymk+gj8TAWSmLkBkbT+25ZSd
ZsSYRwtO/6M5SRn0LLJ+2m2K/QLvdvJeVV73cyoK0Fp1zc048PDkrfHOYSOqI3tb9+AZ47wZbOI2
kkp1Pi8g3+ilx9ehT4onXLXymjkGihVRVuC/9fbe5DN9MAqDXwb962tkjF91nho7OqHkFOuDuJ8F
/4Zh2NtK0xyYG1jsOVWpiXtOW7ErJOZ5qg8yXmbtAjcNRB4S871DYbHxRKOxPhdIDA2Mh5Tp8Cau
eu05T04+aTvMfWiEERPe6YW+M9qFMXdk8cQaouSAqSI7eS1sF6+rnic7+8DBd7fMibZJx+Qzy2R6
dJqWTSBzWp3pdQ25+pui+UGch0FHzHcA2b5XTamdMK7HD/9H5p7BV3X9KL7U33nJP1Eatgmho//A
J//xn+oPnLJPPvBf/mP391nkQ//Vzo9fqs/51n/k5q5f+c/+n3/7+mcmmoKZ43850Tx9FEX/t//+
UdT/9rczxlgoB38eb/7+/X+MNx1XN8FLmkJKy1w3jX+MN53V3Sr+ULb87/Gm/G39HqlTDXueFJL1
5e/zTSafhkPAMmlLzEwB4oh/Zb4Juvcv802Nc9lZbbHi3801Mb1EAk4bGPmwBWoCTkBs4rUS5BZj
MwV2tNp5bMgTeuYxXjaAtTNiC5rmPIN6PyJEbfZz7FhXu5xin8vO8aETILNcK1mtCylqa561Fck6
jP1AwQD+CmnNm6qbCWFCUJyreP42ebkKYKTq4NCAdqG/b+4FA7BvURu2uxT3UFCIsduOPYgPL/K8
Y7mMOOqTstgVJc6xImEdZwgv+XBZQZ0dAKAJbRF8VR8GMcD3FDoSLU+xH2ZSulhzMPQZiZp44oYA
VYST2b0sPRoLBkpT94W+j2xxYFXGc1dq1WM3Nwko/mZIznPrGpfamLR9CP81IL/vU6bLsg5NscZq
JSmn6A2QyoVGDXcrtsOfuZUN/rJI49wQSQnTs1zeNajv6NBAtYgws06cxfNzn3kgXVSEuHbr5fhF
dnr/j1yvwrorW0yusUG+FL6g8GylTv1D4utl6VxrvsvuagtqwPQ9pZOAkJbZNwf247co8fqDLmvj
jSXpRFgQimZStUyiVjBCdduavuYnIJDwZPZM34LY4RGJCFBZx5H6u2LUl2jPGsPU6W6RLJwCdlTe
L56DyyGfFmS4CZ3vGXts/aEx02U2KAfmBkXX7dgU05wuKa+SQNKKmB+03U61k3ZYGUNIL236uNye
/Xj9StM2ZpJQk954tI2++NWMfAq+0Zr1awbhhhPLa+roRZkjwQrFYDR0+TZRqggkCuYBMnOj+wLM
99Ermvhm8RzHQkkUHx/3OrWqtLZC+dzH8y2MVhdmm+Y7yUsat5Zf8YMuAVmSRdyjX84NWl5H66Zd
iQlrHy4OsbklP+UYS23eFxyVv+ba5ndShWflO8q2NZ2VSyUmSbUxHh1bhR+eTvb1xgLaukHKalD1
QcbwY+gr9t4kGuwSwmnxGWy1Dxaj+TZRWIYWrxYJ0zAkwhzoyWMi8+gXQ3zjIes0CfGGvxvs05Tr
3iZ33PyMqLxhaaZK96tKJjluWYfm4YuKF8ajESzYbt+VJL0warLsS2PbHSwLruL2MKWK3WdmNK8w
hs09UkxxZmPM5Eete+hajZ+ykMyhNSsb+7tO0V4DpQ4TYgxTghU9WhF0r+A3SPYJF/MHgZQToXFx
F8ttXMbjnYIaafrKTbQv0leXp94VHoVhFmk27JfEwdkqaH8xZgPsVjln4iBJj9xIUkZNQtis6UfY
26yuwWl1CHmkHT61TlO91qnnwa9SMXPFZqrmOxOy7a9Q5eO9TTr6cxIl+Rh0A6RjBKGNFxQuHMGN
3hiCuFYjIaWiqXoovm7mku4TsUMCVYRaudysdBd6xMXU9EPSwCDcOUbt3bsGyqR+jRwv4fCRzQ0Q
5btLQNcjTgHAfbz3c73XTc37udRW+RP7cvdGjjojHlLJ5+WFSl9/ZNABfrRgY78tl+xWZsUSzMSD
Q7sOG0s/KmW6v/QKeuiWNB02o3VrvgBXm84N1tZjhT/T2nXoYjXiQOoxo9QlZXnTVXUnghwDydWQ
k/s0syy+9OxCQRPXLoqqakAGJHoGWts07sVLYbbjd9rMcdoJHWF1RLwCEJ1hdB4K0p4vebvYfg7V
7jK0mrxSfDtMplMRnqIIkwXuwZFVSYL3OIZ30GkD/EJLMGZ0AB08Wo4CzUX629+7pPZLtzDDXA1A
jx+4o8ln6siGZY7MABdf1jRdYmQIW8Y2ZE/qrrwsbjG8GyqCHix18ON2YQWDV+CIjxI3xrYchtCn
hCxPTWbWV8adZOAsmKe+zKFag+y4cTNwdyC33GXZNL2rfobAjGBvlcZ+GBvttKBX+GIgRLKZUMNT
G/EA2xCylAWmg08taqLsw0g8GqTSM6J7aKV6QYp3m+wbC3BgRLgvuxcJ9UkR5nYmxE2ch0IffU+D
GVRjvAxmWdkx0Js2OSYiyi4Eu083wjZsgIQMFpXtNrybXfOCra/d4oMytlFJo5BNlXocrRYVjhs6
zyr1hlu8jlgWTMC+S3FzdjX7iqWoPKp1LDP9fULDjNK5kO8ZsYX9v5lYsUZj/D9W22HrXle4//m2
+qXrPtq/3dqPzy8V/7mq+/07f8edrAWaMHSdfaiNlEx4f1R1zm8UbTyfMFaSo+au9d7vomRT/02u
y2qXBgHZMVXmH1Wdwar7T+Ue0Wn/SlVHqMWfJclSoH2mrqM61BmKCNP46866wxRpt701BJDUvCd2
avM9UUx2vTW9pP0BnDY7jzrH3/ZPb9R/oKpjWf/XatLhJ0soLsK1KJsMuv9/95N7ZQOzsoYhsGUf
7pPWtOoPehvwYMkgZMHJwlgY/NTYv+V1isMdzEIN6ceBV8mUfdTtQM9rYaDTMPP3sOGYZMEIS06K
OepWJUqDmwDD4DYrQtUfRgN8CSe7wL5AmYi8tyYK7gfLk43ZQSUODEb974Uspo+5MrzXQkcqu8Mu
PzyADsSTl3V2Ao05z5KNW4ecvIMw+jUpNdkjPBh8tyjOEtloMEb7mckOC4fyR9qwJuhMKjsMub4K
K9zETCdUO6YPXp8537zFbgIT8sulLWrgabElbXaLkR2+aAOh2yxQNcwhrjFtcbR+ORUPHxiL+3BI
jWNnIH4ax/jmxr2zHyYaXRLtMZ2K8jVJigHXEE5kMRpPgwv5N/EMFuOY4CxCHLc5oQ2wCkx5X9YI
jSbA56jnI5/1Od/YNtYeVRsz704vN3bNCL2djA8693ITefKsWwrbHclziK4CMjj2wGKGTYP7cNOY
XkC9obYKYTJfVBHMGaoRnEzfXPSeGBMM24Tw5qpnt0OqbkXVSpgAmoc+IiG0GxNnx2qImmAKsWeT
/X3EbS6IPTatIzIMhjgUdjsktD2zVYVRnY0aEqeJvGwLgH8Wpv0+rKPiFBeZjfAxD/2WLjhY0DXv
BiDjZFSIKMfuqcnPWgzRoZe65juarV1J+GV8XTXJ47zkKvNLiZwiYrqdblxSz7vNyixJt5YbF5Ev
XUd6fuaSQ7obTak+YEHC+6jRVGnbBKfle9RL9w6CsPgBMaL4BFSXOtQTtWWydkGoEFXZRccSQ5p9
qyfX1PCIkZ4ZCOpSOxVmXZ+IRqm+FSzPeK/TFhqWjn9vwTM0IvvFWYkiRKcYsBml2dWtgFDPoRla
CO0R+5U+Fa7FaHLNWZ+EmV9yVYiA5Ka8CPDIuE+FRVGEgVbqfkOuvEFxK3CcLriX7/SWyHFk8PPw
YGDi2csI2RvHUc0At9Eb5111LtV4aGTLFeMn/IYGyuLjPLr6cZUkEv7UYKFauKGOmRjxmca6Gx2k
l8vnCn14CJnGZXZuuX1Kngq0IwLaAHDcI1ofXsmFgNPies74lNmTwcxUk+24c60R+xT0QPFVNWhJ
EFyK18xEpx90hZC/SnsMvb00DfCJJuRsaohltrRHPObj3sYzfc4UQgmUf3QNWzCS0IVNSMLPvZEQ
H5E02rmtdbGv+QcWcZQ4j/0CO4ffr1D7fNHuQzl/2lH2QxXxRQxpUOua3PezYW5oOPIDObLmvS3R
5DSyv0BtoimZ7ezidYhbyWTDOaYz0i4WrTukdXMtoYreiNL4jDOBuqdqC3Kl8uig073dlcDo9kbE
X+TMRb2PyIO5xaHWBZOmXBzYk7Ejs6H6sdgtIcoFR74+pyhOijkcL6HKpl9FQf7eJhmN5OwBW4m5
gF2D4N5yHpAQz5b4gZAyOQHrzc+e49xPDp5adi2iA9UPs8r+aqp5Hck7SDPhXGgF96X21rEURSUK
y8kW1gvhfqQHlEP/4JnsozbAhFy/s5LhtPTLVw0/k1F6JeU+Xs2W6GecuwF0Cbkyi7nxVqn0WETJ
seri4qbp7CeYnpLAp1dj+Ij0JDNXYWvbbfQ5645Z1Aw/O63or2rsVbYjcbMCMtXN924L027uKszm
lIxAIa2Q/A4Kzx8ubhRfKy33YLprBgEmoW2ejLwbJIm+uDnMW4vPkQUUVO954gKGK3VFBA2VMwoP
fW6QSl5AKc5j5tWGHZ962/rF6ZRcqczrIG8hWOE2XSx1TM1s2tYhyTi7dll0uJgqEqWvzU37SXI7
pTFAD/3i2CVDWYNYBsIsWi2dcOEM0d0Uk8U3RxlAjTbb5Y6Jsw44UoAgc8Lzzw0TWM3AmrqubbD+
wzC416bLildanhmYhsA+AAIVwIEtb2pqwh8z80T5BKiUx2y3lDEhE52pI6ZumZX6NB5Qs0hGIqSh
bpe7CE4Nymr9Rw1fZG8VDH5yQ8BQT9BmtuWbBje4WHff2FUyknsYfOMBFqi9e9VsSIlyEec2Sfc8
Zgauk1Ck8uoohyZitumiciprYCTlQ0g0/DpCan1VF9otx7ZynbSx4UXDbeLKva7axAfIInyjiYA/
Rkf2SqRSuLIF1srJZLXDxswSBN1OfOcN+mfjTD9nnu/HUTmUCroxH5MFVzb7PePA4IqAoQgIrGHk
rKrzaQfaxgrcgWTJMCJaeYkZRcENRrpgRa+R6UW7phu5AELC7BgEdTBdJaTuQlvix2Kq53WHtmfQ
sksKW+y7uTcu8UTSL0xrscZHJJ9TBIc87IfuDn03TaUGVqiaJubtqqGjJCA0qB04UXxC445aENmp
KHV/mJaXMB94I1HbMkDmjc1JurpjZQLEXdUvoxVrzwQ9tIfOQ3NBqQE9yoawUaGcDHgCuUiH6mjn
Zq3NgMjIAJtK+0AEqAQQ6d2UNnP7Foa8B8GGcRQ819ZoB3w9aOgQWk9OFJAOBdDDbDFxI4bGhNVP
6n2F8qCp8ywLokKibnZSe7tU0PbviCMc3xlO5Y8OvctZJ4zxF6RI+6hx5BzF4I3fsHPaPj6natiP
ll4BnJp63KaOHv7S46U/2NbqbOpyUmQ5ZsNAGzCm0TWL+BZpcLW2WTToJzuSUzAZqfnhiba5DOA3
7tkLZONmpTKQqNUDtY28AhrZgF7vFOEcQ78krLPuDuKZ7VH4lauQsRih9UXgtlGS8WAS4THtdOsE
sBx8CbGo3i4yteTErYJtQ48AhgZIArOg0A3xamIc2aACRXZWzJO3ZepGbhf+9GGbozKr+BBKnKau
qz0zpU0PSbxagaZ0CUp9Ht4k8oVz36AWWoU4MWq8Ev2S6j3QubqOrc6KmVBk6Tx/9aldcJu6WfbY
4jZ+9FC9YUlNAORQ2vbbkdJ+n8JReXXnSr+GcVliJBB6MBurwWqZHZQmXAcgf2UDqqbQc6Qu2vQ8
jIU8DEBjHoBzd1STNjpVWvy7HJ3fuStd503LR9ZoUVO9mTI8Ire08BFHV9Ac9sVgnghUlnw0oAgZ
aBmETLoiEV4X4KeWBPuCCdbfadugwu9mMtXF5+FgSUBYrxB+wJexuZgYFhXX0HNiyCplszH+J3Vn
0hy5kmbXPySUAQ7AHdhoEfPIiOBMbmAkMxPzPDiAX68TaSV1qReS9aate1NWz6peDmQQcP++e8+B
8r8U+dQ9SnBqe8UAA15gYb3YcmBxUjad/RwEmob+bEC1ufKK4P0GoI0hTFpZEvOPFy+zjByiT5Br
I+1i3rCaqyEcstBVmf+VkJkErougIyZvuxUDy9eaJNYvDi3kvUgSxUsCNMwt+3Eqtjk70X1VD+0H
P7Tzo+G3nDbdsdimDb+JZ5iC8bOXrimihLhD7PBajo140C218K/SFiPZlTGusydD6lCtumom61f3
zPORv4WJZs3ZjMHSEQPTJ9V3jAKlNxhbt8KKmzs6fB4Z9/2ZjVTAT5OUccC/hNu+Mdsb+Dfroy99
57kfNe6TqRFs0eAkzbBw4+IpzI3o16hlcjBQcH/VjgDDpGoi9JQs5fhockD93dioXplP2R5i07F+
ZDLEs2IGPMmBrbV4qrldHRImgey8aFq7f5N8u79SiGIvrjRl8+zljuweAgL99npOtADX0Hr8/OSQ
4eELJoBN3BDPBT5fePtxb03xvrL4ENL/NMil9W7brLt8kpT5U356IVd5eFt5Hx5xQfkUTO26eggb
FZFHMWwCqEalSKFUitBIOVThnkmd/ZHNmjqe5VcoSUX/JbgSkaOu6sfGxaJhkCUdQWlWrecduykE
RsLncIFHyPxKFCCWEKX3/s77fE3mwXi3qtL11tKfnA+SuONh6PS0GXzW8GK25S3EMcm8LByDncOU
GP54uudEHZ1G4ehdTdNg1/Ml/IL8NSACMeTViapmkxsU17pSXWK8XoeOBQ5Jhj55LGD4nH2CQ8A7
/I5MIVFhEAheDc1SZVNACRbYKFXg4ByivejD6Jcx5OOtr8wA2jE4P57WUPgXrRz8P4SQwLxg49k4
gsrToAWEE8/v33TCT07GCuItyULwXiPxy4JE9yEm4YuICMKpE5lLQZrukWJgds3gpnC6iqvfiONA
14da7Io2lc/ACbrDHILmJCOmsUpB2GuJWD1Aykiu5dzYANKgA61zq+pOY+DoVWOQIIGqEN0GBgAr
u8IhRfJVV9eeO+l3PQnnFuVFt5kA1GByK5sLna50X6r6rTfHuKRfK8hEs5vo1zQPvWVDXmOT9t38
FcGyWFhjbyJnAMQxEfvGlFCK8zAwxaB25b/Hqg4+/xp53ZBzGq/V4XEKSzKAnMUeAKTO67kNunOv
0vSp45THJgoQxYZKsXFgCUd+t+UjP7Q871VV9p90t4t1QKfya0Kb5RKC5EptFYM6e4rL2mIgNfo7
5q2yInjJnhtg5NrTJCFIW5oL2KwbAiLJGcBW8Jp5bntwqyB5BWDFBTWSOTfBoVh59/wEWg3rqsDi
HYJ7EtoY+uyZWbLAFZIXf2AgEUeNzUI8e5wnH6jwgaqbisD+5YUpN6y+yZujGSI9X0AyDHcGHzSL
YhMD90XXpf1bj8oE05nhVG/dWFEO9PzRekrZDj2rRrRfiQHkBiBQT3sQql7x3hKj/NKdid3DD3m+
HFEFEC3m6fc6NwA6TwlIVGIdiLWbTZJ6wVfYae5Xbh/b34Ms5Gsp8vnubi+/Rm1VKzA76q2UDGmI
EJSnkJNaTE5xSvgDYSFJCy/bxINyHimiWWtLNu6Or2R7aRjNYoofuq8+74ejNbCIbIUXUEyPsx1Q
FkLbrMlOLdTxRRnG1XujTGbSaW48ulnKcDk3g4Wllh2P+HJZlGAzS3Qy44NvhJG7Q/qgya2C479D
f6zXgtsGzEygln8G0/E2lDWmNdn8US6CWcNGL4tpeku5Q67CIKagqWIg1/zlQ84EDhJPLv6tk284
BTSnyRyiD+HH1rNKCj5AsTXzZzDa8nGCJTgyCAqLVyev/7QpcZF1rabia26C6U/JGZRgqcFjKDDm
VZTXlErhU23lGH+nIYMti0k41KAvoGHTquPVjPivI+IdJRiIBv+Vh0x5ILzyZAZabEFuGMcw6Ty+
m+Ttej9z0aASCOkrgH6999jFrXMJ7CA/AbkVBg0w8BqEkNO92xXFUTuF3LPd4OOA8ME9zHnTE8qJ
7PtrKt+kJXU0H+Mlr6qWnzSUMVgJvXMcThFSBh8Hw10tE/Hx+a7++mZSMg78+0hoZGS654Eb1EZm
dvcIffOK29Pa8m7Wj2lgsI7pLDIPveHqbWb4DtoOu7m4WG/uM6EP5GmYcNCmWvaKbmVy4WSXU1rn
eXVmk4kfRbduFLKSctg+Jlw8iRXNDvO3uVuh38leSWlmcuHrRt44GmS4U6I0QOcS31Uqqt11TgQ7
LrNp4bT4vrxg4ucyC/xFx7YFIOXc3X0TfdkcneYuK3d6EbzVIUahtqmQ+N19Q0nZQ8KjfcAD3Bnc
mx339RkFYrYsyd9fwW3ZZ/OvwijwS3XsfV9h/CJdKOKpPVadWR1jpGyP0sqqTaHZta4EErl31ELd
heFai0HKproL/BOTUj0YVBpnp8Lc6Ew/PtTOVXd3L+GINX/R6U/3QzAHT2z6goVUvXB4Hc1iQeQl
3YRJH24a15wvfsv0LRLq7qVLcu88pl11m42RFT7qBP4nwy52kvz2F6wiTHtulbyQhuEpyPqiZt4o
4TsyvLIW/FC3F+4E4lUiTStXpjlw5sJlZeO06jt2VCF1Ca572EQaYbx43YAw5i7DohjEXsmsohGw
dTbSdxTZsp48Y9/dVVrGXaqFuar+NO+iLeOu3GpzSBczwFCu69sUXeSFJXa3gSbBVHEeeZHyjy4B
IS8/IRLSGzvjdboq/iq+prvty7FJJKSU11EIeVOw7dO6sXjxkMW2Mr99lXK2Xj3N2jLrJ0C6TK4w
ewwyidcqwzu5cHRcPacth/FN7LbjRNH2riUziDiWRzRUgpFsVQo+tww/2OmzDX2DMdcePBhMzJ45
RKOXi5Lhcf7rQiuVjJ8iNVNbynyDYe9MWU2vkjru/ySKBSLte/mZilk+en+1a1R/jXqdJFJmG/ev
sS2pI5+oH3oNQvy+Zz+2JEvSpfZjMuIAPqq33rGT7+GvDs73tOlAZmigOM+M+p9jZy7eazvQWyMp
6gtk2ntBza3b2/DXKydoll0rzSDOHpwcn2D34VpI6AIPcw1NKP/TKJHYVhMEh5jS9KH1RP6atBhe
EDSMAPxkJNa0SNAzT92er8K8bs1qJJXaKnbnWBafum5AJkHf9ZnxpXvwaqGusEoYMSSa9HrYzwZr
xbtMj6mBdNmkCR/yVMPqwBhHw1kZSjc7ZsgU5YFPj++xJ3lBMEKdzl3uqHUf3WI2ef0KEJz/nHZB
AYcCdlAqmxQ6F/GHQPAm2NH5qjDuYEj49kBmlcsI7hw48jKHwcrU2b15lW1Ds9BT5q+Iy8MY6mwm
tauh9Ip0Zdso83iNiGvm+N0NPd/8xuBc3wzZFxBlQa/EhdNuiXXYLzZApItddfSmPSgJ0AVxHLaZ
Cze9z7DqAjqVn12VRh/xKLNjZ1jDtTEEzOocRKtzrD0ocXwLMv4z8iyaYTGnrGWnjOF9mjtoM5LD
9SZyx2RrRvF4GWGnkXwAyVsA55L+rUya2ViGlbgbTyLVL2PHsp6A9IIZjQmnPMFSFWvizVygfTm7
vE5bdykJkIjliE/2oWG/+liHpfkotF1cJsPFOzkFcf0xj178IP86KYfak2cTzDJjnKJNil3c1dYL
EAVxhGaAXDKvY5gvLWBZVjRJrg7wtIOfmPX5V/VXgakjDmyLwax1sBroTUMhtrnGzc2QvfFpG4Zl
kcW8CZh6jhdghcGPNrr7A44fIrJJ2ZtSttjbVjefqReoQ3R3c1JPa48823kBtb75q3X6Jlr5JW8+
XRkoBe9+T4Al6jCGCZV+3dG2v3tA2965c1p9np2a0Ipa1CBOf8skyFdN1q+4Q2TJspNdsSPUrA4u
z20IEmX25IwDzARR2Is5nfpfRQJphPU3WdAqg3+ROGrkjBbm9ZdVEX5Yh70qH7kiMf2uivYlHWzv
5nE6I4KgoIeIhv9oeA614VC/h/DiuOLdbalerFoD4h22vZ6v4VNxl6ryBso9StvafzaIumKNyxsR
r8s2uva5ah/LMnXZHvBsAVnB6pt2Wdddc1tlRygZ/rMVlDDUZqmuciyYJphT3n/OjNXuL+R7Wb6n
xxUobiWLsNDZYxqhClxGfiLg/gXlfIPMz3eEw83JNGN5Y7lV7DPTih5b4Va4k0Z3SV2MqwYq2XXT
AD6bIx1c8mGSB/61kAxmbXyPd0ct//geBUO6tuJy/OLK7D30d5/tNOa/aoTYedqHaO1LbykSfzrL
bsJ2rW29bUpVEpHwn6a4FdD+Mpc3I6PLfdeabrKwNRycRJjy2db8vXzEutDGUew6RN7wLVIlAntA
DoavEBMOI86Dfcex/ZMevKQ6b1JWdeyxeYT/wAubH2UEhF7PW24YEf3Gg4vzd7rrf8N0bE5sV39K
Ejrpoupa9xKFQp21LJ3byDjjs1AePuHUCnALhz3rmwjeBabEcMdTNbhjUfDdmswU0qYXfyqqXLQt
zBryglW2NOkYuzf3GoGeckqLIjz2hirebNRvHDp9jiwRE87UEpr8N9uWEoBc9co+tdsTgCrXUd2V
uxGWKxEm0157RDdK/IDIUwsUYSytOjTLEk7Omd0hYKW7iXm4O5m1kWbMgi3vw0TbCU+5z8AJpubg
H+hPcZBVCXsre+65wQisFUfKIYxyctJtHtscxr2V+1W5DtqcKOsgwOPpXTjMSMCDMsc4E4DnIeer
GqpI10ZPLpTTje1b+jnGzPGr1NP4Tfu4e65HAuULeN73539Q9CeJRYp0y11jXaOJyBc8FcJXRqQc
TeacOx4tNB7GQ++RL8zTzuZFk3bRGS+G+Z3Zd3u2rgKcDc3Ei2u6m7WDu6aNvxTVQd7BFFYrStGT
26HHSO6e7qZ1gUxXoaBHCjRoeqNWJtjboPgWouKdX9R3XZE0ISyWgTCCVafi+dzHAU/vTiMNV75s
D+HY5jZsvEn9+GYCqlOabPwANZa8rcRfD7nlTxSG8jhqFgzaUtAYf63leSEToPKSnubJH0d+G8LE
kF9bItYg0h3rJRsa9iiiSI/geoDTdIFh7Bmy56TRGiTM/DH4oVsEfSxe2Nna2UKzECXBVLjuLzKT
BYwT27nx8uLs8tfQHuADh0JiItJdKTGP78ybiVnTDnwO77er3INB04f+iOmT/eBaoyFZjZDKz2jD
xK/UKe8vMRBeQAkbVK1WDzTXJUWwJB2aH+fctA40JsaHyWTjDfCfITlOiwVrGrGGNGDxkzWQy0/0
DTfxla6Y5nbdvvd4RA9TUGR7zyiMdZda7UpP9fDbqtzkDMwlfqB3wPNrpqSilAkEZyC2Ewz8N6ou
HSSuvjXfScjGlDqj9Jw2WqzLzozuWtGhjZe2271HfTXfGizwJ+wSd8StZawdEeT7zFLmT1YNah3e
U1s5gooLJYWkWVaxjld9pucfwmnRLrR8tUdlqHec1xkTl33obv5zYz//mvr5n/+dct/SQkTk2v/P
7Pfzb4CF4Vfx9a/ZIOvf/s1/5oOsfxDxkXAtyBza4i+a8J+pb/UPAZnC8YQPIZE0EBGaf+aDLP8f
viWVD3/LFYQSPdiJ/0x9o0PybGwHPtNHz6bRIv8j+SB+xX+XEJIk1cj0Mhyhqms7giTSv1It4tSL
703WcNOaTOSh4u/ybhRLUFX9xjdy/TvxJvKQRJ92fUl7h1JIi0dX2gyQyan4pIzNNatIE1Cdpd1b
K3W3sSAE7Ls7ioA8zQjqKpRnG2Dq3uByu+m8wP3ViKDczNnI0gcOUfcNm8pszwkUPXPRjLF8l9Dy
XztONOe6ZGnOWqlDOtH0pnfk+o4+WetuXIyh6yOtSdhJpxDqlsTxeJmyzv8JAM5zn/COXqqHd8nx
bwn2WADDsGQ8M7rj8tmwbd3U6OnRqXDmZa9YJi9FrpyK4IDU80JkHIa53fEkWBZ+mF94TTicDRxU
hrhkQaj1gRcX29FU7kvRmMOHT9qQsa6Ku33lJ8Ez72hqNAJ8G3tiUEAPE48D3qLGiFyxw4V96bJs
eG0KN8Zr2MTmcTSZwg96erAma9jFVqt/SsLNn4adsSdsWXxcunQ0GJQXyBqmzHJfA1Pbp87GYxql
ynw3yiIFjmgrXjL1oG8DYOt1Y4fhL2/K+IKHcrz/wTN7U6X82fuIPEBJFrjsRXnCB8gjjG9z8Q3F
2923dAE4VMdc3ZuCtMbCtDFNp2ZiXUTuB1wRFKbtoEzCjDqR3S2pq8RbDi0l/mmr2TuwJVdDqw9g
0mm09MhAFqGOHvuR2opOQragFIOLU04Fiskv3K6vMKqTg2avdeYD1SdMKLyKyReAu3WYKUpPjc8K
tS1XKWdKtkCN3Ckjj18r6LyreTTqo0Xi5pFrcg4lcKwv0N+4muTsz41O25eIbv6aUny4k2Trj3xH
g70w2nqTz6n5Wc/zfGBWxOHJLhAvJ3xQGzge30x5RsK9Ywt0AC4KLebnutZcoJsSsFMfXbmosdqi
O/pS4YbehL3nfMVWPx1joNVLhlblhuv4wlZN+2aa1QcVYUbaCrk23yaYlANk/aInqL1W4LCeyCrs
mjG5VgJ4DDgQST5EMaxM4Q2wuaJXW/dVv3OLDjakKUSqFhU302d+DtQZkLx89FNgojuTAeshi4zg
vVWmh8M7KdNVST/F2/J/iknKjTYDs7jJpidB7mcHf8t9MPnycaXtSPEIz4/3dN4JJ+WldF6LxHMe
3Nyjt9DU+AWnnPpgoHT8xxyYTjWIgQnrjUH7bWZ5eP+h9PxnVVgVu9+YB0VIzwoZiiunK3i86ObU
IDxVErBYFLMXXiu4W2IFRjl+HD0PqJWeonxt+3L4qOKkeohjRx8ms3AfmARy4wMtOPMrcZ7EUG09
+qJWO2+u4W8HlTs8M+oWL9xe9E7qcfr2szh/njpRNjtBwuKbz3f8J5KDbRPQsGoPvqeIvqwgc5gz
jd4AESMiN5MAcqfQzSX+rmqya2aeSU0YsOakl7tBtK3YDl/o45FlyUHoBY0rntIcn1lj1II/JGes
a8RqLF8JWVtrs+lCZ9ubfXiZdWLdCGfLLUmd7tQBFv1J+AjzXQ1s8drSXDvBfbDXgTXXO88mqAig
0XsoihzOZ9bg3VkoOzCPMsAS5teQ2rjOJieLnXLLX8q93/kMy3o2XImaEteSsebnVz2otMtv7MfN
Rwd1a7VgvWpHh2rW6iXMctNe9rS3fvRc4mvM2f0qhEn1kvLoUvbeIanB2HMTL2uI0ePQrFFzpORE
dN2uUzLabNazaKf94sFMGpDXluEaq8oe0U/6nbUbPSu/yaTTS5cfXIY9ebxllkzNSM/FU8takYN7
3C6t2L8MSRyekZ15PynJ1TORnXRjCbaaddMNx1DmAoKFa36nc52yEIINlBRkC6PcVUcuu3wPRShP
gV+nDOzQ0/AsKo4MYEBNUK3Xa5Xn3yCsy3VmGc3OZtj9ZkT1Rnr9WyIzMKrQmfZWKrnviGhlJOnw
yynj3wm577UkbMEdxILdVrLSALdNIdept27vOoBA44v4W9kIpHGzjELtpjks9mxFD2bYUFgt5Wiu
u8yY3qeqQGLDyri5iYDkMFgho1o3jljhZXqead9scneAmRpV75k5iX1G4H8lm/g7MQadHYQjlL2o
yJ2SZnG0vzDJj226wBkercFJzuNgVBuyid1DI8QRntZnP1Y7p8iZwGHPWLRj2y8JO1gPXilOltPN
uC0iz6QX2UAEX2i0E6tS9clR2IXnEXpnNgkZL2BaFZn817508i2+oUOTBn2yhGhbM/iMTBhXlsft
GgKmrnZDk33lU5YfZCb7D5v6N3vyaIIdOnXDtogYZi9hF9WPdZc1W8iFXrZoSGIu1TD2xzxis7MR
eROuMH4zI+kN+3cOtjxe84p307VTdRGHGSOEdEN8a1gyeeY9EIu2HIF4cvdczlkif4qy7S+K0OAl
TqGgVAUoCZIUGKmgzC8zdtBl6V34a7ElpMGRPDP7BxUV+NhqlgDsxlf4Cr98Pu4fzGJXHHvObuT1
m7SFA8UDsX6MJZdRBs25TbaWZU9hMwuCkSNuyRDT/gprrIe0Pg8Jwia9MDOA/aYGpm77jYbXl7rf
rUiDz5DfmF4KfQbPt1EnsWHeUIhqXko1FLtQZuusVUAEmry/VkkQvqJYrrY5AhI6Qyp714NTbYQi
5Li40w3iXcbFc6cLHxHkUDUYtqtigBvhOMWVd4De0rAbHjzXmw+CA9lrjGn+AONhPNRkQlZ2XZv7
Knc7XkjKPc1DwUXME7G3jxq+Vuyd5h9Bj2XnhTSbbHcONm0OY3SVW0zjI3fLuuSFwOS8IEC4Ui5i
kAqEtWjvOjWkih6Xth5pMeBM3fy2Hc15ruSjmI5yzdClXPAgXuEMyleONFb0xW6GTfmpLLWzhwzj
7pi3lF8uzzNk4xwp3DaHHugV5oblDl22Gelv0njeTc6GdQoDrAp5hcW40EgNIHIhHcgKmMYBm8rY
Fg/h0B+FmP5YFth47v4QYQk2ShcfRbt2ZpeErOCo9eCzXN8UcFKO3RxGW2PGlNxq3ip+Yw3PXdB0
L5MD23GMR+JR1vhghtzCoVdS/4oAnMBmRY9NDm3N0gvnulP5G0BuY7RklMxsdxhOyGPmb5ic4zpI
zGTjRGFxMqvUfuPrDZXEYXqcLqsqVhssJ87aDU1adrETQUJW6lYNvMsD8gR4goP0AmET6jVboJtJ
jv+Um0UK3IwQCvTx1L3yE0ojqaqi5sQ9hMZTKNzfCI7DpcNc/GKPwnpw70msvsnc3xhg/LNkrUAS
NYqfbGhoR9eUcNiSuogBzebdmcdmtq/nVK/aWv2E/eDvVIFJKUQY9tAxXvlwHBqDRVKw8kOOd4fG
2El1hgcAiaMB2bUv87BlJOVWE08PsAbhPBYboJD9zm8gdRiumh4x+QEEZdx1KGMVAFwnc2WP6fSq
7ba4jHn0XkoVXM2gSj+06dU7W1Xxakrtrd1wBp8Y48IdvRe5mxGFGVOuh0YlvOmqIFxXnJvWhcnD
ufclmfE8dd9MrjJ8mT22HiS+VpwfmTsWsfvpF1l6QGLIB7hpnZNnQcVazGEPhqalE30LRYbKvZf9
WlTz+BNM2Z13yXsvQG2yQlMwbFrWRqdRQRAiI/EiuyF88+7Cb5EjJeo5EDVNuGedtyUgV+0tAGcj
wsQrb9SRAAJH3pXpsplIib+bJkFErlnQ4Cv9E8e6f06hyx4SMhZ8rIdhb7uWdVBjn61Fi45kzNNg
p5la+OSZFzAzaJdnv/Rg+r9C9hv7pOSX4ghrLggYNj+TEaHJHrC0Lpw4I9WsSwMSoAZSwRR8Q1uX
L5+jnYvhejRIo7S56r6gEiHL6tvkA0OAy4K9LGAaxSKhz2C1HCdq39h1aurOuW/iRAnjiUFx3HJe
SLKvlCohfxUsEjmI4x8uY2I/uAw0k8BwUKdSrMK+xxp5mGmH1YVtfdCgMD7R+/Yb1gnVzkXAmlKd
yCrwKGPOpafzrGvj5eQ6BzoQXlrCX6ZouCGnwW7X16UkJcNEa1m1fL9c5afvUzFqPlkaQ7pBkrwI
erqIrA4Z7NDoYHjcU/ogIfLH58APG/U0Fj6/PmTaEQzCig3ckuOpeWDPZK5zlUPFGHdgW5693uOX
sYb4GvNKhCNQTDuCDjRQnKbeD3ZJWpq/5UdtlsPXPFjN2ocr/WpgPzmVUxn8gJHh9Qlot18Ojetv
+faA8MlJsNhzVp0kdrEP5QU9ZyPX3ZcmR9reBjG5AH5rrAFwY2P0CcNRgbOM8VQXBY/4Os79LXVR
mNSaJgVH/dLbBE3i/Zjk1yiZtu60IKSsPn1pSLUwSFW+VhyR1mAk/YcOOsg7kzDacVEA1UDY45cs
6HIwuiysKxtVIlFOMd9CwxgOqTuPN6NtdYtYJ8US5rNrwno872cmFY9+Dtac1iC7lkZX7xXvNx7x
rb1HopqvZaqbs9cJE2FxV0m4dNiZRVCXtw5CHzkIOpG/wdsPzwa9ArVoB6c9S7eUa91PDLtTtpof
GMzqrWrFnzgtcOyxFQpBO8Q2mDmL1AW5AORSjFLJ6/XRqgIzdR7VLA5NIMTGmKb8HUcBJ1cKxNeC
H3eQlVn5cNfUPmRNc4flQEVclVGh2Qvkor2mqqsuHK6RntnEl3ZNgmt5UfMSpU9SIziLIzfbVzL3
2G7PzVNScYaFoZzmuxxtxQrIhHcSocV2I2MjJE2DaqqtoH+2afjqJETMgyYgDYgGLNnrQoqF2+r5
kHM8O9T1rN+H2R6efU6htx7R6IZEo/1KATU++IOVfIeq510U6PnBnV0wvGllhifsz9a5aAmTwdKQ
WLEyd29Ww1gvCB8gU6V25n4NCOGrhZ/a5heR6pSYq5rHNycdFLOWxG8ZPHSOCbDYL/ujMbdkmEq0
LBSPjHkzqbQ68x6vPqIxqF4HVbvruXK4GHgAvulQlRfbc7wXUEfq4DUuUa1+cMkTivzBrSeOWETx
2c3jwRjeLQWtzDUThqvOKLZNa81qAT1JfswW7Df3HvToSJEDZnU5dcYACBZG79RrMmbJNWllyLfW
+6o0E5AoMVgyjjGZH+7g/D2A9NRyMRD3loHH0zVl20GT4j57QKGb76zOtwjLZcD9MhPCT9riby7Y
xX4bSBpXIyWlEISllORFjToHzGhVgUkDqFjyt+Z4a0hQp1jMzgS3+cMKqjju6FB6+8+d//4XrH0y
oGXi6pj//+rnVxr9eyHNv/27/2e4azoMaPkVaX/eh7j/Uv504XwIjk7K8u6sjf9d/bT+ITxpM7vl
OXWf8VLZ/OdoV3j/QELjIaRRtulgAHX/I6Ndqf5vswEVTNvmt6fpgjHH8x3zPvr9+XqMixARgvU/
omCqGhegwjZM3DzbknHS3ONd3sp+oNyvlqPuzZoAM9TIx9hhzcW4NNGbiw1Vt44Ev9InHxHwMh1Y
QTHhwtxbvfRzsSrIXC5pLrmrSNbZnscV7sC4J7aRxNxQki5ks0g6++5k9lxWoFOOK5N9mfkYZJa9
Kbp6vgibU0VWYwRLip4/BSMF6jqyH/HS6J1RVM3vEJQlO560D+Ck0U/JfMt7MLs+PoUe8vKJiBaZ
jp7BHW+jtdPl8brtEu+Y2Ja/BEJLIdTiZzNKbP9XwgMHsls9mRurDaByTL35pOY4vqQVHc27HmiV
c05UC4cX1MGwYrEyOZxvxKwKsbQzkkUsQ5uvDE5IBDgEmGLu1VRZw2EC9RE5g1hYbu/dWOyHK1lX
5XXwHI42KBcfnNQ8OTM5Dd88zyVP89TJdjMe0mFQR+4Qt8jgxuw6/d1+DgCxalYsJLsNR9ItTgNG
014yAvA0ZIaP18g5FXuj7uA/BfK5cxXkgjIbMBlaTnxDOX1s0LMtKnLbq6Ag3b3wSu6mUT758KqI
NBJTYdj7ZdjGdJ6aJvj0k9HdJ7NXXXnqgr+dhSGf8dHVhyaZ2t0oDZPqEnm9pdnZHE49ggMLNhvp
XuajAmLFzA3b+PAy2C55rwrYIULmmRSXzS3LVOS1SlEbP63dBcs+Ze0BEVK0i77Q6k0TSjoCosEF
G0aE1MiQwAKDgf0LWjP9FT6VO2oROGNK0CVbs3SLz8EVEvYswNbMMpPvpio/aCuqD9+f1VblRfqY
p85wJY9HFDXWHN8ZUpwQY6gTUgZUeBYFCzaXp6AcQ0omXCSa2jZ2vqnTLZUDcVOktWKi0XR0iADx
iXYJdEHK7x9QfKfnbHRYORNnHzFX5xaMRNgiABAS9dopEdFc9gHScz6ansY4BEypW+sqrAz4VehW
wxebYn0IUungCWgTXEtz96nze62vILpG0cZ+bk2PbKmnS32xjaT5zCRkP2xlM+G6YTTc+gG4L7iy
QOdGs3IsBrZEm411Ch4FwBuhKKya6Yj+g3YAFDGpr4OU+asDB4UDA3CeZU0XKFq3hAqcRcGB8jiT
LFna7YA+J8EXasSmd+FxgRUhhZnxAFqa8PDsZFdN7vE0wIS/jtbgIYeENfPkU4Q+OGnXdlzTLWSp
d3CC2U0ROxArgbtAYnwdj4qNv20p45gHac3u8q465jclvEn0vjgHRLqvlKj7dYcgkukYqTA4SONO
Ka1qpEa6ImFF7IN+bnVCIoiVoupGnOQKfK6HkLghlpHFJ5FwnVflJE+ol8cjM9doa9qiO3GKQCWX
Z/mnW7FRZZ2NIXcpppcKL4rPRNIOnq0mF9+WmKlk6dpfpiyOiRFUWJwcYtsxE78tlix+tiadpw9B
mOmb11vjbXJdzc2IJssSrpda8Uhdc9zYgaZrdqocIhRIAcfq1B0OpLDqqyX9/Bq7yn2tqZC8mtiq
fmu7CmHbjKXYQa0wnhTts8tACOaV9qQBYLbSeGR00i7iTiXctX0+0oVt/ylS9i2lpatXtzStlUFF
/DWmh8eHIu1haKtsXkMCk5vE8a2tSNKIJl6k4ceHuB+dhhyAQY70yVFEW0GZM7i1OcPsKRvbpzAH
NDxBPNt6fuetLYJhq9BKrH3S9P57YTRqU7eif6z9Jrjyj8H+f5F3JruRI9m2/ZXCmzPBxmhGDt7g
et/I1Ye6CaEIhdj3jZH8+reorKzKzGqAmjzcizspoBAZkkLubrSzz95r42pTL7G28j2bgGgHSbq+
tmXbXw+SDdOkumEnLDt/I8Plv/mE7G+ZatkfjUbMPSi1ebfLbrsQzeTaM5R9bFJ6/aw6z4mXZmlE
yXrWn6pB1Bvde6ybZiu/rcDBrJM0/mE3owcmvj0hYyx3+G6HNvRWOQsWZ+rVfQj9Jcyhz3mRCh/h
RQ4/abHViKrOuO8aNmwrzLGo9XJCf0Wii+A5N4LeJWNysKR16HBXlTK69bxsQJuehFDmNXwiMZAd
3IRQwFKZKpyXZmpOeOONi1UOhzz0ipVC0h4N2to4qre4XIt1nuT1gZGcqExj0X7KDg79twGSt7LA
p2Sn1MGBhImvY7Ga9Dh7bEBbu7RLsmPU4wVdc+dn08ckuoqa5s1cTMRDj3Kw9rQzgkcxXf3QLNNG
TzX51q41FACmwXvIOW4OUbL0D2THpy2kHNaT5N7Y0N0rksyrjPjnrdnyPKt6J6W+266+196Un0gT
oIjwnn/ECYgeO1biEuFb3DB+VhurLaYzJq595wCLkgQf9wU5phdrDD5IffNlg/cIAO1B50BOSR8f
KOVddTi1KWINjhTClPAMDcyq9OWdRFKaD4KaN0zCBGpvIlVMHespt8f2wh5nA4LM2uV4UKjzMo3P
MWjkiT1B88Tno75SHusyB/mRx0xffuQdDbieXalTh/7y3kRUzptRcRuk1uKTnWY4vDmsoabL+Z3a
y74tpeqLhAoG4baOrskGJUQ7J5T6drTIic/lbUad8lULnQHZ1Ry2QxRW8BONYah22qYxz5YdygyR
JP8zNxz0ZMPwdxq3DYh4p1kSrJ6Ot/TOAZuU7AOOhSiMewXlkga/UQyHYlwyMLidZLZH2irvuV/E
xSVjWGYzkWdRtOIYWEdHk5EG2i21BPoGT09zYlGZ3QWdE//MOXGmVSSkXmcjG6+WldI3J8+TbcJ1
F34BuyKUJ6robKYS/r9yDnkQxTsnwb5jlLHJNo7i0RrZ98DKxl762av7Vusbg6V/wUzIN2yPTTmW
m34cSMibcLI6rhbrltz0umn1+KHjcfzUlf3Rxm7zprLhXVagkRCiw/KGcIbEv913h1nFMbENR18p
h7rlujKH8yzsZlMG6DEKKB8zOI+n1uydk1N7j/as83PLLMe22Vh450W7iWCErVg1hBs3c4tdBPDh
jM6obygERaUqtfHQpXm3165Fb7VNL5NMpuDDQ1ne8RkN2UvMDi9Dnz/GyAOXGDvDrZlHIKnnodsZ
CUVT9PzIh1CFzRV7YyL4iT0nG1d0Ge2Igx+eJkMtgl63lIKo+ruVDCj6RhXcQhXst6Yu1brhiKKb
KHGBj8aAPrLA2Ya1QY4LLEq81h7kekyuI4Mve6YtTDmjBAir1RararRLOqwW3K60wbq2FOx4mgGO
xigO+Sith6Dzoy3WKpb/hh0c3Emk+3TS1lOHGxpEbOscUjnoY5wF5a3S2WSteomBFEy2Eb+4cUN5
r06re+TPbjPacXgj6GUmcTCLJx50gDQkJPANrSj2VmgvPcVW7h1U0CHlh1XxifXZu8jWzb4NaZED
T8Y6UpvKPsypcI9+PYndsgU+FkNlbUQa+DxqFhoXtwFKos1ivMKkcuea7Y57KkWCak62XtY8G0G5
geQZXQ+T8UpBWLTIJu43unjBAXtNs4lLhpZKqnZd2eZITgE3HZRTgHGjiLG/4htgo5kjk/DGYEOf
d0CQTZbnj3AQ3Q3AmYB/wahWNJUHp3/PyrHFP0B6/jSnMUT+fk4D+0+k0oyjwwjbEPSYm5L/8jEU
+7hTbDcpMQlq41vt2+MjnXr+y+QN1Y0dzeHZo0HjNYh1sgWI64EedO1wH/WkukbHn3ema+CxVCk+
xcY3bgs8fDA8vBgvqeAVMNe+4CphgNt+EZJYAZeaYgBa2BV7DGiCCub07AFu+xHKksWPMZY3oL3a
Q97Ip75uraPRVS4l8L71Yvc9pDLLxVFY+yU1JoR0i9SFTZKlKaRxp8FwW3szNYJKvXFTD/euPSTk
SvR7Obi3fdc/CG4olC5gkAe0NG3cOZoIEi6IvHS+iodUcQP3gKiaVuPTQUCMQu6ysWF1uaxSP+yu
JpNgiLDj4Z5zKdwSfyufZzvP7E0Ve0g/TSSHK3Yh0zGC6uZQd2zLOxrGh5uWNJuxA9Yc0MiW2j/d
3ow/KkLkm0oYaqu7yL4vMWT7KxbDhOykY27LaZBnOgCNg8uebtPSiEDoxaPyc0tSe/w5tJgaQfDt
it4lqNnkRDHGOtsNIbOTXBgxTjPHF3qWPYoA8qZTq96FVYYqyWYJyuzNTMnD0nZJLJD59RYfSUBI
Bun0ng+6fxz9UR8p/cFybnLDptGj/QQQzlUw13p8jHLyGFhHPHbsXl1Q/+PhKrhiB5rcDF9X7uzr
+m0vN3GewlzKKTVvt/wi7Z3JLA//V0fRjbPc5DGLcjZ5y/3e+rrpmwn7oX65/2vD66COMROw3oNI
uMwJfQaoYdWEhnfTJhrcCsGwx3wZMJqvWUNyM+MwWkYQ52sa6ZfBJF9GFMgpTCvBMrjohr1zLjUL
xmjy663T18Y2jIh5+F8jj/c1/liqKaoDjOYRLpTE9YnSvWV/lvCCp7xx/RScU+ha6r0qwMX4uONX
NoUyt2Jskv3kUZHLIca8hVL5UDUC6p1R3Rug7ahR4RfmGFV5n/eWWJcxN2XqCUbaG7gKsywpauI8
DGmiCah8wVtQrSN0YXJYvA7rKDStZTnnrnuAR7ekatRTzWtAAmkZGdNleMRSxhyZJk16idIOpYAh
UxSEgPTX5Cm/plB/GUgry0n39TKkEpYtdrA6w6uaCRbbRsRHl6E2X8Zbfshl0GXkxYEsn7JlDJbL
QEyJr9q7Rui9FqJ+Hdsk/S6XAbpfRmk65ou3Yhmvva9Je16G7mgZv/1lEJ++ZvJsGc/zZVAflpG9
W4b3cRnju6+JvlmG+2IZ8+dl4E84pPMAbbYDVADy60sZSBeRAJSIOriLcGB3vb/59yfqAlb7I/Xs
60DlbgjzzFbKXYqafyd8+fS8T4IS3T22mIf5xXmp342X+l5ft3dkR4sbI7v+X6+T4lTFCvqv6Xj/
1fTF+4/oPfvLPyHk/fqXf9VIfbWw7mx8jzhqLd91kCl/NcD6FgVtvsCT+meR1PZ/ERR981/bNmVv
imbuv4mkkio4bIae7wKWoxHuP+LjfX33371X/kY9Xr7D798jZUnNahKZ0dGzSVBuAkvnkhhtOd20
oPu/0RsottiSYrw0Tg2StWiG4pFoybRtWGR99GHtJ1dTqS1rm3bufDCga+BctbSkDMkjp77SplYc
BipAimG6hZ9ReFZ0dHuKi29GweoHSPCsn1rppPcTPnI88ykeN/dcxbN3mec+vQU3QJaQ6hNKvBJu
XRT8dKW/c2dnKRW2BvMmS8sWwK6S+kIHW3vUWk37nhMOIYeaHRK28LGcYWTRqfyTPw20l9o9LtiM
UTX0g+7JT4wK+wq2TGZ43HQlCDuqwFhbYthKdmpEGeqQD1elmKmT1f48HTzZLBd9HiJDtg9LbGls
vyY3v1JkVOmBQPzgRFXTqW3B9SCdLok7GGz3FE1XhEM79yafWue2pUzoodbTdnaalL6uiqaIYqYu
YEisEuhL7q497vA3LOvc58JgqiTdRJYuq6td1NEFE5oMY7hCpluPSWJt1HJ+t/jyby7BFromE7Lc
VsCPMMfYCEk5soYx+/i9HfD/j1kTkBDKo5VvOvIWVLV9b3Yye2pI/yMmuU59nNVyIWxqs79gVOIR
jLmPGLxnX9zZL9jkxOVNrWrrIQ7dH6oU430Z1c2no/v+2ufuE5+mKe2gvJZRm7AxnJrhW8az6SUD
BIjNJVW+2Pskgq+ruRrsjcoseEnrLsjF/ADm1yoviQ7Ck7YIcECCG/I3tn3s6UdeLK5CyqPCxaE7
V66jueDbMSrOe2MM5/e6tCDtVUZTRWzfs+GCGjvINY1u8S7hD9VWhWNoHbRZZ6dY14YN7dqKTDzG
Rnqvi1pzbWDRT/UmvdcLdyHvEnIWCVcEYYfkE4ueZQMuvZQ5GJtdeI0Ryz9J+ncJkAgvuEPEn1+E
aYmffSn7A1nJzsbUAYvQqWpAWbQXoBJ7fXGoJrClJ9KA3sju1SqepJukF5wN4joKZH8fAvt96VvH
eoxzYezqJgjvIaZAmXHMpniYARw8wqM2uOjENL9zGQEk5OkBr4twy7XrteoqSrOBeiyfvSHZ4fJs
YVUkBSwTe4OZRL3AVPscKgC567RvbdCLboJjKZ3Gt8aZGqx5Y09PeAtU6L01o+EByp54CUYFTxPv
WVDhd57IaVAZ7LzBurTo44t1YGMUqMdHS4zFVSIdJ12NBf6K1Uw+DrIIltmtMBcYDaG3fhc7s/zR
S5Fw9eg7bjzwtWlgi4nnH8TYTW+m1xjX2qzQWijmcgEJm110b6DUXwRT+Mac7eHDzLlYotS33rNV
oHouRSWe/xjbZshNXU/UC1UI22veHGgOnTLtV+ak/IG+puYbZmXKgVqBDr2efM8/G1WaQYYv87bf
gDUYM0bvmhS1pCbKuYCbjr5DPWPiLSqvfq5JsaCfpKqdz5r5oIATz6dvh/eR6GgQS3qQE7tJWZky
EB8q2JYrq7PagxuOFOeQ1b8llOp9XzjHD96APrstVTpmvHDhQEkXUC4+N9TWCEK8hcSAVlnHPJyD
add1YQ60AN5Yuu7M2LiZ2GrYK2ViM2YZkRmfXc/VatWyJqeyoTVd3rG99vHsFD31HY7zPTRaKtNt
MdAHZdUSxnAZ1+FLgYTv71JUwmPa+hWUrRyO1DbvYmqoaiJlmF8HqM4NhRdPVp7AdqbmOYfEQiBu
xTNAb/3UwyPZ0SqTbtJo7s7Ax/2bxAv8+yayi2uIhwjR9Om+FrYjnS3FtljYCmxYMXpcR4XiHPjJ
eyMMvYeJSPtYgrOXD2SR+T/qYszuJG9NXJhO3lebBgNSu0btHRgY6MK111EsVLnx+Y3am5je4+9w
WbA4JGMsBNaYSVIXFsTNdTONk0U/MJgICpWmO4y0xVtal24OJo/4+u2QjtFhmG33HQedirf9lHXX
nqzm12q0yU/VTvs5hqaXb4xOsTCaRRI+TTrjnGXRHx3zJo+YMuE5LABrCLa7ntjpMaLUG7OvE31r
BmmfpsLpmhMdomay93sDX0HYePq68KPmRnl45rOonu9lnI8rDeItWCnLHB8axu9xA3kI7VAplvTW
6GTHUOrKJyLPG2iNlQ84Tz87HTQYb5j2Zq2dd5oZm2OPjebatFK+oq+wqwqUXh+5t+KpH7XcKld+
bYy37E6wsmau/kEwsPsIK8y73Py9HKEBFBwJMz6e7zr0Bia5olNr25U0ONOrSTDE1ez7wmR6CnVC
zTW/QT/Gclol/cqpIg03cqCrclXz+ZrWIT4MFpxezWau7x6FmyUII3TDcx1AaAz3oYG7AAh2ffEM
oGlZTa629/rxBZ8aFr/cYHba+s1yNlWxiVDJCemc627sEMnBWyFQMo3E+7EW06GAQk/dm88Teqoi
u9zyWCFoa2b+jPurC3/MzeycW2/pIvXqcR5ZyqJLoi14zblNshrHmQ6m6aThzoRHT/kNJHwBf6fy
uTmYQEC/jbVf/4Qk7x1NxMtn102jJx+uJLYo29R7bRrWscR6vJdy7I9TgfuMKqn+M7UWEFDgCOYi
nEV6gHRoWUcAJMBZUv6rxDXELVepciNHj2p5nP3lGhqV+0OosO1X0q/cRzU08wml3jmOrE5q8raT
eZ1hlt7YRkqEETsTNRVY5+GQzRV4eBRHtHE3HvmMN+2WTwyj2sDL+Z3eG7XDx1Lkawas8bGsVHEk
utNyuqhZXWKOXSzVGcA5ztH62ZYGoRUvHvaTW/M5Lylnvyl9U+Eu1jJDdg9AxXeDOLOnns+B7Q13
Y+tQ11XjmSafTeNPEobiKuqdEpkulq9h3vL2dDT0h2C20qvGysufEcyJENo8cHdSW27Edtezv6Fv
guAMRmh2ddpqlo2Zf8M9pfzejXNPhgAQADbWxY4lhPCvevrzTiELiLcpHJIH3+FKyJHZHpDa0KQq
tzz5IE3ZspU8JP7XD1Pk+xhEl+6Wfz1Qbd7z9+IvOE7+winxh0jh3/7yrwOVsgkH2nxJSPTSxGn8
d+K4+QvWEQmP3BJKsEL4e022bf7CnyjcJYCqLAI7/Cy/2U7MX3icQKNzTTbzru2I/8R24i9g7zID
o1UcP/7v/+FnYiSDOQb0m7IazzUXV8rvhu+KtAuwIEuwHIw/eyWvFRDOCpxGguGWKcbaZpMaV4MR
UNCApjHLV4W+3vtv0SJ/WkZIvdj8lPZyX8XuzqI/KyFX25w67a5HeknDgC5RbT7VtrMHaoU5zd0n
c3MwK+CewVZk1ZnlGW6SHUPNFvvxVZY0Bwqxjql07mTjXrsSeEMt7kRgXQsc4TL8PobRbgJ16WX1
A5r8wzwG5K2dtYhKAON4DLrvc/YwhSBV+Li5o9wpgUe/8o5cdq+sSlwXYnyqYN5WXXErXXOLW3Sf
5ZhhaNid7OARs4e3oR74EevYAT74TR4IloARhozWbQ4zZxof8OyuCwH/VG2yjt3hrWv8Ry58Lwv0
gVmH7shAHmsj3eJP/WFA8K2r/Gqh0/3unXf766v1l6LPl/h/t5iBlhfpH15EZSrf4c3Eu+ZPCsoE
9IHcH7UCWV0vMJRVrvKrUNc37jTdqAb9LYrSNY7GrdEDZOCV+fc/wD9o4q5vSkjfpnQxL5kIQ398
F+H6xTRsx/gPCu6uVXzl9c0OpqRFcNN1t2lk3wi8E/ul7Tep5ycwl3TbWS6LD4kNTq1+TlwfdrNs
5HpInZimdcoXAUwsQx/cvhSnNXzLo7ksA+fWXPNszTfsJhF4U5BjmC6yrXbYko0sEcoycFl58uRE
MFwx0pvsDOwfE0+7lR7nux4WEo2eUBBt69mp7TOEi4uX9Gdy+9j7aKw5/+dn5CX+0ZRt+dn9uUjr
D6nrf/lf/Xf05n2ddA5SzL8+Ji/vRVz1zT8ekMtf+6viJH5RwjFNzJ4urVae4N37V8WJo9PHcwcb
iaTzl8PuN1+e7f6CVK1wLGE3cFxnKSz47YCkksHhpOUr8kb0Hec/ilxz1v7xw+XxpubbKNvFUo1n
8M8fLphJRWXAgD0kTZwfpshM1zQ0nchbkd5iIxFCJR8fUzScvRgy6BLRPH7L6SV+IE1GLadfXww2
KfeUH49nZevhHtvynVXQMp7OAFEsLeIDEF5zoTuH+HGb4Im1bn7pUuMI0YneOu6IZxKF90YBOYQR
IPruGgRyXBhVa3vIaChJCHhlSZ5ynaG6eCXqXuy47PvzpnIl3uAJki/4floH9VRdmkTQ/bWY69Yg
FpZumCDZx1Wq8PH5wj34rT8+ZD3Zi7iqfqZc6dQm7MCGk4ZJ3nD7f9e+TdWOENdJQcQnJTd+1hxy
G9rE200hpk8TMs1G9NhHuENLzEtBfs95WV/w0YABZJ7TkCTWTUz4b260tQYUaPKF4pdhpB0HzhSw
3K9qrrbVMHlc58geKXlKlI8vkBjmrrFZ4ra8RYi6dTlrTp18aLcFGxUEbCmiKSOMaAKM9lrzLbeo
iFy1QcGFzkZKw4AZPgx6hPPELnnoVXaHRG7sM+0G7B5FYN5x9V9COoSfM/DsiHdrq1m+pq3NoOHU
SXFSZxGIH6Ap012ABWbX4S/siLM3w6Y3UNwPWRVxamEah7czZl1CLZWdxmsxtmlwhjuLnSbyDP88
kG577myq045tLVvYuxOw9rpzwVJH4ODkZnAnWa9wj9JvSo6RJlZ6nswfsnbGp6IYCa0glpEnFKqu
4Y7necdOxZj8W/yYKQ+EWpDsBUGBAqH17IPF44H/0rWyucxdJ6qtRSR8caQEAmZNkVubTsNyaTqk
hLhCklDc+29c4bTWHQqZV679pOW0N4XK2LcJi00XySmt75NGBdEBPFxfn3iHOYvFJgznTatq+9qg
CvWzrOL8rBoQOtsO62S1H2Td8ppT9HxCnQJ3qa3G1Yt4edcOjCYpkCnb1QHJvnTbmR3oJUJOKzzy
4VY4154pXsjU3Y4JlWQZ0Xeq0ZtDBAdw5TbmJauoriwdqEvO8D2oxENfyO1kiek69h3WGukl13Rh
JGGwcdLyKKML2XVClkRFgLzMuIZKXjJbu5sun/JjaKbObTw5xk/ezhsAYStg57fgDoxNMXp3ponY
WeoRocc1dxREVhv+qZ/OfJd3VNtxY9lYVvWSQ0u+a02ieTKKN7pp6D2IFKUfVM9uytT4WEI5D35l
EKc32luPxrWWiNGq1kQpB5fehow+D9SD6DF3hgjdSyXgUZ3wUCMprtjOASabUImZMtr1BAYa4bs0
3oWoySao/YjCiYxbshqq1EIfolekLp2NQpmq14nPZBZQsnkx40S++VP4YGd5jBBh93sdZBUfmWSH
KdbbWI7qiIwH6scs5nbbWBN2mLG9su0EKSMgZlhkASkf9cDRd8HbHK4cyLJIBd6uy11YnVm2E5Mt
97jQ9nnl9Xvuyh8ZY+BqlNPPELYjvRcEcmYhd6L1IF0N1k/deel3yMqfv3s6/ZOrlC2X/sS/36Xw
hrPIEJILsekoNG+1/PnvLsQYBgdjiC3/ABwX81aesIGkvd0CVlyBcyrp/IXC1LvV1mU2u5jlGL/Q
r8U2gcifRN+TOuKc7CSfOlkG/i2srB728pg21FLHMdz5xoJVSLEOIbeyKawfw0R6fWU1mjilqjIF
Xj6fG4klq29s9LGGWI0V9dE+CqXRHBtsy89dUQXnYUqGgSX1cpoYXydL/XXKtMuBM+ZjZBz7bsKx
wedygMMAB2rVm+ixHsH3+y4xJoWl24RLU9ccU1C8f9hBxRV7uadHsr/KgnanUdt3PS4WhKnhyhTA
nVyzOC9WxLNDeg+2Vs5a1PajDbOsv7ZBKK2G3rmfc4voJsfZlUT53NfQlzf+0GGGLGOEkzHYOwWr
cqdX3U8L/gRCEuArarEz3qv0IxT7NrX6cZ8Mpd+v5RxPezDxfFokAXXe3SBXyrWorCR9YJNu6TMo
ecb7RBN0Ik+6HSlTWps1DRm+HxZPUe3PtzIg8ER2/Toum+Q8hZa4RWJEG/GAbrxyKCDC1WreuaXG
FQE1OeYFrdm/V733EXZuv42L5K7JSvskTboFaKUnRwMGJb1G+FOo601HYVvW5RDXWTtIFvWGukGD
NvZqiMQPD6LX3jKy7jbA1EMTXxj+CEhocXON6/5tcjm9Bm+wbwIsDXcxtkvcodZ3kQV0ao90tLWl
W4crEtW32SKTxq7N3FJOe6u2TjztiKiivp29kDCbHJt6q5HC1i0aYgMQq+6mq6pzXyKSmFt+c8/s
ekjopnHAv4RCZ8OLhpVdWY/kE5mkqAUF3Ib7nUy9PzofrMfB1rEvJjVeYFwTuOii7kTn/CaykiuK
Kc5tHjwHsLxRfI/loL/Tn75CNbw2B0oKp753dygYHzixrOu0dn6WIvQvUG2JnONn2Hmj4R1Kq3tn
AdCewB/SUi3T6GPyfX0apNfe5aU9HVu6jPA+LHbNPPX2w9D+4LLoYpl2PgaxMKawvOCVDj1SzHF8
FomBXJyH+3wyreui9i84YQlup729hf84bRxF4anTVQsI/ksyamgHrSBLFkO29nmxU4Fpp/PIGWdy
V1Ztd5krq9lMM2MjpuZ2nY82jXTBCK3fio92bsOZwrbL5cOS13iRrLsUzOKtW4R48YYYK45HMkCb
HRCuQsUnyXIVFrGRiZ8tXROsIK3qMx1CgtQ0uu5EP5eg9FHHndzmT2M33CROmuyJHtLDl/X29Dq6
Cv++HCf7GfsxoM6hyc0X+OndU90JIhtFnCSfiEYsL2ihiagVCTFBEEdqq73R9FG4Ja6Wn4PlGd0s
T+v068FdfT3E5dcDHXIgzcbe14N++Hroz18XgAruMdjzr4uB+LokyOW+AGG9+/8ccvrDuPU/CXJF
wICx+l+PWof3Zvoz3urXv/NXIUr94hJDMHFY8ID7/ZylxC9CMjIt041kojL5Pr/ln9CofFtKxjCl
HOEQcvrbnKV+gZOFKXlRt/zlT35rdv7rc5ZSaH7Z4c/ynzx3ydn+4bmL2oY9gJwPMSzSXpQuL0LV
7567MAsjO03xsyQDG2TEDoKM+Vzk7EKT5CWUXf9KaJ6WMEkJBsp+QAqSDB3po3o4NIPt419pugdf
8DU2g0r8pxITz4utC3XN7Ud8i12whprH/nHKAeeWseFc9w1Jj4L/PUjYIyYlNUR+SSF14iNlkwf0
vu67a0lB/KMghwjU3YDvPi2k98aT2aMNRGvjLRz4InKs27Z20k2/UOK7hRcfVpDj5cKQzxeafEM3
5BNk5OSSJPkuXpjz3P2hnOa1v43JG9MFBZteKpinOOcIMRGMOpaZBxQBdC83Umx9137sFPu4Bb5P
v262ceo+3VKiBAuzaxQSObz53vL8jU+uwItgRkyxJMwkwOU7UWScaKEVTJrRcE3DhdgNjAcPA3fq
S7kA95MFvV/boj2GGXFOtTD5MzqKjsSgzRVb2n6V9u51AEXgWhIK3sNj9F+tRhADMorhFCpb0OVR
pzfZgv13l6KzrqmmVbaUAlACwwI4TrggZyVQ1YjHeEfOdgttwT3hOLC/BWn1WYBIcjdF12CRH/NU
v5rdGD4RptcvRJDbRz/og58W103CXx5rePLdFn78yaRC+ijNnmIw9lLmKz2/PCEFeOkKJ5wa35IJ
sXOXBiK+LbwhuAICMJ59A1Z1U2lv2oh59uJNCc17M4HWEGveI4a3NkRGpVVFlO6KRVz+aU0j+tLA
FXJl0sFyaNqyuHLYc2+D0a0fsonXRdT4NdtYfU5jUtyBHi5PMMScS7rUPOQMts+MueGWWo7+GWhA
/FTCQIG0YNxDOarOyaDtT2MkjEDzoT2ukr7uWf6F03jHxfqDoMebu3RPsLCH9jWq4GzDstz0uuB+
DTHKsnDkLeUVSlUuiJ0+uY/wuWziuZ1OALzUTc6KrTTSb2NUIELopRVjWPoxmqUpY7LpzFiKW6+a
pUeDdPCWet/gUBqtz/196dvQS/OG7ujgmFj+nGrg/K8RlnhvS8O18aKW3g52bemxSLV+y31aPTTM
DJTI3NmUrKXO2qnbTezrTSrdu3i0aljUY7728SK+J2BLntzRiaC79s5rtXSKzP0CGZqcYGkOiGPn
InI6ankMLl0kLQYlghsiPMM7G9azaqobd6QSKfaq6pm4vEQEzc3+YNcgzdZmXqU72J0rOJAT7Jtc
WPfk9Mhgp5wOhB3d8dCNFIuvIjOnxWOwLf0kqT8+9WU5bchYlJdAESaSXWLfYABqL1VBF3UXsQVt
B9VYGGoSN+YWUclLGoXxsA0ySvKAX1o/mea6nz3o9QtezrHZ6BznyBqDLbXURVHVm6Klcnutpam/
xU1U1HuLNULG/YaSyo0/Wf4mnxL0gMBJ3DPkrDra9MXgXsAg99syc8xdH9Scg6WiQgk5A/7Pukii
ats5aoh3szK8a8AJ1HE3HMWvinhJjF9CTgVs2YbiSqhHYEsH5JBu1cSSCoGGMpcr6HhL99DSzEWv
XX83GkPx0eazHNcBxJE3QYzbJVDQRq9jyeJhxYHIthVuiCJVQKmdep0KATEiMhzvm2XaMMFqS7/U
pj3Tcc4dU640fsujoU23oEHQc4Cp+bHxPSxHm5WfW6kX4Gq5t/UJ7tyaXMsvTjkthzbqLgfjCDN6
bXSg33qbvo+9h4McK5ftG68yGnFXpSU9N1g/2nG8SKlyZKzYrpq1Yxr1NVnQOtqOY+eM29C2Jiod
DZ009D3D5lpp2y0fYjkwRWmctTQfBw3QtGaBzPYYYqMzMGC7e6jQ4tE35nzX51XXbBVXq4lJKJ8e
zHAxtwo77V9jCGLuOo81DgfdIwIy9Ez0o/aGpFmvdQOqHDMYNyEyJ5fyLLVOzMryaFkdSVyCvuNn
Y8jiuUd23lNPMWVrW7hLuRSm5fs4VcEzXon2kvnis56M5t2N/XsxjlwEZzcUCqm8lLvezP1T7/bj
GzZ1LqOiH+Sb6M0WDnGeTkdThipYxaSR96E1qPsg9WbvlqGc6x7IBgsRUzV6R5UK/wAKgbo9u8pO
rKSalrgKh+83I3HGBesVPoFuo1Kqz9AIqZUw9UpDgWD246ni+BpyrIwjcxtF2r0Y6dAqkkUWE02X
9+4RygWfe6qQvJfKzSRIOInmmCvKL3IIBiPbJHbX+zkIhj1QLutbD97hkuZUb25SSrTjbSGL5IU7
Mj+zyjyAVqIVBSv2OMBmGvntqcyy+tmTSS6OSxtQtQ4Ulmz4TqAcMczBhsPs3r9CdrRgbJotPyCV
SNlHTTcsZK06ma8LY+AT0wVW9gzTuz9zhlrvptVNz9r0vGOGNAovhiTEgh5h/aT50oD5y7F/ZUM7
I3c5AZmR1Nd75brGK0bc8WxPnvkNSB8PPUp690Fc+E8McMY3s/KzO+GMIchb2ns3dNvmFycr0CfL
gN8sh253kwQCa5OfRN3TMIgJ5GLslG8s0Ksj/ci0sgEsdx7cOMIAwalofC+YEnFYQ/1D0/ApZaUw
1uOq4Pdd9h5HGN/2BKSSZpt0C4wlYZSu94gA5ktHzchDWZjFTxUJL3+2dGDiKp+0uk+cJAp3Sk/8
JgfsEViQy/TWjyyQeF2AJ3ktQlefgw6jlJck0R0W/pjQqwccvgGkayVz9p3XakzgvnjVk267/8fe
eezIjW3b9lcuXp8C/SYbr3GDDB+R3ik7RDrRe8+vf4OSqiojpZPCebidA1xUoRpSZdJvs9acYzIL
dECFdKT3V3EVSAWxVDlaJr9U+EDiIssvJRGz2UHhLBM/T3KDM7W6AJs0mejYMBb4G2Id7fYgfLUi
r4w+OtrSwGjO5TLm6L1Q4f+qceA9eOaQ4NIZOvIQEu6qT3nojrwq87LpZ6s7zc+ZU8UWT6F4c5zQ
FpBSZ+n1VUsEyFWPbohrlmV1ZbIR54v3w3QbBlhdI+orpaMzw/FmGCM1+KhVVkquoE3Xuhh2+SQ3
rGgVrGJ1VEXndIWRzOG+U58mReR3Eg4OjM5mLZ8h0+eO2ElcHmQZd8Si0Itwowy+9YQ0R3uh7c1p
+XaEjlQZeu5vQOKLQHPxgoUw2ZhJa9+Fcpiv8UFIDH4Nm8CJZJZkNLzBlYxkAnoYIYTT9AKKkanA
b0kjeRTrPKptsDSDtR/0RoPOo4omckOC9h57jJ/5AraJ9g1uT/oGbU7bGZ7kP0+NOutm6sk+qING
Crwmbwn6ZZr/vhOam2L/7C9+7Dfe55af7PVu8pR///+6bye/6D9p0whI/FN0xuEproOn1/7trTjp
0f34uZ8bR/0LPTaZmESCQ2ea8d8NOrQNbBpp/erg5TT7e+vuLyay8kXIM/hYo7lHTXUOb//ZoLO+
IDaYd3vCRvFPMdf+d3aOsyD9XcGWBh+2WAVwt2LCRZYVe7YXvNs4UqnzgkrLcLP16c5O67UNghDr
c/UIj7KnISKzwOwzPs527Vmgt9no3SFSlQ8YiR60PvraFhVfzjSuh6BrMaY0F5GfoQMzlXkzgLO5
LGrUi0by0Fg1JhsQUr2BNq8bd5oNjSdrkZQSL0FrKDp/t4X/zb54bpz/U43+fnE4TRSD7ig1KEv/
cHERFuaGwGYdulfkUvdl8/Itq4oLICJ/6OF/PJI+b/+JI7WxpCmIhj4o7H2pUgRtI92tlRxbawaS
UzqMTe4qhe9+flGzNeHdVaF10ZEJzEUIE0aZbqofUCdkwGAHQsHsZmb3IrwSX2ia3TeI+liPKluv
m33ZZhe7cmnSPiGdzgFO1y2EXwZM7j0u07ZY66H4yv91A1f1iJNucg2jekBitwcY9wSXRzcKmEFm
/ozDenQKLSD+MisPI52wBfzmHn2avEu1tt5qdVA7DUJJpL1h74JieTK76WtZho9aKdJFEst/kkz8
4nrh4jFFyHh1EE0Y1FBOX1vPEEFHE8mmg2SBPAGhlxIoTDkV75W3tvOHIjWfJAsFJFaxYV6j6F36
mkjB2+cP4/uB/nnF5ochFIUsW0pDtJVxJJ6eyBgMpJP4RrBMILUslO/tQ0k8WH6NIl9JXpI2poAK
DpueQtVON7mBzc+LxBrAMN5LW73UWqBWAwAAo1zrvniaIv8xHRV44cbVH05W/vDmCARRDEIoluY6
FkPI6cmCMrakmI3ZUpYnACzsqoXc3+idfA2L4Qgx8qZu8y0RlZtpMKHRyXfs7gk41bVFQMu7wuLb
KdNCNAoFiySAZmfe9HjIfsw3J9PNiSJn/i7f31TOE8cL+q1Zf2cw0p2ep+GXJECFQnK7MLkuLBiF
fYrNn2otsVotq+FaYd7sKamYLJbjanrsMLMh5EGp4v/hZOZ78sm5WPM9fTdAymahJCiLPdAyrFJp
asW2QiY9vWJLXdd/PNz3Menj8SgmytR5YSnBVDo9Hmhj9giJsF00u9jIfBpKVgMRPqUMMOrXip+o
K1AEOelKUPfKOUOdlLGtLgePYgTAGUVevfQhDCwyO3vwUCz5tb1Ko/pmoie6VwMzcVpWGivPCC9t
9vRuE+Hz1KYDYDF9E5m0ogslw+MC4oduv7Ls/XZv2XaEyBtuAi3QQ4JLewXBkcAzoEGbxiI1kMYK
mgoE6wu1AusJAuHi87f3dIhlFTXXUXG3mMxVyAGZ904eBLlysC8bHsQ06ctJ91fAsYfIcuP0+PmB
1F8/EzBStL9ZYHIg9DGnRzImk1KOxzetRYJNafyWGQomYotGxWRrBL/WwX009Nd6OW2bdrwi0uqr
Z6X1oqu9x8qjWGDUr9DLF5kcb6pEvWma6jjkyfrz8/xFNybM0/P8IFyTyRn21aKMSe00DyPNpZo2
tiNH6YPHBI0ToGNTU3SQnCSgv8mQHauhGB2rIBppouRHlp10xj5OYs9eahsNVNyxqqvUjeAJgFq3
vLVfmvoOYVl8xx47d1BGn3U54j29ALRZNFSkJBWDQGZzYFPuyNFB+rfwSl1doNYmiozm3DJXm3ad
6fn90ERPXoDWeCj6kW5dewcC3YRiH3Tf0oJm0eD51cprS39PtXbCgpDcfX7Pfn2JWO0YOqsepmmN
GeT00caNzXJDy2zXN7yzJgdp2XROqIm1V6irzw+l/O5YrDmENstMFfR4p8caIpl2mJajhIbzs2vb
6R5niLYvKvbyQQ/EAb3hwszGY+1/80XYO7lWQ0+wmWD7hhCIaSS5mBJVdUGQzR9Obj726SgjKHzw
1dp8VArSx9NzS6JOSQ0LH3eUJruRraUh7afy9g934ONKhReUmj+DmOAYCkyk06NU6ux/NRN/GVEk
tQYxbEaSH1wij9ZTGOTuWLdXvV8UT0lp3Eb9eGnAfY9kHFNCz9plOUHrLqswo5I+XAA5DA6k0ceA
CZB6fH6qvztT09KZFHktVBL6Ts+0iTSPbFEauZaZM6qE6aqLAKjNBBxfxndlBmIly97eUn925P7l
ZHeqmGBYgz2OjoJiGQJnqhIfngT+qWbK/dxz00Lceb1giKkcgBaulqlX1ODIBy7/MKUpvzsmGg3V
xJHKPGN8eC42jVwdoB1tjtJbp+qcOoWpblfoQnPVkKV92r4EcXdbBvpTFJpP6gRKwZOemyr0nUDK
8zO41UQxalsFjkcY3Xz+MPRfBmDyhVnfscDFtmKxcj99GoOEB19WGwnBT+uGVBA9w1t5EZ8LZVQT
n/uU7HVeon5Qv0VGsGuBzdV5Bf/d9L5W5USwlKlfoZj5FgXBKh3kld+BI5fi8KI3Y7rueBIMCHd2
kb/gerKoMfqACiR7m/PXU0HiAvWOcpEOtTs3blexUb+NqXzTEp+twFWpxwy6V7wiOKNfdtg5//CE
fsEZCsQNbFtm5y/fDpWk0zuQhWHDbiMQLtXwGzU1LicrByBNnlmBFM6hSFgtMY8diwH0O/ENToKj
nVoRlO7Gr6+aqr+CbsVkIIG4CWPdGVTQ1o2gaUalSZTEaKd23S8UrTr4dUOmwcjgTZjCCh2LshBp
TFWHkOvQ854sg3QT07euO41mlRoeFRQKxINuK7plXUTVu5fJPp3a6TWIusKFIXVWtaGLdw4JYUov
azgMUXSICSimzgcYtWlccED+AtTHumnMI52UdckeBNEJSELqkdNKzzQ0KGBfcomkDLkHMtCkgzti
WFoF6Ew0IH1UEZUdSXkvqLrO8+RBTHQCm7fPX8Zf1n9YuZFmIw9XFFnDwH36JFrUN5mgSeBqqlNO
GwPIVL4pNQyMP1ea/9Nllv+gAgoV83lm+ddd9/PXkALK+9rJzx/5UTuxsNOzFtZ1yqV/VUh+iJst
5Ysu84+hyEQ5ARDlsfysnajqF4NxdNY+zwFKbMv/rp0o4gs+eoWKi63YOhPgv1U74UPk2b+fRenc
wL+k9099gb6/op6+G+iLSkvPSW4rkpyCX54aCR/hAD0yENjBABzZq7ZQvCXebkJdEAF6B8XMkhWT
TbmPI/wh3iCntIq00C4IcPHbhao2AssnM0G1VjODhaMSBgLvEZEIfkPbyYF2Ue3I8C4fptBI+Nzy
ZEsGXbBBwIzcP+2aZUf1flOWfnaOD1LHB4XZynYNTcdYmcYqZdgcPD+KGR1V21a1En0fsku2F2iJ
6qUHFftI4waGjBwz5LNNHaQ3r26rFKuAYj+HdmU5dCCsYw72bUfLl6zSNJ7yg2Vo5j0kR2y8ihzM
qI9C0DKpwgq+uKpB7UB1jQ65Sb72kxwewyq88appokefdnRKzeqJuOFgr6tlcEVf27w2cTfPOkp1
jbSwXsoCI3iIV24L/0hiVy9vG6lKVlh2pqXNrVsqfhTgjSfKVs6C/qrK5kxH2zpa+ZDsVb9BplvH
r6qP/b418/DKs4yI6BKct3Q3xsdhys1DYEwkgUzIsBMnNGPEVxGFph1xnYSo1LJGGbhuSWmGQ2pY
e4nwngIxqUS/PEHBVBIy1LN8SANBm86f5AsTisqV3SWJvbWyEIQIyRjleawNI+gAKNhPuQiwZ/cd
JGjTp5y+kCnMnedWmrPTLa2O5kIViWLfsxvV6LIWgb6QBAkLGEZ8+wKd78xfbmDjErWrZzviTejL
FkmqslfFJU5cZhqGKxb7zPB9HJ35dq2ehZ0UPUpdi9mw7rN1Fkm0bEGrJuTX2tZt0dTG0mis4QCm
pYMeJhIepd3V40IfLCr2al9115aSB2QDhJp63yJWv8uRdvVO0VfKpU1b+dxUKb24RkVuQGuIZJPa
ek/Br+3G+0ZW/efSCKPLOgy0JRj52XMUjqN/6LmkbtUmxG4abDSxWwOIviKP1wKQH8sbM/aHVWqk
aeJ48TwiFyI/JmrSMNVfq1VIobLvVkIK7vIe/mEej91Z23CPlVpEX0GStRdGXhGTpgOdsKrsvEFT
p40j8aAtJpe4TLRjVErcMonEK9yGaO8BO6XrxDAavmqinQH2VJRIx0xqokVRqdW0bG2kcY5UDIar
S3L/BuHra4Of8BCVkD4Baw7IWvooWkSTKDdtneqQ64d8l021hQ1HVbzzqK4lKmydl+0hKFbeCm99
CCxNDsVlFib1nUK3BpZ+kJB7ZSvVw6CSauMqVcHKGBaFuTcKrx1g6Kp1u81K3wRp0GnW+KgDr9Ou
a4tA2drI8tdkxvv7s/HbLA4W775dUcBqQ+Ve8ilrbYMILRSqiQ6mR64B9X3RTM+zD1lOjK1rjFrI
o8hj9OatoCGIuCfUHELKxltydBTXaBt6WOqgp7sAW/maREvSbydUoNEqbBmm0aBqcrwURpvcI5Al
isWuIHQx2MPbsvuDojX1Ga3s7DapDIOOqgrsfEEMp/wqBBW0evCSY6XmMRF9krfqmsgzybOatPNc
GcbnrPaUr0nFIkSgj9mA/usYYQt/ZWGPuOlDVUGtKgPfHWi0lvmrj5v5EpW09xZhi9/EgvVM1Q+w
ylWZX6x4oeIvE23Cejz4mlHfhBJ+HEcXtQUbE33IcDVC+unYrNDYWrFmmPStjwjJbbKKZWJIS9Pc
4HRg15W2FGiOhO8V6jZttTZdGoDt2oUS+9NN1OqAIrSARhDtOVMPWAbrlblWkT8CQqnt+DgYucT0
4hNqpwQEPk0t20m18PL1aM/5VTZIEiXxz5M6TQ44ln1UOMPAZl33oaEw8SwA9Ba71oSuu2hts1+P
w5Ae/bjqbw0QAAfAKyZpw7paPLZwg02nivkkFnWPjNsFQq3tQTBa04r6Lt2qNClEtIl9oP4wD9Lx
RUYnj8s5Hu3noJSwnBQRnXqcuoAFyX+TM3ttiokVnozze3T00NABxwd5clULwgeWKcl9wR5P4qxX
bslFZQbLsxAEslzRtkbQjkm80Ld9gdTmmOjkguJm4iuopXSfj0m46T1gDgu4maRj5QyTsL2aK+I+
mlWdVPJT2UxXegdAd+ER33QNsBF/oi8RyE05rBIdUa6dqAlXiM2nyh/lxI2Lwbyv6PXjKDIL4vTi
ZuqCZQuEBYNOQKARY3bUOPLYI7tXbPnWUJr+Gj5ZQwBdNzbXpibbewJiKEhLqn6l1KV+jyIo3TNg
67vagMhnRPgT+n48TnaiD05rBhBsjPgw2cQTNXywi1pJptc0yek8t9rcDlen2jTOwiCt53gVosNn
O301riAKS3iqEh1Kbl6N7aqQrHS81Hw5uDUCtEL8duIlYyU1/TU9be02GiLGO0pODcEI+bzDqNKy
OYc5nngLCY3gfZHY8Pwz3OYgvQmI2oBQwVHj4RkaXDNgvYakuIKUXsc1DzrEwJ6e13R9m6XV1clX
knjk8yqSmnFB58DsqDGOGWsIeyhcwpvar8jW0/NWnSQE1d6kOb5v1Nf1pEtPGHENkC1tPTMYfJ+B
BiDlHIesYrhQUUqcc9XlzgtQFmzMQsacFAdt/VZjMtLc1IdQQNKMrYtNPjYZSNVWE4FjUZ+qHchI
DNjmpEi1EzVpfxSDXBCWljXmnNynFK8KG9bYYf+V7+pgjijX+/LFojCwKVCDvbR6B4GECGpSnRtV
gkXBzDSRnwNkl4Ks7H81KGwdSGDo7qUwIfJSHuvo2Cn5rdWz8VkkdeijF6Rov0+rGlNA2kUtmdTZ
K10HBIy9Vz1MWU54chnzzLvWbM+GuICmgMCqWXh5PDCmRBRfE9OKxxVCi/IiCiek+ZLXsL9PEBAA
vCtLlDMtcUFUNdjvrHxk06gCUxUaU6xEPhJ2NGCSbvm37WAGb22CJoJsmJ60uLzNkVmFU8arNyey
uxPSxJJRGXfooqx10xGKZtqup+Ij6PC03HVlhS1GC6p1ZYLCwZNWOFIKapYotTUL0k0sxwjL2Kdm
K32kC0j8GuqdeKAxoQECx+RGPKRcC4bAMI3re7QCZJ7NyEPmfcYT4BHqzrc0b9P4BLzkaBxvSvAj
OAhInteg0KALmSHydSWXz36VwmmcgkB7GdLcQU9HtEo+faWb+daFqD4kkyTx2lM75Gcg4Ig0Hy1j
YUPzgYrtUTSBCh6AhB4DFbF/U8kPis5sdB+UuZQCA9aMCw2Z/XYKURos4bcm5cZvCny8vc2mmIE2
i5+BxdOpmhggXCqqJG6bViB1jpnbxaZiunAa5oAt0c/FVW6H/Z3XkCpi9Inar+uIVaYUZPtOFYGE
HSEKxo1Uk/q5qLKMHHWEWv2NRXBOBfufk9ZEnD7Tv6oeVGoAMCnBbbzBVEHmQf2B3z1Y1SUjEK6J
VtYK1EgAtpCF9fZBlxVfcsnYsy/iKKuuKcoboOJNzAyLfszKRzMUIcyHIsLcwwJt/GpZQ/HS+oKv
QzS4BPZ8eCwMwyzIn2yzrW8MpdMO9JLUi3RQ6ltLI55vqRUt8gvNN0fmWX/EXx1K9lpX82HD29NT
vQnk9lVHKxNu8im099SMYD7IuSjmpnRv2Yy4Wta50JYkOMhklSZJqoPGrAX4H6GaIDTAOyGhTXiA
Ta41jcOSTXmyrbrdKWbvI2tOc+wV1rwE6xqf9UA6qRWLA402D2vCejHZY30YPdrci7IbiQadVE+2
10Gmp28MEtFT1PfimFhwyygYkZ3JPZMxXVnh4HSNEsxZ3pnnuYqXg0CLuj0fK/rYsJecrtCATKJH
W1haDGrHIKGRUZXEXQHQzQ2F7eFuMiMtcAjh9m+xgRJJZZOhNQM+4+ehNaJDVRg26B94UnDK6kp5
BqBbuIMc+IhwY0LeRvaNkAoKavHDvvJGco2mOFra2IXOtWjKLnIBGcoBZWI6dp0wsBQ5aTl0AxyD
QfLJTmQBxqM1HgkQnJ6HpKTBVAA2PY52Fj0Xao4WbEj86xZf6gNQJPk67H32f4I55KwrCq9fq0pW
I1ITahM7fFiIeZBXZg4aomqv8lkshxRf2oIYN9TEo5Nl1yO5TVg4ue5LVAyWk+uFhjmUnBHMR8CC
nHZokrs6ICB8mFhcuJWZTIGDjih4NTUIDFbuWcvSEOk6q7TJR7mdBXu/sdsLU/GCbcIDuLGNLrlm
vCgPvsZlsDKi2dPFAeLqngkXk0p3o/YSjiWSb9l+fRURo+0wW2DLfPpDyfxjzwCZiEwdgUoTlWFy
rz/0JwrD6EWS1tO6hEXG3C/o2w+5Ke2rUcOznJBB/Pqu4HLxo1rxvtn6sb5F/R8RCFVGW6ZUb86F
lPf9TUvjUWpFM62R1kaXRT81Z3pgKsRwKmIX0olcKxm9388P+rEAPV+mps3lTYvnTXbL6UHVUMkn
D87Vug/85MC6prmgkkrNm4yim2KqQIONo7mFsV3+KOf9TxfZ/iVJ4D9Vy6SiPqJ89a9LcRftK0X9
t6oaT8pxP37sZzlO/UKiljEX3gxGfpRJf7EGhAHdUpvbFz+gKvPf/CVlMgEUqDTcVAWeAGlEFMl+
SpkU7DGqpVAj1JDOGRqclg+ml89MMPOLelKMY+S3KBcyJQHRYOl++k4ZxK3JbdGWrGGMr9DrHNSP
rOl9SMBJzx6J7I1h5dviUGTay7s79Ztv6Jev9sOhPzRiVeKF41iuS+ixQJ39AOBdEE2bIvae+xLj
4OdHU+creX+lc0NN0eYVL7odXVU/tEcir4vQPWQjPapY3/ml12AnF4z3lhqvxrp4kP0oWvOky2WS
tIi9RScccssMtzPbhy5nNtQn/w7gwcXYiKMRDY7WJgYCS+++nK1BcYkOMiRYR9Gyevn52SN+++X0
ab5aloGICeSprX8YcdQqrYXZlUR24qne0KeMapJjKXqUnT6vqyYDOdhouYDQhwu7jcJr3TPO1aGU
6aQyR8tt+RBPVC4iS/4q6dkh0PQ1ZQCi2jrMq2m4RYTGGrXn/1XTPlpkFpxpv7fWJrlzxEOM5dYv
VZkYPFmvkIkTBi8l7tj5CzFdArN2oiBcdkZwpRvRxh/755rGRdyD2G5Td/A6Yt/D+FIE8VVBirhe
vo6VDo58WDwSdzqtxYjdnHWzOOaVzZJcwQNiW227RXuBK7fGlGpYXMyQaXd6pWhrFSDijRnLl5mU
UEG0ObJWdgmpdsP4FKUN8lASi9DXNUyUERE4hMIyHdM3mnNw2vB8rARSvaQvNyC2mOUE2zFD8sBs
SL13gGE2LXSAAxd95+mbKa2zXVPn1qMmq8LxM6CeGKwylqdz/Zk62yMlCntp9IH6XBhT91a0jbzr
lH2vBj00RgJf0eYSFoWFMl8ZpjrtspZDyOaEEDdTZvhh8RqG0Wvo5+YWqwu2ZpXkWd1UCDcskFeP
AWFAyVcsMrtSt2/9Dh2g4NEY9VhtFGw9Dtm+bOJTj8yJtC6PbMCWQ5vfwN3PDp+/kOpcpX//ObHU
oIxiasgwWQ6Kj3o628+VsmhGZdkmSea7oTHlmYPSAehPZvkFlQpDu8HmMBymoJUeA8+YK7xWSTkp
LCl5C+12UDHNzCW7nvj3tyGzxmsNXOcaH0LtmHYtXwVaHt/jh2vZXHryt++X8L+T2s1YvP3f//P0
mmIGD2vayy/N+9lJk3lk7562+9Q8/ddb1oTNePaU8pPXYRyH6W9+5OeEZn2xQdbQc4J4g6JwFij8
7C9ZX2ZpLvIrhAvf//yv7pKFnJc/ABbF8DVPg39PZ6r4QpdQpVOFOgnJB5PgvzGdKafzGQI4ncYS
TB+WSHg66XSdzmceHrysz1R1o1Pe3E1VDzknD486oExQ7L1YgIQsXD0gTr4v/OE27GN/lymEZpRA
Ul2FNLsFbmfrJQpqxfWaQlwRyDlsc6lojqkYgj9MS6drul/Pdx723wnlDGk0m9AalY0dJv1m1Oeq
H35RFC6eKxcyypbSlo9sNr0/6KBowp58wb8e+sP8W5h6CghFGzehX4dsxJvojHKltZqIRlpGrZS7
1NMIQFVoYMWqcT50pBaZpQ3bQBCuEBUwycYpMxa5BO0yt0vBviU4V22VQbvg7pnacJ5onn8k3mN0
QoHtP64yeVNP4VXRRcsqCW/jSDbImyslBrgisbqHOJTGycU0WV7kQYopACcOPXTiQ+Na4ExPhnCZ
FGq6I+w3P1JYDI8VwcFfg5asOwUM/yEkk3Y5poQqUN1fytnL2AUyNhh/TctBQnUVdK7fK/Kt3ufD
loD0fp1oCYUukoNXkWhfosomxwALfvuAxUJmwypFK4Y3QVm/xHEUGPk6V6Nbw/TO27G/LHEBs+p2
+0R6ANRv7xuwSBin7Pt6UqW1YRdsRHSZoGhTPUSTf0xTLAwFm37Xgga8IPRprfVFsugs8dSk3eR2
PboE1Y52WuexP+/Gc3alxopgnGbZIqN0pEBrdkU3IEhsPZXsl/Asp/S3GiqZekhOLN+w86bRc/0K
fgD6S1XyyVctd+zgDOxdcrliFTTAmpmNq/CA8VJY+lLtKWdkwxjj9ZPhYkQoeeqwaLZGZcqPvV/5
S9PHJbOgSgv6Pw0v+9bWdnw1uJTbvTfaLJIstYPkMdzMUJPLIR0IggEbtCjMdoU4otjIgXTD7oja
PqAqOmM8E4BQwbndooDsNC052MG8zKHPW1umR+/PlNdNGHhbXS+IHlKhyJQ5hS9ENgbWTaK5u0Gb
bqQB+E9MNS7vOqcL0i3EcM1NgjBB38DbPBiatEIyn8M/ZYsKiWHc934gA5hqwjXY7GddZDfNHNML
cRZ2COm3gXXDBtCtAVZjh+NeGr1uLOhtbkyNyAxwEsLJBF3EhLRCgvsKt7e9RdvZxsbgaS5S3Vub
BrSkGu6UNlpUKgoM1EkbgYzC5uslESuaklWcsAArkCkDjFneS77Op9YPPXxyGhx50bB3z4v4msaI
5I4Clk6vX8e5Mbgx/AonHQPKbG10ZloD+tNAqG6Tt43TRDLqD0ldS31FmAqgRN30r1p1sBCd2nvQ
Rtsyta5CAkkW5TjcNENIIyx0miY467A0bXJjcnu6M0N9NyXluShp/wi5vQqCwrrFch2ukMmRdt7i
9aHkSgzlsYpVl6iyGxpyS3WwV2WQvsgKEX0TIjb8dJ1TqnXgQO06Iwo6WCsTZuqovAx7e4ch4HwQ
/i7yMvUIBEVSF9Bixcr3zGwOKM5r0vYUg/ueyddDTb2eVeCVVMsIa0OUzZndDS8dK0C62BV+Kww+
9lOQUCaSuaztMAFsRwakj3RSW7oYZZGs8MWi/A9adJS0GzdVEdLbj7H4Idb03Yr49kvLA5uSEL94
nNWJm4ROHwgZWBzU82/pEKsOox8sGLlvbyqyQ1ZTo5OJ50syW3Ww1UihQzCAmZAPeG/lrV221VXp
pe1F32rFJsyJzPII6tvMMHqgQ1StGvotB7P0zoFE7ioVhq1hxjdjFjW7GJc1r6B+144TcolCxA7w
TXyKKtsOhKXVmVparSNbXuA28OWRFrOcj2KW8+iOw60vBurrUiWvJT8MlwK8F4NdbTykmbQT3sR4
R5ktnaxok/VWRDnTnMBRoswlK+eb8LONzFpiDSITmn4Xx5vaDr9qUkUYUOhdClgBjhJ4JOXUQw/O
OeiWJAfA36boeTZVf5Lns9h4tw79PouxKyI3gixdtq/iQ+1HkfRAkeJa2ZAgf5mHqbkBrb1oyb/+
AVT8l5JD5VRf9+uRPiwtsABkAa13bdP5LW40z4YHUAOZlomuzmLz2VTpkAyGTot2HnkLQWnm3TLs
Nztm7XTR/eMUqBUgPpzdUfZHUBTAoj7K6gksT0cXlKavKrEJrenFJ6RIkq1IPlOpxNfNVDSbOMNd
7M0jSdDZ8l6OvHJPzYiNRJ0/mAgEL9md2YDGof8vfCXLzgwxeZtYkUM36hJ/E4L1hhI4QNiaRgbB
TN5VpUxcV+F/y0yBkowNkQOr+5LzIHQHq+bn1/u7Z/v+cj/seSM9SdihGsqG5pB3hT1dc4AKwnGy
pMn5/FCnxYifd1bM0if+g3Jq/vt36zClBxbYxIOyCVvxrYFJvhgN/ZF+SuZWRvHw+cF+8Y/xBCnh
/XO0ubz47mhS6KXdkEfqxgi7C8Be2r2WBu026v1XJaxKpzTj5qINkmBnNeq0aaQBAUqM9obMxeZo
R+0m4km6NZ9hYpbDKqrbZtd6DG7+wG47xE6Jqb6XcedGhgvOPLugRkgrOcbinwwKvw1GPoZu6TDM
ixJy1WRXZ53y+XWeVkm/31RW/PQ44MNaXO78Or+7zDiFJgCWXdmYpQHlgPgTJ9XUmKWbKRGTIdFA
a8sk/sOj/N2HenLYD2tqFeZchRJI20i6MctUjFcRK8zMFfb2sJKlXTYOZ55Ug7OaVzmip9f8+YX/
9hQYlHBCwj2xENudXnkiK0NdpKGy0UK42DVTYmjURzyL9H0bQyJbwTw3LJn1pmY+MuqXq89P4Dev
M/Cmf47/4cuZTfi5kvn6pknaR60Oh7Mm87RdWpq82JL/h2LAvFP4pxbw4zkDgzB4xoqKv+zD1QY9
kpuGmKiNodXRQenjfhHWXvOHGthvRgPu5z9H+XBNtSZrsE5zkgpRHS16LpCgDX3ZpPj1Pr97vzvS
fCkyuaDsVn8ZDAq7zabJlGfkMo5sS7lPTHvLPPOHK/rta/L+QB/GAfYfbUMljdwOrxBvYY9zHkg4
YQYW/IOx1a5jaFmYp+flMWlCbAWKpviDcec3W2YdQhMFUUtWbZu9++m76gVDX4rQ0zatiIrNhDrt
BoGIskVdpG0KbbjNCzt2/c4X8ANHlm9+UDqiBNIpUukJ4mtMz15ixGR1ke1jP70nGze5IB39Lqog
tX7+bGCNf3zZ6KKigcOXPZ8xatSTQYUuX+yBKuTUcFiRKpsvCKQJ1/mUyI4pTUcQfHDmWhmhGFJD
v0dkyCZUWoW0/l3DyOCdpAynhDUBZcq8ZZQruAjY09TA06hHlt+Kove3cpmyhNP0vSI6GEypYHs2
WiZ5KGGzLKactVXhkQ+QvKH9Vwh0KFMMo51+qOv66vsl/2+h6g+Fqlk8jrHk3fvxS6nqv7PXv6H4
Z+FL/vxU/de2TmDk1+/rV3//ph8VLFv7golJxsPDmCEgifGO/ahg2TRrcLFhFYZAJgxh8TH81ZLR
vvAnfCGzv5K4m9mZ9LMlQ7PGoBhqY7owVOhkSJ7/nRrW6bQpkG0DHuTMkM7bDHf8tpM3vK4h0+bh
UK2DHjJFZKTPpOZA3ELktQi8CpLVlHxjXChwvcTPuVKz4swlxSk7GfJWPud7kGfrDXBEvD686wih
/Pem2O+niLRcBmEE7JiP8cMpUpYwZGR31dpKcT5KSN7IXCxRqQU2SKfyCUDImUkWUO0j242hWf5h
FPgwcv51ApjRVG4VuO4PI6fKhG71JKStPQCI0KGGzplFvpC+vGVQFkgzIDJTnGdZFJTtIlI4j3cv
2m8W46eTxI8zwBhMMhUNJdn62AKu9VCtkjQp10CFIYMq4gZI0FlImMDnx/lQp/vrQCaHmZvbmKZP
Xwdz8upmHPNyneVIdhsa8SvRFP+PujPbjVvJ1vSr9AuwQAbnmwN0MsnM1CxbtmXfEJZtcZ6CM5++
v0jvwrFkt4XqiwP0RQG7IEucIlas4R8em67yIx+ER7A6cUPKSOdymmc/QHseIchF3Nv0NXFX9DQw
wmb8tc/tWblU6+/Mgipc7YuDby+Y2tSI2MjKKkKtpVrAadql2mxb4F6g4sn2N7pM4q7TYIWnMS9y
7ZzP0IlPuuy9vZV18UVSa54iNSKXiifr9Rp/2GZLqV/B3cYCIrKWeblBM/bZMLci7KfyqdYqbw9E
+Wbz/B90a96Zm/vp72/uZW9VvTi2hA6gzKAXTFKvvuAv6ae71TrKkV17sNEEDrNl/ZyDJgEVOmBg
K9BXTuk/ud3kv5F8vaa3c2ELxD40PiQFz2Hk5YWROXPbnj7AwevTMvRoB55cbxuOQrRin5g9EmTu
NgWNFCDXVjZ0DUgpcLFujvwSFdkS2ZoRyCqyEewp0xDY3cY0P5tuxjECCW+0xIVVkMnV4o2U5PVc
R927Q+/eZ74DyMF9TRjWR5zmVjctD2gw1vtOs+3LJC2ULIz/jl5UExbuUB4GRHNu2sU7TcgFqhb6
WNIDjCvn9DMAWUvU2FeO6wDQ6em0+BoP7a48jVOaKOyZ27f/9Fuj6QDniNmCYAjwmpo5iEzT5cRt
z5pUAGCCAiTL4ueLlk7rB92I2yqyeuKt/cnH/O/kV60yrqy8AhDtN3TkLl9+7FFUMU1QWR7iqW+B
8Pm0DbOhfyMlfZn1/LyKoliS8vBwBJyXV6lL3Ny0riwP6erWBxdE44WM06c3XuIZKfP6YdDhECAL
DKoW8Sq5QsrIdaGjlfS3y+fYjXFTd3ofQEBt9jvXYpP7Gg5UTHOHsDY2Sjm7fDYSa8OlJQ/tekw5
d1Y/MKwJgDOVTogHtX4sexZ5kWPSS/mVBWaNorajrRGSIjcCOscJGDec9EXZOhpKS9echxDNIxF6
jX3QF+KbbSwiwPRDC5uMf9antnHFYAk4G5ZjbA9+3+o8D+QRI2UI0ggPL4t2xBBJ+ZZnPg7LyIel
GLNFQvQfF2RVyKZpjMVD/oRy8pOdm/dVu8UXcQu13zLzZynG5ggnyEd+pT5qi68r9K8flU32jO6u
h3cXMZcWMDCJCadjz2B910kPIqwtn5yJNWgVyQcGTls0lf4DSi+swKHgvk1YCT6QrXQSoSmGR0Be
fjCr6I0XZP8JKkS/szTp7RecAIPC4mKln1tfDX0lLAuXTuqcPfXJ4u1RLRRB4uCilgn7Sy0FRsZj
BQuWChihrI2DeHO00C3zZyPloadkQKIYctIOYtQ72MY/nILTE1Uw7FtwzZo8Avc8tn2IerCxz5dt
oMeDuqLe9jiLST/wU9NjGG/GwWj1aUQsqw+FnT0xgqp3QCgRw+s5gcuVPmVlVVc22u254T90GE+x
DXG7KWIvPZD8mBwskxWUJp+m7iVebZuOINh4S4JxiN36CQU0RisjZHnNhaXpL3xNZAjbQHY5QscI
I3dd+Vz7UjCZmrAtmy63qnguXbDy9If7fWLxoP1c2bvZvI5NZRNdT94erMhNETcCHgdnQAFPYy9G
0AVxyzoH/qZhz01+Bbq3DdapeNYSjRXLl13d5Nk2Gn6kd/bHqQAyUSOLBSes6kE5JM+YWLMI4DDt
kHXx9lraXC0ull/oq2VBuVVP6IWVt6NvUK2gOvueDna05ekTOPfmmK4g9Z3YfUCjmWckPb1ycgSj
zx+GzOAG74QhLGiZB+e1u84sG70FxYiA87Br0+zJi8kZ7cS8N73SPwxr+eTpmKgXrHCDPhJ+26wl
uXHfMYKF7mLVIWB2HCq8h9YnkUk7vfi5BSpWGCou90yY+72tgP3MX7breuFjjZnKNjT+XlO1qKel
rCCUdmt0ztkuoFOZOEGYu5p1GoNIsmVB67FomyF7Ot84t0sWQ5Ud5SgeHChLAWmAU/80+jM8oUEn
XrcMD0o3ba8bH1/vDHXSwEX8Ldw692Q4kIxtSNi7bEBjI1+mK9TTGUoWcY5FewwgkQAGM4GA5WLg
sPEcLF1Y9OoDY5NwL8rusWl5F86SP3cOdx13+dM5XIxu8Tws5NHeRCSo84QL9A4e1SUnSOus2OAa
AwyQmZdIMUA+tJFPkSWjhUuzkm41uuSNh4djR1QiUBWhs7WPtmiuzqeTr7OKdRCpEUpF8QXiq8+r
Hsd3Im8iyNMF5DnEOiQeMJG9iD3x9Dt+BmS5zKX3mMahxNhnH/qefWxp/N2JWItgNy8EpT7plk8D
+ZUKZyss3F1aOjfnoDTahJd06B/zhXvLRudGNHT2u9K+p95Bx9Jgqzhe/rRqWR54Jj5GJTjbn9VE
qhIWJzMh0HDsOI17c37CeS2e1ZboMvteHQWuI+6Hlhs7f4NW+DcZqktMY/AqKOYrDy+GwKjVskGe
fhcLpFEagNZ6bhlXtsyfizYp6TazVKTOYjxHOs8imNhM4prVJqLih4gygj/f9h7GvovG/s3ZmQwZ
Nn7Ls7QjtjUxXmAKzaSx8kCmXG1Jre/tnH24gAG+OEfibFGJmJOU+xkIMDuYNGvdPNAy0BN2/IbD
nXhL1C/81Ov5AGM2tlHWjFukFRUTV18v9p7dcvz0RATWMH9enStmwU31KnlWMrOGjMM1LVacucA1
FSsvUq2wZeNfIutxD6e+jaaNTzU3LDrpE3joD7JMJ6KPN/FpTJ+EQn1dIPKPGe7TuIIR9amC6kOX
8Ac7tJKjc/wtVXRUQqwHjHswgPUbaH7AvEN1xoGsMkHasapR3yQh24orx+GuhSIZ5K1R7M/p8Jgh
vjvOsrjW4nL9oAPVP7oVuxtWgrmD9vN0Xiv1UD3lXvqMl8FDrOeIGdqSjsjEq1anDVwiDsaBLQAl
FfaV6xR7B7YA9FPwydYA/x/+1gh7tu4id1LMAUdmNzOUtz3zD/Jz/BMhX4BNbxsOvHXoboiS3WVm
IQ5tzbWJLRr2aSj2LvvR2DBfHWcvbBofgY4OiaOmn9d5h7YiM3H8WJ5SmEySdNrKoslAwnnwMpTb
0A+lNsiem655jHGriBYqq2+aX2zvzRJZZL0GuJy0w/scWuCBOifbi9gwHunug5qoVmDrrpnt09HA
y8Xc9CMWLdhvUyYhKaZSg3aCgWKn7p0xVkMwb6uACMNYv1i75uSpAq5IyZO7Td6YRmpFrrVgq+An
T/j5LPvcRaeSlpeJ0tvWRwVIsstNsp3ammCvyjxA/QVeCExXOd77CDB0evQ1AOTwnIHQ13kWzE05
hLal5KGRbkWFNbHIUcBipVXBybvyxiYhf+QbCdsw2S2Mxro86jH4CfqRp8HvHiExwace2203mc58
PZnYiRSe2R8gruJEl1sxl0dSrB74Y+Dr+Ns45u4ywxgjCGAXZTN9Scpk/lEMMj3Czo3RD41TMG7O
N0ZlITrT38aF5Bl/aYIWhKSg8RDw1boBQQSB63he1BnwPR0EmdUInRouw6Ino82fp3lg9rMeTvh0
kjzfacB+aEmTJuqADlaZhV7CN03SawbhlxnKISzC+QNWTReA372dl6GZ4vvaj9Zh8bmzKBhdGwJ1
Tu2rPRB1884wT8Nm3Sf4UcOg0K+khu56nRAy9Xzs9zIztGOXpfq+Xyp2rap8NnR3d/pGWMrG7NlY
sGVPU/InIybSNHW6fjAHq1NfeAvmkhPIqp34eYZPHAjDKz/W3WhdWpv+eAZwakb/WMe0OKqik9+S
zbcIb+i9bI6LAG5DEpwish3NBRmTTg2HSqqGivc5jltacQVK/LlLCA66YQ+hhsHJARFCfktV9GBU
CAcm29RrSWRq3bg3obkgoJkBXMDZKWjUEqVgPljz/ORPo3co6uk+9VgxsQ81BiV2giZHgbrPydNx
GyM49Y5BWchpvfNJs0cjfSrs5lHHBCOYbP2+35YcAK3LCk375cIw0OzMdHdkeJrc1eV81a7GFwrI
LtInGwdZXcgPo1Z8RpP4JgHh2YnVv5glQQ0ZxAIbdO7GI6va9f5Adq3C6YYtCm4fnHiTN7TRbHsP
ZgahaK2uSDCWOzTaManqzGtsKVHYNfwrTKoc6kZYT4OYQZaic+8LBEtEukUDagSSIZJzgzlHeqdL
o/2c6bz7mjQ5NAr3VFqsMNhL2nHUvIYEi3cK7Yr3bLnex8asJSTQbH6oEIjdwYYi8VTNqywBk4AX
ARwP4loMXTUsunTBvMrEEsDxVZBWqNxpasm9+wEowkyOKbapPeCxgY+SbI5lYhxiHXFBw8+fay19
TjjtpeQc6mv7JjGVVZU60YeFIkylO51aqwnL5Ca2QBwl5AQU1yLMzVULNW54Z6kzs16bEgM0qpZt
oUHkQmraj4l8bCqOnmke59ukZUsxGuJj1wMi2uMaX6x0Jne+Xi63hTMU77pxyoJKN0It0SdsOlOy
Oyr68HzKMT6qrzLMsgLAGd4+wZ30Cq0Bor5gDS+puX2poB5+l9niQ4bhDyBiD/inGZNg1FhN/orm
Sjn3/BVZPeubrj9V8YSxJ6feefVTb4YDfgoXFKvPNCF4qtJ55y3ZwfHFfc2IBRIbJ1feaj9Uo8q2
NrjmiT9d2x1fZMXe+ugmrM+xAbbak0MRFJL2Xvo1NtCD3wbMh/JA6OnNmhHGaEYWIVLRTlDYw4U2
QnWc2vZyFdsWWnjZ7DD7JF+FmwN0StyWckK3zgKRrKFytQej5kesdo449LyDqbbuz2cvnM+elRQ/
/L3wt//UXkBOCeQmaA5dPztU/dIqm/LJnZJ8LQ5aTdGJik++s4fhsWtpCuZ6tUWbZhQ8BV952Mot
SkU1Emrajzbq1V37oHtYW87oNOOfkT2Nrq6Fjus+YCZzp4tlC8B1a0cAVNAzoaajczDdOZWGuIU3
kAAPyYdzI/NcIyGJ9T0bqvTZWVAZswfn3ig21HK0wbgSOMJcOO1SXS2aQUI3qaQUvZAAjfmMeqkA
kTLY5F5o3PwswkYoAe/wUcq1WF7WfQcPOVFZYJo1AKxMQOWJF58Kw1j+8xY5EwHwKIBdUd+DrfGy
Y5OXGe4/Z/pfT8nhuXN80Y90JBxB0gWq6GN2Drz08dFfZ7sZM0nj3z/r7w1QrMUYZjiWAU2Efu7L
W4AMgUwEuu+H3O2xoBJbeuwleVLqdAhAarlEixKPwanMzDfaVWcRl1eNJMp3Rt/oxVhIer+6NDsb
iH3hI4aPY8fOJqjvc6j/77IZwrm1tTDkAaSEsb6B67Lzu2aqJqznxGE1F+Px769BdeBe3QtfAAk7
U5mrAQ9++RpGMeKA0szFwVJBQDUMrIEtjTzaEErbus8SouvfL6ke79Ul6Y9C1mA8oRs/sbe/7Cez
hhUiaUrhHmZ6WOSuEOoS/ssom4ell9MOdPK8r2dZgr6dquPfr/6H3cycgBtgSHoeZb184IqXag4I
bMCHIxkraOgENQXFGyv8D6+VLjOaY8j5/GFMxWkqAGIjKLYZmRWM2IPvZb580db+pvfLz+uAK8Lf
n8v404OhP8TChRhFd1+8fLCuRiRzQfvtkGR5j3A7DfNssOSJkEArZ/YeUo7PHZwdentYNldLuR6m
xWihXndjUE7Z9+0/1EZU7V81R0R3TOE8fltc6NHKzMcT4pAX+ZemtdcfP5PfIifHQ7Do5o1X8PvY
CdUOF4FNZdGtBpEvX8EoXM2J66I/eJl7I2EK7WvNrsMGgxl0yziAjcn5apX5h1avTvBPP2Cloe2m
bL4eRfF9wLQYK4ZsewNE8FqAlddgQ5a1bZY6W9s5j0R+XfDQmNcE/8RD5U/0aUqSZ6cj1Iw6wM1R
iNPYdFcpTbJPWJ61EY5yPSddRUtXax4NudCYIo8DFyMEHKoa/w7HvJkN0GpDnn9z+qM9AGXdLFKQ
wUU82bwHHv08Jmm7q5IxhwCVhKlLp8aFaBOgVbAHGEW1DTkdfnOJ/0U15IBOVW2t62gHxDXz+hgG
+qRaWWpsdz7YEL6Xp79/stfULd6NmiRDlYDIDy/h9TzXx0EBYVe9PSQoyIIr6xK43gnIwbmiL+Z2
UKtTHKmXobJ2wzTp58ektRooDyASQmXsHXPSYXFeXLT6qIW2zpRoUnnzBrE46qtkw72iQuTRoxOK
Dvlb8ewMAnkZ0FzwSGgfKn9jHZG9V8tuGojzkmSTpLTf5b6n7empzTiWysdRAMLAfOoKXT6JqTtm
klCyIjlDX/j7q/x98cMh8VlesF/BrFivxs4gO812QpH70K7yQsy8GMFKyOrJeeNC4vdIo+TdMQVj
wusK93WkYQoSd/iftIcYonaek/cYa6GUW4b6udx6Ohyo0ASZ6i5jR4XPHci6nRj9FV+fCTWSNn1C
k/QpQ4Lgyq2o9wpKQN5vEWJ6uOxqinf621dgwmmclrThtJja5e9v608fjQEeA1AbXXz0VF+Npmoq
V4HZRXtIe8x10fvIkDxY2qDqyTpB5nehOY/fVb20FrSfxi59XivvjYj1EoqmJlcusAjmieh9W7+j
GTDg6d3WMNqDbjU/sEvvAl4DFyulCOb1rauJlyjdn5cDCewz9zUBc56ttX8NRDg5Yq8tMI8koYqK
FuckNZbcekyzfSOxaeCSUAPQ5ohAtuO22prHZmmKawdb6p2lJ0+tZ6yo4yBbOFF4o9mCWJOFoAKI
/X66zs35Db39389RV6ndMiiGTq5gJC+3lrQXt0LupT242gqOqW/ReSzoQIw69ROtbAicevnG0PIP
CT9XY0UAIgZDBSj55UVLUoe56QQSHTmNTVx4LQrxBXpKYy0QOwb6qTgyU9GOp5721KVv0qhUPUP6
7VpYiUbfZzUthJhB0X7AOIdGKJIMtFaMCOefsDUpMVNkVfamPTzitEQ3XfVEaoPCSTB+jgZXRbPM
pl+rxi+WGDMExBJWZ4MyAUZr1iHBSCIAmfah7MS2MzSGei1mPLuNoUOUuiqZj2f/YKsJJRyz+zN5
9TzbaEoYJ8zcvqlK2MkGLrfoTCjiL6aGuFHb9nMEwq/+fwkbcCIB8DAThmf8KtVsPRR6pUXYSNYh
vQMAS1OA8iUSNnqCNJYbzkCK3MwXT7TN6WbbfOh6xjh1HkWJXZCcL9yVHtE51ldiZjS6ZvB3rB4J
qWEQn8+jTas1fDA/lbyoGHffpDkf4e+x4/cE1iO+kryCONGF/lpgVyYWI1ikGA+1y2E8LuCgK1dt
CSudLhPp45nmbdVny4vdPf5exRtnpvV7/IX0DkUUzAtwKOM1vsf3FvyIMIw+6CVTtEbI5c4o6Pd7
JZ1ws/Otj3VrV4hQp8VphDMDFYMTctHoY2fqv+yi7vaj7lb7ZGOZcnYxUVLu2s5qfdGN8aJYm0d0
pLLgPH+gtWFo9PniJQ/TOJWPdqumATZN9pym5EGvVI9vUe3crc3uZTdbH/USmzPdv5KTyHa2s9nR
qjAv+BE/8z+GHqWm/7D6vDzUHgCbwmXc+PeP9IfMAgklIMZIL1ucyo56i78Eu4lZXZ3PaXPoGFKc
BwQVGoN702Ai1GZsw20oEWMqkMbRC323oT6D1NhHhgft6TyG2fQR4JT0zYDT+r5U8a1zHqwcqUa4
j59rJvr7ZGUW4aI5dvj73f8e9zzhkFGw73XK1Ncl4jhobV/ReDkgn3QwYuaLKlQUK+3IczeqjKs3
ot5ZPPzXLAbrF+KASVGGAhwH+6sDES5OvMqCSpDWNi6V0KqAtHIcn2cx/fnzjgyFJuILSA5AI6Ma
A04DVDATrG4oO1mENmCWHVCNt4LH64PyfHNIikAg5wR0bfXzXz6ms+JBpeH2dcjSjh6d5B5QrGQK
wLisVG/l76//D5dTWxykkmlQTPx27EAngDfVFIfZVqvWra5WjYTK6lk7Z3HGv1/urCTx8t3bqKai
m6SAbIgzv1qrqZyYNsoMR/E0ta/8DKhsakl3v1h+xKjJxxASFzm8rhPODNLQY4aA19EwtPrGaiz3
02xVGJtjluOY420P0S3sHKyErXnCcJo9uqe70l+WXlvjxrM6u3aos6vazNHWmvD1zrahjhAMoxk/
SczCNe0eyb78lI9w7zGS6vZaIxDx97wWsU3CXKA1+LLgEIYetJlOpyWeIzqSXSiTzkL/OzEvwHJg
WDUWtz3S4Ej+uOYBLiDv0JAZ5C0t38d5kdzW1MnRBhtyX2KKuB9TfpAK7cloaaYaczferyRqUVXC
23dxILuOFYOxIKOjIyhpq2fMqfd1UZkXAFRtcGCFn++dqqujurWyizGX0wzSoi7oksUmAladB5+Y
e9DaOKG/+74drNskzcReozt86QGTpv2zGV/gCZgHlEHtNzaa+TpRh/BBEgbVl7oQGJ6nOlO/rGU/
6aSvlZzyICi847nuMUtQI3WvM9kml1Lebbdt19V4CMxWYG4r7NNWfcCmsPaeHBzmFyN5vStx+s7K
9FspchMPj87BS2TGQpoFFK4a/DT8ZRiE17KOGCJYgepKRJ65aQ9rM1tXvvrzeTPcDql4sF3QJvPi
gCSxRzMcZQXBKe+9NxpOrw8vYH9sKHYweQyBRn+11Imchm12hRelcjtINJFoEb2xe18Hz/MlXBCG
to/0ka2/esFUYTaNgMQDMJC3KCXSfp0k7kVFuwEGGZAAR+j3rarodVLARYmdFskN9QRh41WESjSM
Cp1UulHXuF3I8EsG7aZ3jN0KA8AAIz0Nic9TI/U4sIaif6OtZbzO7RGpUQkyllt0VtFxeZUpr8hn
TXnVuNHotBpz+bzna5vbHrFALhjb/qn1B+9AtHug7VAcSsuZPvw9jJ0RcC/CmLoHWuTIH2BP5yuA
+K8rm20jXYEJZpQ7BVY7a9cfK8uUFOJ6j7XplPl4D+j9V8z44htepHXTLKBO60F477XC3fbp5MII
mq0cp87Ne9R7wavserK7tI0q2HjvZsTTYFy7PM6QulddZzlXbjt3H0UCKgFDKSM7zP5wZ7pJC7dP
K99IvmzBM7x4RhJYtD0cxKZoXHM2v3zGFRl9q+MIjUZ21dVs4hGgt4kR+FMzXZwfwoecdqfPiXvV
p/yAwWMc+Kg/70sD7MhGCrY36UUEZhonRz9Jvb3b5Br7Wu9h4YrnFizGUZugQ40efPcsMe8LUZlh
K7PpYttSqLCdI0EAbOjPLO7EVBtuq402v/KZCUtn2ED4NGrGXmtR1eLEJRWxHd55VMiuv1n4zah1
JiAWafJu1WwtcOK5vFu39uMmc5MgNF7Y88jNWjhVJF06XYvMHR615i2tMPO3k5bXSRMeTKVLKxhX
k5evs/X9ONuomyKUYumdjJoM3Hy6ypL5PeZnMQxOC+OqATHazFnjQNDxCnK79Y4FtM4d0pd5gKC4
AXGZbZbXU3oJzR011jV3GS/72yV/xbmakMFmImzVRxpJ446X7hwKffq25a1/SZWnB/oAZM8eeivq
RFcD6hMy0JzmIxp/YzQt2kNFQ3pfbOhP/n3TvPbcQXDNoOZmx+KewgY+G5P9chzkSI84tFPsCDHD
8daDo/BFLDNDMG485gRFp2ZsvOEwzIsWmVoFx33r0ksjHzw0MRDly9N43CHgWn3IEgXvyNh2BWxu
xOrsXIvE3LIwHbQXJeC4vS5ZI/jI5YGReTkqjZ4RrljxLWtqgCWw3s+T+WhpBvKFvvs+TrPv1Doj
+hNyvKwGzT3imDtdo/Hj3Q3kk2FaIuaMEDnleJ22+wrb2INDb+BgMfKLGEyy0FG1Dxe/NN/o4fxp
7TC5sGh6E3d+SwrXBY9U9Al8AKT2M2wD707tFTni6Iu7w/RGG9f97eRCBMw2QajRyRXIeLxKkKuR
XpU+DkRY4FR7TLH8R4Bl6WWLsF2gb9USmXqc36TOkF4KTxLwJOmXMfPSl6kjg8c7NWCa+Gny46s5
ca7jze4jA5TP4uCYkzf7bmVfTzmQV/5t0JIT7jWfdSlzjg8xs5tJ25+bvtvuRQOYD8Po6YfRNP1x
NNkDLUXhVd7rTlgkZhKlQOI/zFMp3zHwRylSpNN9m2VIKglwGoVl0OJyti5EpHi6Bszln5jI3g/w
Y45+sRI5Nn9EaKB2ryTsiutZJyz3bVFEvbodJqalSsSnD/bK2uonjhktxXwmsIWbR003KE1kLb8R
eoOKL9omX3AKR9MYjVoEttJGi3xZ0XbGJSVCWpRg5BpOmNILIgNlQ2xvbLQ/rBYWCb0YhUdXp+TL
SNM7TllUCahYTwLKyW3en0SmJdgaq9m7Nhvi7xv79+sxVQSRTopFoW6/rtKdogYZvDV2VFYVCUjL
bgA255/AHHnHdLO7N3aD8XtiSdl2prVS8DLM89Ud/RJJPOBtnUgSKwLHZIYZgiM0WDznKqsYRNWb
nl6iMZmFSe/gaTjKo+wJFw46HWFTsfldnK8Da3bjYKFyRjyEg0qf+NTYJ0lACcZwaDseJXMa+a7q
Cdd2rQ53O0bSEyu4OyTgvyJla6AAZscgrll0jlF+Bb+IBr8DKjRvMm2f0Jt8gBDbnzbHuy6ntIiY
MjyjD42ozmw/F275VaTcu6YPS7R68XZJX0uExqjM6Bv5gEQOkUoj8p+P1rYg1ZJekj6CKDMxxgBw
bwDyBSPCbvJ9TsmUJXjZpKV+OQ/WcGgcdZribREkLXlJkXHOjNWI3pjaq6sgfshqRO99I74VE+t8
61jihZT9EVQ8Z09B2O2LtvuYZQW6KTVnZim5odZ1MeisOet9LWUKsMI///nTkvUOa1WL0CGgmm9A
huxHMXfBArRgt6pTN09Ff7KywmWzEC4yYyYfGJaNl7j0p3TQvWujY4A/lvxff0i8Y++yQ+uUf4I+
H+6dsQ/vvQH8DeZ7OMiklzeZAYoIq+qGc4HH1Gwjv5m0bdu3k9GH49ooV8bYPwmk9vFwt71DuTkf
nNX9VoHXDYrSEid253QFp8YMiWCsYnv1DlNXkrJkpNHn7Y4c7wYbApkTTeMUQEc6D9KK95/65kDR
zuc4767/Md6nutCv1sT/XFiRKP/r7EmMj7H6P+FZ++t+/CHXdz961Kn/TV78T374j4LYG5ROA4AJ
FQQJ5f9dUzNIoW9myVeZ/krh/O/f/MnhdJ1/nQnLihNHBHJUifmTw8lPUB8TCsWiZsVKnuwfCqep
/wsmKC1N2/JMBU7g+PuHwsmPUDKDX+OQ7+J1Q23z77dw9zM1/puq5m9eYWrw4DP2Qx6WATEAiJdh
akwdt9KrfD04s+w+VNRLj51rJNeeiFM8u325fB40/SkuDPnDw0n4yzz2K4SANB1Dq58RJZgaGbq2
5j9KA/30qcIR1/Cy8rtdJuOn/9l19usy+6//j4yWWFJ857+bVf9vOdZfv6Vfy/91J79+/9G/XpP/
/IF/eMXuv/h7UHdRGWUBQCT+95r0rX8pDVicoullMwf7RepV4E3NigPSgHq5A0aFX/pnUQrnX+AK
PMV1B5YFlEP8J4uSMpdV92tdByAHtgP8ZWiJaAC+Zvp3SdWuGSnSSWZZkh/HrS9u3R7Lkb0Zj9gL
LMtY5seqrNtx57YYpuwyrx67PT474kSXNg9RYZanLa1t59rQ4WvtJsQ7xx0Ip+wzPo3IfyUefK4Q
sfTkYmscaFe2FHpId9lMbhrbrjJUOdb2s1Pqab1vjAzVdXLLhK4OUmReCNvY/djPHPDG4KLo5LVT
iDkE3j6ZZz2121pg3ElBDHoAp4Fyj/y5twUbmtP3voHq6XHBn2YLxKKv4tgtuOBJQIrg4CdoP3em
6BA7stoWItJqsx9rzMvuqTraeFd0k4tmeD63dtBpHZJ4Jq5vz2mmNxvgHY9zx7I0612dxhbsyLhK
HjvYhCCcvHjF5EUb7toco1Xwv/UYeHmLcJcprelrmvfLyfbsii5r62SfQSH1RxlbpJFzo+tMrRy5
nyvhnAxjAGNfU0HtgFILZ2dCnXkYHLE+Msz0hl2NgjoGQnqTHZFbpHg1N1nQA13zyg7b3jWvRWXM
1/OyaZdmhQp1t1nZdmNm1Wi8F2RMqERZa5dEaL2Y/qcJxfnT2qF0GJY+ylbBVieiw9XE0JB2LxOk
JU9d39v6rafeSxF2m4k5Vw4rx3voISup7BisQQxZ+JFJPMzedVIvKz2NQ4pIed3OIX/GukR9uDt6
BV4atwaUtiSosKI2bhPXAwehuUip5XPeofSuVHZHfXk3ZPpzvnbo2xeA+mZOXSQYmVXQ0RQ72RmY
L6mIOa3xdkOiiJGWmdkQcawhygpjBcsKXQLlDGcGEe6P7nva/BifaAY8W6XxqpXYx1h5/J5EP7kx
y+mTaE3qbIeZPOsDeKn93aiqUz3J07wk9UEr9UpNGkWgEPWhSTv5OhFmfeGwbN4hBq6dnGUqgty0
eHWIxx2gvilivjKMAfqSaFaAl2ax22LvmnIZNRgLBZN6QkK9TBGmFLqVfrcw/Dh4WBN9yga7vpnM
wj6Ok6L0+Q3iFH467uypT24Lr3VDZOSad660mhum+qBFChuTCOa9Ct6oxx+ScnlfDAj6rZgjnNZx
RobfdeVF66QAXnzMM93FxAysydEQyE102Y2C9B23HAxy48iJSxS96rnYge4zdlNMY8sYxusOtEIH
q4K+X44Z7UOZtndTK8FZ6du8G2E7Uculw22clj058zqQOYMvtKscoJ8gqZJBsk7v6JngL+Nq7+u6
/TGO2V0B2mdnx5ClygG3gTrv3dthYJclngZslJ+AtCjqR4JsSzAyceBm/a+odNhV/L00UJIba/+O
vE//IfOMld60l63j4g8044+h+wj/yWJ5duvhcmScH3SzxpdvserQcGHTgKknu60cB8A2NroCJtqX
ZkYpvK1Nf5WnmgtFEeMs2k5LMLsuyPDV3h417jvCPnqjS2B1B3SZ52svLeAneNr8HrT7e2eI84vS
rlwYQuVEr0K6oWctVohSc30v+6wP8QhLdgATthtQdKOFft5iH1MjNiGWatO4x2XA1APLQmh3xUZ6
wp5MrB+zfGh2qxnPN76PKYRTuEXop7b9bejkc9uZ5l4fve5icWIzSo3ZD2kxZQHihdWdjfQe/M9e
XCzglJ+atq4jnU4KD4/05J016AlQcbS+WAlEQnKVPrTXzvs0+yL53hYTwPhfcrx/UqhfFfV/a+6i
JQvWhkzOMix0P9TZ+Wtlp+XFUM9r457ElIk5qIfEv/DMJrlp59qaA3tasDegoWrsWkTzomId3RP6
GPGbwN3f+nXAZRymVJSZalhleq8gdnKMwcUj1Hda8Y/Kp354IsOfoThPlt/fel5tOHeYsLgURFs1
v5vWRkpFnBvoMk2iCVNr+ojJqk2AXbH1xkactADulF11Xx0bYMPe6jX7UweZ4I7eYH29OWb56HWI
mpnnSF7Nk/Hk1ktdB8JLu0/sG+T0hsH8P9SdR3PbyLqG/4rrLO7qQoUc6tQ5C2ZKlEQlS/YGRSXk
nPHr7wNS9EiyPcH0Qpc1NVW2rCbQaHR/4Q1Xct0ID7mL5yCUBufGEJVqkLR1vLvSUwZMb62eWqLH
aoI3douFVT51Pbe9QC8T02+OcGva9WJwAoMqnyhdoqw4HJ3zBvbAuKTrcmkYUXcCREI5rUJHHnPS
hzOlDe9kJREvStk5NhosJeThtDOGcy/dHoEA3HTOWGAr7pSzWrtMt+elsz076VmJz+n2RJXVzHgE
w2OuWy3IL3unl24HSlc2yuDTsm+2eBq1pVYhk+CYHmJsYXsD3diFOhsOAD4pDzwR6EGqeFN0M5tm
jNN496DFuTiF52qe+w2ikWOpTJSFDcJpVAL5lumI8XIM25C+oRIbjjSsDZeCLd+Q51XLtMU/Cv03
bRr0nYb9lZUMZdfY+UpJ1YJq0Lr5aZRV2ilcIf5IP32OalLpTs0ecoifdFAQpaZ8UCJfvzJdjLBc
NLEmeRppcznD188fjtKxiwDpfZjWdJ5a30ZN1o31eystlTNZcaANCMRFGWS7DjebSgbHarlyf6Vr
RfBFk8N0gzwfxvMxtOoWQaqMSdJwUjwr+7bBVg9lT5qeVpbe5Xaqx4+Cq1fe1NUq57lUQF+u//x9
lb9Dl4kG/HqIeJqMITIJFwnY6xe2irFkgXpXLT1Nk05ToXXg4HrZpMiVYBlHornMzDxqxnaV2NM2
Ry89TOyV2yZA7wW9AchfOhnbcC84ExNyfjqKowDrSSvDFkXlgL2j8gZNz/GU7EptYKulMsKUTuc1
U91oz+mXnjdQPmBENVK9ksAFl0Sirf1A+1qZoY+jL3U3C0CKavjitDpyurp0lSouHVl7jdIGHBPb
oa6s2DNJdK54x5UzyA6nGaaeaEmpIl6InohcGxt91UzyzNQXrpdpUAf1UsIH2BcXdWqEa133xbWS
SLQkE1VzrumgxXMH9vAUPT7BGaFc2rBpQ+0/Y3PJ1mZewCt18M1BUDaFIOuhdFNPtTYMjvtMjLJx
JUFMGyNtFj8aCDxOrcCszrEbKNeyVSPG6jT2JFH8emiRhDhSt9BHpNCwv7iEo19aDWmrcRMl+MKX
gTvHDVsIRnjiGAS7fonKcecsYlPjlVP1Ruf+crBZXeTXj5FtIe4cojI8x8Ip9iZtYXVDv5pe6chA
2Xahi7l9YdeWex9BX6Z97HhT246FyxbU2twSPFQwPa0+Dn0KvLLoSWecST2r0mzOQt9qT+j1C18t
JC2mDFdS5jLjy8DzTZkAIc1uxM7mDQAtP6qRGkbAL63dmY41FtherZ51AGa/1LLkXQtuIX/OfHq4
0AhEd5zUGVsTJqIXfVEO0q2qcgIwl9agYZRTFINTQG3wMA1X8m9isQDXF7gW4B1Q8uqxBxYpnEal
bq9Aeopz3XBF3mvLV1ZplFxZVgNLN0TdU9+eRPSo1AtsLjFCwsInGue5WNkjH+S/uY5xx1OwMyX7
kLaJiFS2VT+2twmKOOQqOeFAT2luSGHsIiSdsbzOhycey/fSNt2xSHzkbQpUULGfUUczPofbFClG
bBPRba8ZmGjs3vGE3S394iTwOBYK3RfnDH6FJE6Hc+xRrZoWW61WNrNROaRp/lCXG6V5y/9jpVT0
U8Q38mUeIuDRNJq0zOSszCZ1hmXYqLJ6ukpQ7AN/4Zs6HqZdX2XahHZUcqJUCnYD2TYYaIe4AKnO
Oyx4QCiUzjV6B3eoLfKCyD4pheEdZ3YPEKm2jFkqJdVw1bBVSdFPWpfcohASDfOPrtj8+UZFuedt
0ouSCYUgWVXJx+m/DUnxq4qxSEgXKCFxheXAgbPOsyBfpfXFPy+h/D33m+sk4r9t+e1bbW5Xjfv2
RypNH6ZUp9BC+Hmp7vTJoTSy6XgkOwOB5eN//sUTo8Y3/OJLVURGHg1pf12TBtXaLcD1xS/Awlla
o9FM3c14+cneMUA/GoohFuk+JTmAsTzWfVVEOxoQiUCIoJ6gq0WT6h+U6sC8vl8gVOhYIMjBmRQT
DfX9OUZFjuTc0Be5lavOQs4C9kIAJC1uoJbnPrZBGB6XOqHJUlP06kqVOhMd9Ebye5xxQKdmvk+i
WOrw21Oi6xZbXxxE8B/EhG4eIdV+Yw2pOVqS4nnEu0vnXot1ZWyAWqoQ1VB9a1EkCEbMxQ4y3UrE
UHjZgY0ba5rjOlPT5nUq8CcB0iqE5biqJAy4pCo7MSsDjXoVPefYN62pJCKmmsXmpQjQCnts8Qzd
sHpEcpABXCzq/CELs5RwRCk4YrhZZyX6UGUpCkj9SnMLtMkb1UUKsQppbvZhtDDAyJxnsicvbM2E
B6/1yqIDkroglBtwYl1LLh92+kXjKta1mYCVxAmsOU1RHxn7XVSPFEsRpwpoNszkLAJaVx/LtSqn
6NKZTXVpJ21qjLIiuZQsAXn3BtwiohDgi8SVLNuec9zETX2Bs4ve0XRJVGeVeaXfzG2zpq7TNqHD
yRZnrTMpJJvw0RGQFxp1uIrWM0fq2LLC2hKkix6QeneeO6YeX0iqyKkMdMXOFwFS2PYSPXOpX1Zi
SZRg18CiJolvS/W0qojYZwrKUneoFmTahRnlpTyTEBhCkselYzCWIdZ0IwUt6Gpm60U9N0rRfRQT
BP7HURpZuKhV0mcNpHJOY8hxBrTZs8U5WAmYHCAaLa+wGsV3TcHETWjxQDB0yASk8GuanTrCNk3p
AM6OrFMlb1Dmz7wL2P7iTBdh5SagxgBwayJOh2pcPCpRjVunLLje3MNfU5qEiZhNAj01QT/5yA50
RoLTTgQm+gqWcrdCnIV2KSf24CWCpxuyBJNKsUJKF7E7p8uaHIsGXsmAZZ2p6JnHVd4NWYTUX9ux
J83qLNGOCYAU3JuEuRdL4rmD/DieiMVVpyI+4Ep6cS44kg1htHEwewDvgO9ODkMdXVMjGmWEfc4c
F4lwpQEsI9tVclLgMFrlmYqtnOSr3jWrtTpJ6KsBx5MTdB0QTvCXnRM0KYI9FUaekj4K0QRdOnUT
nFumXX8pebY26qk2qvUOOlMOMp1tCw5WaIjmcnQGosj43HpedJF1eDo0yF5gt9F/JhDyHkm60Msz
jfQqqiA2GW7lM+9DTR8biC+GVarLUOir07TsnpKqSnHu6ORoiqEp2tuC7890+mDBHeGdftUkHXUR
LA2Nr2lX0pUSI11dNmFNXkfVdeJRfZrqglxNtTqrZmKWZ3NKOc04bzXCQEkJZmHrUwLInXARWsIx
BqY6O0zUnlJBru5ssUDtqXDCtWMp2fFgMHmcIcZ47iiZvQEjiWbcPz/xfnyWvWkH/L1D8f9R02CA
YtBZ4ohTh0o++Q+9nZ+fkJPNY775REPr09mGltanxaZ+Cr1P6JZ+mnxTLkX/4fUB+sOveOl6KUec
rSRcQ32CJtOApHnpeolH9K80ahfK9igd+mH7s5S218AXtPgBlw0Z+Y+zVDyiPaUzHrczDPnP3Hfe
t+cHTBwRFnBGJBehv77Xvc5syriOjnqR3dzQeD21rrHLnbnAy7FGs6mKjz1tJhaXyk2MJAQFZ/+m
yLyZF93a+IR4toDejToWg+irZddI00NFQWhJmBkmBcYUj5YiWrrmfdeqEzd1cHP2bqvmq4wkr0Cx
BjTUFYXYUSN359DlQRIdp+bzIHm+sPXrWj5zHt2Ys1JbURIdxQ1WY9XY1p+jGJY+xDnsYT1JX2p+
GSFcIJ2BG550uI2GbjeP9MBHK6oat0BENGEu6n4+8yW8IzDKPmvdr7FFdzhu7tGKuylK8SLKegx4
qXCPNKVLp4UB8CB+KMNznbQPi5CgZGMDMeM0nCPZKMcgwpDXku9fOWG/VJR8NrQwBIzgA5FUEHod
zGiwJGl6jogLVqROPgEbPh1Sz5BaaptiUC4oyZNWqfE4ztQvIvsxj2mKDs00sZyRD4JZLTC7U7tx
XiItQ98BraRTqpxr6jdn1BsfAkNftwnXCghRg20jsz12N4kAhSUimyVWGWEUI0H3Y+PWa0YFV7ym
sVSNMvSfR6rpnWUFIUb7F9AklMXexmnb946aA0Ru8FB4br6L04JaLFovEaxp20c3OY4uFESLdVtT
KW30KUWmDHsR/bgM4nmYnmtRO0de66SMzGrSiUo9igr8DG1wALoXskGLM69qZjmKYaPKVtZKnbAV
a1eKqiE14xeTTPHwHT8RK3Wep/GJ1M1IVKcx+nup119oobuA0z/NJeus5BHSWHtWKXxpwReBabYR
p0CIYub4lNQlzFURvcuaIagoYEkaE7lNsOYRFsBn17mWz2pFXXdwSXTVOW070HttNI/c8tpPAZlI
OmfBsSp91ak8+H11jHv6GQL3yJUkTjYyBlcqi1UZdPEsrb2VGZ8izz1H8YDSuHkfYdUThugSNYXD
u1SI6A30K/yeppQKNl2qzRKEeiIGHFWiR2NN6o7ZLm5l2Tnz42s5x9MFB7xCaq7j9mvva+1JiqUA
SETJwJxcwcSP6EgA3eGmEocjS6TR6d/p1iJT8kcR7vWopvHjdCTIpp1oE4sQ4CRr8IPT+6+vdtcf
lJHfEze3qwRB4KEHCwQANNTbdK9PRDPIG3S99SR4coTqFvWZuZ1LX7PcxW0uP5aMHO+V4Kyv6nMH
rRwfZVrPo/MXFNmszIxVoIGu94t0iVTCOUIX7F3lZWFamAuXwdp3a9Cr8V+sbmQR3q1ugPKY2MKs
1biFAVT19rqLFAmuWkISITNySoOygtcfF6wlY0oH4SjHadIOXRPl1RrXJn0hRGxSmVRtZGPWwnnI
3BDStNBrdMeafkDpsGYdmUjaI4gHDCfrIcokiCzY9VwJ27XnV1f0w256xZkABX2kYXYVqXBvFLOc
JG6OQboX8MV6mUxb02RrrOVnsaID5ZSlsFLgtrEY05Kgq7l063rdmBX9FtsBxRqfujUoGnxzv2ZG
T+07qK+BSZ1TP8GbRUsRp/Hdqaak100pPFPgDcempz/rQniF0fMdGiLznE4Y1YHnNPTmLkmGFXMF
TrbMC3WEZPC4dLXPTSTNQREi4pvfN66w7Cg9JVEzRRDbEZuxWMMeDLTbOJVHjQen0G6nwMROkSBd
UyDyEQqQIXxYC0GK8R6tqls/L28y2OF6rN71QXbjeO05lVgMuTBT6oVyofiYcyBoiibMleY2C9Hp
QR75D7aYXoUuYtOyMtFl3ndsN6i4r51YXCZps25UWI+heRVJcj2qIh1qmjUFEIDujzZzXHHGo1/R
EZs2MDn01rtFOWBRG9W0xOZF607FZFXSYio6bVZa4Rg/oZGEkF9/ZZNHBh4qg9WJhWOmH9u3OVM4
h13ojclgZlkczbGynLoNOjW5Uj4HrjumXL+uRHWS5f6XLOoxOyt8mBAyEvq9omYjH02pWz8yLhJH
QdopyyZx3jQjalJrT/PJIjFYFuRnz4yWtmDdqkU4soXk0QTmmFZ9TFxvr2BE8xt1si6zYCHDjvMT
IulGvwwc/0SVu2bS2zqqZ1o3FjB7t4VygpwPwMtmYuOBzcl058vNQmnbRTRosKL+hWJgGd0obnzn
FNqqzZXPYWkmcO/utD67bqMKJTe/Wma28dzLyokNDGfaFBV5geScdK1ujEA5dBNywBA1tH4VUPwF
+HWOGlk+N3JxoxZ9OKVBd5ko3Qb9JbLmqrwTQ8UdSbGewNvs1rla3tS9eVwb2OYoojcVgiX2eJ/p
TNHxRkdGdv1rqdChxVcnYtuiQtFbyGOFEySBFkKDC7YoriPdmQSa/Tkq8avOaZmq1qVeCadO8KVH
fRDT8LFlu2dF7V0oUY9+oPZZ9dPn3sPeixlrW+uq7ZRbOYMxXPbLXMoubeG+DsxnYPhfW6ilJDwz
qbIefBXzkYiehKNpl5gWQeOELDtVhbPcPEulM005j6tLEp51LkRkfulIV+hpyQgvmDfIUQ4iqOME
EVhKFqM6bSey/xR43RxvqGlQ3BnWdaO5I69VR0r4TL0EEO6XyrkynGium/nIVC8Ag4ycorlMKpnl
ImCiddnK2DK4/Uq0w5HRIXvAGeWREcEtQaZuGnjk9D7tDP1cah4sDVKwodyVFWqdHe91IN+Z1jpq
G4QmLkQH8zL2yls8eINxRR7rePcNQnhR9dz6+BOl1n2Lq9yMuvm9kOoLbOcWgSc91lTCx5Xl4m6Y
WDgOBg4yaM1E7iiUWom59MnWwI1YUJud6DNsSmfayp36KOSyNDIFWKmAgGZN0p9oeXztOpkx6X3p
2gqEL0nX3SZBf4282bq3SwNoLP0fJVbUpVMG8HxDM57SI6hw+osfEJScm72BzU8x0iMvH4sm4ZTj
tleCmjmjXKRuDbw48ptNSaWY1sBSb2xpXIEW6XXjPqrrY6txn8yuurZiwAsZzkK+3zmTpCA0AaoC
ZmaABQxoVb8ur0OlJ7SLUCVVV0mqPGO6OvalOV4jxypAYSnJT0mr2X3VUzfTKCKVc1PJZNR/gVwD
IHFh3WnCpMksb1JqORw41SqnYSB0o/91e1sOjYowLdWsdSD7CPqa1bUnRnf5wF6JEjdgNdiXiisd
Mzf0DqyuRorZ7kYJdfqxEVfVSBRMviTSr35X0noAVvJVrfY7JOU30OAApVwnXlxeJ7/2j/Ylzh8P
9AZ9yYKJywHL6aCU8jqx3MbUb3LV7SVtkZ9/NkK4wdCtesQaVpaPKKVTzR2Cq+FDNT1MYuflx4Z1
pAw4NUgEux8TffF9r2boZ3Pw57f3PSz1+3He3MDPzW+B1lNK/juT8G6MPyZBkrC51SWREPPt3ZtH
KgkKtekPd9socO2uaWd3920Rff/of3rXgBGReBnQsUBbt583N49ziokdPZ4gQ9GeDwHux3r0dBre
NzN+svx/OgeSRiuDbjbYzt1NMuDb5W/poDw1yAnbz4ebAxnxnt1F/fpCACptgmhG7okl9frutSMV
HCuy7UCyh8+Hu3tUYQYG64GvP3sgkpBsI/s18G4RSEcofcOP1cCqDp8PtxlgmnPwHGiYIaHpA495
t9FTBH21FEx+TD+NuuLuiz7QAcDGjQMx+/Shq0A6Yg0AmKKwtP28mwGZwqrEhjickB9rHxzqx4fu
ARwGMDl5mXCK2X3ePH9DOTI12sAmRlbbz+7I/UjLYEdEocpyUCgAeB8hEZywgP3/YBUYEAIkDZ1c
utXbD3S1j7UY6HQqh06CIh0hqkIffx8Uvn0VmASa/yi2cTZsPx9vEtiooAIdtBIk8UjFMQdOIiO9
2gphI6kiQjccjbu7/3D7wX5HPDQ4kjHI0yCAwFbZLfa30TFnAtQTSZH1l/hxN+MfaU9gkR56LEgq
5DOcbuF87R73u3dBhyEEBw31jN0cfbgYSQIGc+gksBKATUuEyi9v/LtJgPEE3Ql5iZdd8cNNwgBn
3e1Svx4mS9aRSmwwcBB/thIG2St6ubvPxzsidQneGSv10J3ROGIZDFCttxsCxQIaNEME9TIF/Phj
HY6AJQc02EHnApHS9nCEKP+jZWCK7Io6ucJ+0/xw78L+eDh0Ikgb2fxRNqPrs/18txoGmUFOj4/6
PgAOHwTlDlsNQ2BMgUAcpOdeRQmmcWShPGEB8959/sFu8DdO0G9lyLELRXhbgPSeileM77/8B/v6
3PcDvEZ+0rN/8w8HNvhu6Kctx3z483/fVFe2tcFXP9zXCrff8/LrLzf4/Ve/+a79Xe3/cuE95Zv8
wYUiSPWye7nMs01EGRP4jQss50eU3m2R6I8L+s+/3lzuq8f/p+P/GWtYhoa7r8oOd/iLX1EUm2g/
zAC73ZX4Dr3ykedu8tfD7ooFhw672OTdJt68HhhtD5Mz9uCRvejn/OxdcnPoVxxvoqj69D+bKP33
p5NN4dKC2V/3Fu+sAWHd/8WvP9CTTR7TJAjeTtIuJD30Dk54FcJ3A29TnkMHXm2Cwt08Nk9P6X4G
tlOCMAvb+6Gjn24e3e7Hr+kuSj30C84fPS5/f6Hbtwj0xW94mOvqsXpwn/K8ezM4BARp/xe/vlLW
Vexv7vfjbK96V9Y9dDouN/6mKJHfeDP2rlx06NhXHooxbzYsIDpDo+TQga83kReCrnys9mMNM0Ka
OfR5Dh38piwBbf7gnHgJDQ8d//apKD+NnmJnE+4vdnv1u1Dj0NFPN2zmbFhl/maNv2Q3h44+r3xG
L19f97cC+8FjJ2+ueBhXH6TeDx2Xg/8b6vbMe0juebrLIgSfW+wHH+afDB3q72/YB/6ufMi36OjX
goFTr0/yt+EALBwRAdbfcMJe515avV1BL4P/hrf3x/jo189i+11gmvd/9+v75oDAHh71fqThSTP6
QFb6DdN0uomHefrB4L9hmv6KaHXg+pk8ha73/ZWrv+GN+ynKfTfzgxjmoS/1XwpGHTg7sLU3ZekV
30lS/dFKOvQWtufMJhiUr/bzsV2dL9/wG2KpY46Cn47/G/KR6ydeLed9jP9HCenQGVptHpmf15OD
qCh8BvqMdBcGYoMyMPsO/Zof70e/wtf400X3o5T2G07m+0R3j3/50a+9zeKHf/EQPm3y//4fAAAA
//8=</cx:binary>
              </cx:geoCache>
            </cx:geography>
          </cx:layoutPr>
          <cx:valueColors>
            <cx:minColor>
              <a:schemeClr val="accent1">
                <a:lumMod val="50000"/>
              </a:schemeClr>
            </cx:minColor>
            <cx:midColor>
              <a:srgbClr val="00B0F0"/>
            </cx:midColor>
            <cx:maxColor>
              <a:schemeClr val="bg1">
                <a:lumMod val="65000"/>
              </a:schemeClr>
            </cx:maxColor>
          </cx:valueColors>
          <cx:valueColorPositions count="3"/>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NULL"/><Relationship Id="rId1" Type="http://schemas.openxmlformats.org/officeDocument/2006/relationships/customXml" Target="../ink/ink1.xml"/><Relationship Id="rId4" Type="http://schemas.openxmlformats.org/officeDocument/2006/relationships/customXml" Target="../ink/ink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8" Type="http://schemas.openxmlformats.org/officeDocument/2006/relationships/chart" Target="../charts/chart6.xml"/><Relationship Id="rId13" Type="http://schemas.microsoft.com/office/2014/relationships/chartEx" Target="../charts/chartEx3.xml"/><Relationship Id="rId3" Type="http://schemas.openxmlformats.org/officeDocument/2006/relationships/image" Target="../media/image5.png"/><Relationship Id="rId7" Type="http://schemas.openxmlformats.org/officeDocument/2006/relationships/image" Target="../media/image4.svg"/><Relationship Id="rId12" Type="http://schemas.openxmlformats.org/officeDocument/2006/relationships/chart" Target="../charts/chart9.xml"/><Relationship Id="rId2" Type="http://schemas.openxmlformats.org/officeDocument/2006/relationships/hyperlink" Target="#'KPI''s'!A1"/><Relationship Id="rId1" Type="http://schemas.openxmlformats.org/officeDocument/2006/relationships/image" Target="../media/image7.png"/><Relationship Id="rId6" Type="http://schemas.openxmlformats.org/officeDocument/2006/relationships/image" Target="../media/image3.png"/><Relationship Id="rId11" Type="http://schemas.openxmlformats.org/officeDocument/2006/relationships/chart" Target="../charts/chart8.xml"/><Relationship Id="rId5" Type="http://schemas.openxmlformats.org/officeDocument/2006/relationships/hyperlink" Target="#'MAIN TABLE'!A1"/><Relationship Id="rId15" Type="http://schemas.microsoft.com/office/2014/relationships/chartEx" Target="../charts/chartEx4.xml"/><Relationship Id="rId10" Type="http://schemas.openxmlformats.org/officeDocument/2006/relationships/image" Target="../media/image8.emf"/><Relationship Id="rId4" Type="http://schemas.openxmlformats.org/officeDocument/2006/relationships/image" Target="../media/image6.svg"/><Relationship Id="rId9" Type="http://schemas.openxmlformats.org/officeDocument/2006/relationships/chart" Target="../charts/chart7.xml"/><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9</xdr:col>
      <xdr:colOff>616980</xdr:colOff>
      <xdr:row>331</xdr:row>
      <xdr:rowOff>0</xdr:rowOff>
    </xdr:from>
    <xdr:to>
      <xdr:col>9</xdr:col>
      <xdr:colOff>635700</xdr:colOff>
      <xdr:row>331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34321ADD-3153-4BE9-BD34-8DD27FFDC335}"/>
                </a:ext>
              </a:extLst>
            </xdr14:cNvPr>
            <xdr14:cNvContentPartPr/>
          </xdr14:nvContentPartPr>
          <xdr14:nvPr macro=""/>
          <xdr14:xfrm>
            <a:off x="11003040" y="65737800"/>
            <a:ext cx="18720" cy="360"/>
          </xdr14:xfrm>
        </xdr:contentPart>
      </mc:Choice>
      <mc:Fallback xmlns="">
        <xdr:pic>
          <xdr:nvPicPr>
            <xdr:cNvPr id="2" name="Ink 1">
              <a:extLst>
                <a:ext uri="{FF2B5EF4-FFF2-40B4-BE49-F238E27FC236}">
                  <a16:creationId xmlns:a16="http://schemas.microsoft.com/office/drawing/2014/main" id="{D9E7F7C3-B0AA-94AA-1784-6C060F9CCC6C}"/>
                </a:ext>
              </a:extLst>
            </xdr:cNvPr>
            <xdr:cNvPicPr/>
          </xdr:nvPicPr>
          <xdr:blipFill>
            <a:blip xmlns:r="http://schemas.openxmlformats.org/officeDocument/2006/relationships" r:embed="rId2"/>
            <a:stretch>
              <a:fillRect/>
            </a:stretch>
          </xdr:blipFill>
          <xdr:spPr>
            <a:xfrm>
              <a:off x="10996920" y="65731680"/>
              <a:ext cx="30960" cy="12600"/>
            </a:xfrm>
            <a:prstGeom prst="rect">
              <a:avLst/>
            </a:prstGeom>
          </xdr:spPr>
        </xdr:pic>
      </mc:Fallback>
    </mc:AlternateContent>
    <xdr:clientData/>
  </xdr:twoCellAnchor>
  <xdr:oneCellAnchor>
    <xdr:from>
      <xdr:col>9</xdr:col>
      <xdr:colOff>616980</xdr:colOff>
      <xdr:row>662</xdr:row>
      <xdr:rowOff>0</xdr:rowOff>
    </xdr:from>
    <xdr:ext cx="18720" cy="36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E9567DBA-D132-4BA5-8671-128FD4822014}"/>
                </a:ext>
              </a:extLst>
            </xdr14:cNvPr>
            <xdr14:cNvContentPartPr/>
          </xdr14:nvContentPartPr>
          <xdr14:nvPr macro=""/>
          <xdr14:xfrm>
            <a:off x="11003040" y="65737800"/>
            <a:ext cx="18720" cy="360"/>
          </xdr14:xfrm>
        </xdr:contentPart>
      </mc:Choice>
      <mc:Fallback xmlns="">
        <xdr:pic>
          <xdr:nvPicPr>
            <xdr:cNvPr id="2" name="Ink 1">
              <a:extLst>
                <a:ext uri="{FF2B5EF4-FFF2-40B4-BE49-F238E27FC236}">
                  <a16:creationId xmlns:a16="http://schemas.microsoft.com/office/drawing/2014/main" id="{D9E7F7C3-B0AA-94AA-1784-6C060F9CCC6C}"/>
                </a:ext>
              </a:extLst>
            </xdr:cNvPr>
            <xdr:cNvPicPr/>
          </xdr:nvPicPr>
          <xdr:blipFill>
            <a:blip xmlns:r="http://schemas.openxmlformats.org/officeDocument/2006/relationships" r:embed="rId2"/>
            <a:stretch>
              <a:fillRect/>
            </a:stretch>
          </xdr:blipFill>
          <xdr:spPr>
            <a:xfrm>
              <a:off x="10996920" y="65731680"/>
              <a:ext cx="30960" cy="12600"/>
            </a:xfrm>
            <a:prstGeom prst="rect">
              <a:avLst/>
            </a:prstGeom>
          </xdr:spPr>
        </xdr:pic>
      </mc:Fallback>
    </mc:AlternateContent>
    <xdr:clientData/>
  </xdr:oneCellAnchor>
  <xdr:oneCellAnchor>
    <xdr:from>
      <xdr:col>9</xdr:col>
      <xdr:colOff>616980</xdr:colOff>
      <xdr:row>993</xdr:row>
      <xdr:rowOff>0</xdr:rowOff>
    </xdr:from>
    <xdr:ext cx="18720" cy="360"/>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3">
              <a:extLst>
                <a:ext uri="{FF2B5EF4-FFF2-40B4-BE49-F238E27FC236}">
                  <a16:creationId xmlns:a16="http://schemas.microsoft.com/office/drawing/2014/main" id="{C60A4274-82C1-470F-96B5-5CB1585038AE}"/>
                </a:ext>
              </a:extLst>
            </xdr14:cNvPr>
            <xdr14:cNvContentPartPr/>
          </xdr14:nvContentPartPr>
          <xdr14:nvPr macro=""/>
          <xdr14:xfrm>
            <a:off x="11003040" y="65737800"/>
            <a:ext cx="18720" cy="360"/>
          </xdr14:xfrm>
        </xdr:contentPart>
      </mc:Choice>
      <mc:Fallback xmlns="">
        <xdr:pic>
          <xdr:nvPicPr>
            <xdr:cNvPr id="2" name="Ink 1">
              <a:extLst>
                <a:ext uri="{FF2B5EF4-FFF2-40B4-BE49-F238E27FC236}">
                  <a16:creationId xmlns:a16="http://schemas.microsoft.com/office/drawing/2014/main" id="{D9E7F7C3-B0AA-94AA-1784-6C060F9CCC6C}"/>
                </a:ext>
              </a:extLst>
            </xdr:cNvPr>
            <xdr:cNvPicPr/>
          </xdr:nvPicPr>
          <xdr:blipFill>
            <a:blip xmlns:r="http://schemas.openxmlformats.org/officeDocument/2006/relationships" r:embed="rId2"/>
            <a:stretch>
              <a:fillRect/>
            </a:stretch>
          </xdr:blipFill>
          <xdr:spPr>
            <a:xfrm>
              <a:off x="10996920" y="65731680"/>
              <a:ext cx="30960" cy="12600"/>
            </a:xfrm>
            <a:prstGeom prst="rect">
              <a:avLst/>
            </a:prstGeom>
          </xdr:spPr>
        </xdr:pic>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152399</xdr:colOff>
      <xdr:row>0</xdr:row>
      <xdr:rowOff>171451</xdr:rowOff>
    </xdr:from>
    <xdr:to>
      <xdr:col>13</xdr:col>
      <xdr:colOff>476249</xdr:colOff>
      <xdr:row>6</xdr:row>
      <xdr:rowOff>171450</xdr:rowOff>
    </xdr:to>
    <mc:AlternateContent xmlns:mc="http://schemas.openxmlformats.org/markup-compatibility/2006" xmlns:a14="http://schemas.microsoft.com/office/drawing/2010/main">
      <mc:Choice Requires="a14">
        <xdr:graphicFrame macro="">
          <xdr:nvGraphicFramePr>
            <xdr:cNvPr id="2" name="Category 2">
              <a:extLst>
                <a:ext uri="{FF2B5EF4-FFF2-40B4-BE49-F238E27FC236}">
                  <a16:creationId xmlns:a16="http://schemas.microsoft.com/office/drawing/2014/main" id="{31DFDA35-6826-0888-B031-AB8F2E14718D}"/>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52399" y="171451"/>
              <a:ext cx="11687175"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304800</xdr:colOff>
      <xdr:row>17</xdr:row>
      <xdr:rowOff>76200</xdr:rowOff>
    </xdr:from>
    <xdr:to>
      <xdr:col>2</xdr:col>
      <xdr:colOff>66675</xdr:colOff>
      <xdr:row>19</xdr:row>
      <xdr:rowOff>152400</xdr:rowOff>
    </xdr:to>
    <xdr:sp macro="" textlink="$B$9">
      <xdr:nvSpPr>
        <xdr:cNvPr id="3" name="Rectangle 2">
          <a:extLst>
            <a:ext uri="{FF2B5EF4-FFF2-40B4-BE49-F238E27FC236}">
              <a16:creationId xmlns:a16="http://schemas.microsoft.com/office/drawing/2014/main" id="{33ECAA40-9278-8B2A-3A1B-DEB216BA32A9}"/>
            </a:ext>
          </a:extLst>
        </xdr:cNvPr>
        <xdr:cNvSpPr/>
      </xdr:nvSpPr>
      <xdr:spPr>
        <a:xfrm>
          <a:off x="304800" y="3314700"/>
          <a:ext cx="1724025" cy="4572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DA12D41-BEA9-48B3-8BB2-6C8A6600CBE7}" type="TxLink">
            <a:rPr lang="en-US" sz="1100" b="0" i="0" u="none" strike="noStrike">
              <a:solidFill>
                <a:srgbClr val="000000"/>
              </a:solidFill>
              <a:latin typeface="Calibri"/>
            </a:rPr>
            <a:pPr algn="l"/>
            <a:t>53179382</a:t>
          </a:fld>
          <a:endParaRPr lang="en-US" sz="1100"/>
        </a:p>
      </xdr:txBody>
    </xdr:sp>
    <xdr:clientData/>
  </xdr:twoCellAnchor>
  <xdr:twoCellAnchor>
    <xdr:from>
      <xdr:col>0</xdr:col>
      <xdr:colOff>0</xdr:colOff>
      <xdr:row>20</xdr:row>
      <xdr:rowOff>0</xdr:rowOff>
    </xdr:from>
    <xdr:to>
      <xdr:col>3</xdr:col>
      <xdr:colOff>219075</xdr:colOff>
      <xdr:row>29</xdr:row>
      <xdr:rowOff>38100</xdr:rowOff>
    </xdr:to>
    <xdr:graphicFrame macro="">
      <xdr:nvGraphicFramePr>
        <xdr:cNvPr id="7" name="Chart 6">
          <a:extLst>
            <a:ext uri="{FF2B5EF4-FFF2-40B4-BE49-F238E27FC236}">
              <a16:creationId xmlns:a16="http://schemas.microsoft.com/office/drawing/2014/main" id="{0C41A522-7AB1-83EC-378F-EAB3BD4AD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219075</xdr:colOff>
      <xdr:row>17</xdr:row>
      <xdr:rowOff>95250</xdr:rowOff>
    </xdr:from>
    <xdr:to>
      <xdr:col>5</xdr:col>
      <xdr:colOff>171450</xdr:colOff>
      <xdr:row>19</xdr:row>
      <xdr:rowOff>142875</xdr:rowOff>
    </xdr:to>
    <xdr:sp macro="" textlink="$E$9">
      <xdr:nvSpPr>
        <xdr:cNvPr id="9" name="Rectangle 8">
          <a:extLst>
            <a:ext uri="{FF2B5EF4-FFF2-40B4-BE49-F238E27FC236}">
              <a16:creationId xmlns:a16="http://schemas.microsoft.com/office/drawing/2014/main" id="{6F9B104B-5036-39CB-0DC6-C4BBFFBBCDB3}"/>
            </a:ext>
          </a:extLst>
        </xdr:cNvPr>
        <xdr:cNvSpPr/>
      </xdr:nvSpPr>
      <xdr:spPr>
        <a:xfrm>
          <a:off x="2790825" y="3333750"/>
          <a:ext cx="2171700" cy="4286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41E96025-E3CE-4908-A363-F7E6F93D4F10}" type="TxLink">
            <a:rPr lang="en-US" sz="1100" b="0" i="0" u="none" strike="noStrike">
              <a:solidFill>
                <a:srgbClr val="000000"/>
              </a:solidFill>
              <a:latin typeface="Calibri"/>
            </a:rPr>
            <a:pPr algn="l"/>
            <a:t>33647206</a:t>
          </a:fld>
          <a:endParaRPr lang="en-US" sz="1100"/>
        </a:p>
      </xdr:txBody>
    </xdr:sp>
    <xdr:clientData/>
  </xdr:twoCellAnchor>
  <xdr:twoCellAnchor>
    <xdr:from>
      <xdr:col>3</xdr:col>
      <xdr:colOff>619125</xdr:colOff>
      <xdr:row>20</xdr:row>
      <xdr:rowOff>47625</xdr:rowOff>
    </xdr:from>
    <xdr:to>
      <xdr:col>4</xdr:col>
      <xdr:colOff>933450</xdr:colOff>
      <xdr:row>27</xdr:row>
      <xdr:rowOff>66675</xdr:rowOff>
    </xdr:to>
    <xdr:graphicFrame macro="">
      <xdr:nvGraphicFramePr>
        <xdr:cNvPr id="10" name="Chart 9">
          <a:extLst>
            <a:ext uri="{FF2B5EF4-FFF2-40B4-BE49-F238E27FC236}">
              <a16:creationId xmlns:a16="http://schemas.microsoft.com/office/drawing/2014/main" id="{1585C627-EEB3-5623-3D4F-F8AC2135B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219075</xdr:colOff>
      <xdr:row>17</xdr:row>
      <xdr:rowOff>76200</xdr:rowOff>
    </xdr:from>
    <xdr:to>
      <xdr:col>8</xdr:col>
      <xdr:colOff>190500</xdr:colOff>
      <xdr:row>19</xdr:row>
      <xdr:rowOff>104775</xdr:rowOff>
    </xdr:to>
    <xdr:sp macro="" textlink="$H$9">
      <xdr:nvSpPr>
        <xdr:cNvPr id="16" name="Rectangle 15">
          <a:extLst>
            <a:ext uri="{FF2B5EF4-FFF2-40B4-BE49-F238E27FC236}">
              <a16:creationId xmlns:a16="http://schemas.microsoft.com/office/drawing/2014/main" id="{B260D58C-8B39-3DDD-F865-7D6944E7DD0B}"/>
            </a:ext>
          </a:extLst>
        </xdr:cNvPr>
        <xdr:cNvSpPr/>
      </xdr:nvSpPr>
      <xdr:spPr>
        <a:xfrm>
          <a:off x="5619750" y="3314700"/>
          <a:ext cx="1685925" cy="4095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C5C100CF-2E75-4B64-A4B9-159A5A2FB11C}" type="TxLink">
            <a:rPr lang="en-US" sz="1100" b="0" i="0" u="none" strike="noStrike">
              <a:solidFill>
                <a:srgbClr val="000000"/>
              </a:solidFill>
              <a:latin typeface="Calibri"/>
            </a:rPr>
            <a:pPr algn="l"/>
            <a:t>19532176</a:t>
          </a:fld>
          <a:endParaRPr lang="en-US" sz="1100"/>
        </a:p>
      </xdr:txBody>
    </xdr:sp>
    <xdr:clientData/>
  </xdr:twoCellAnchor>
  <xdr:twoCellAnchor>
    <xdr:from>
      <xdr:col>4</xdr:col>
      <xdr:colOff>1281112</xdr:colOff>
      <xdr:row>18</xdr:row>
      <xdr:rowOff>180975</xdr:rowOff>
    </xdr:from>
    <xdr:to>
      <xdr:col>8</xdr:col>
      <xdr:colOff>342900</xdr:colOff>
      <xdr:row>24</xdr:row>
      <xdr:rowOff>180975</xdr:rowOff>
    </xdr:to>
    <xdr:graphicFrame macro="">
      <xdr:nvGraphicFramePr>
        <xdr:cNvPr id="17" name="Chart 16">
          <a:extLst>
            <a:ext uri="{FF2B5EF4-FFF2-40B4-BE49-F238E27FC236}">
              <a16:creationId xmlns:a16="http://schemas.microsoft.com/office/drawing/2014/main" id="{685CFB94-4AAB-0189-B6C1-9C5972F8D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300037</xdr:colOff>
      <xdr:row>24</xdr:row>
      <xdr:rowOff>71437</xdr:rowOff>
    </xdr:from>
    <xdr:to>
      <xdr:col>12</xdr:col>
      <xdr:colOff>333375</xdr:colOff>
      <xdr:row>33</xdr:row>
      <xdr:rowOff>47625</xdr:rowOff>
    </xdr:to>
    <xdr:graphicFrame macro="">
      <xdr:nvGraphicFramePr>
        <xdr:cNvPr id="18" name="Chart 17">
          <a:extLst>
            <a:ext uri="{FF2B5EF4-FFF2-40B4-BE49-F238E27FC236}">
              <a16:creationId xmlns:a16="http://schemas.microsoft.com/office/drawing/2014/main" id="{5CA8CB3B-64ED-A6EA-1531-0CACD646A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228600</xdr:colOff>
      <xdr:row>38</xdr:row>
      <xdr:rowOff>157162</xdr:rowOff>
    </xdr:from>
    <xdr:to>
      <xdr:col>17</xdr:col>
      <xdr:colOff>1028700</xdr:colOff>
      <xdr:row>50</xdr:row>
      <xdr:rowOff>38100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26E5BE61-4D0B-F052-9FB0-4D0032D94F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201525" y="7396162"/>
              <a:ext cx="2981325" cy="21669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114300</xdr:colOff>
      <xdr:row>39</xdr:row>
      <xdr:rowOff>57149</xdr:rowOff>
    </xdr:from>
    <xdr:to>
      <xdr:col>20</xdr:col>
      <xdr:colOff>400050</xdr:colOff>
      <xdr:row>44</xdr:row>
      <xdr:rowOff>152400</xdr:rowOff>
    </xdr:to>
    <xdr:graphicFrame macro="">
      <xdr:nvGraphicFramePr>
        <xdr:cNvPr id="20" name="Chart 19">
          <a:extLst>
            <a:ext uri="{FF2B5EF4-FFF2-40B4-BE49-F238E27FC236}">
              <a16:creationId xmlns:a16="http://schemas.microsoft.com/office/drawing/2014/main" id="{EBE67FA1-F075-665B-D409-5989D2204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347662</xdr:colOff>
      <xdr:row>56</xdr:row>
      <xdr:rowOff>123825</xdr:rowOff>
    </xdr:from>
    <xdr:to>
      <xdr:col>23</xdr:col>
      <xdr:colOff>1057275</xdr:colOff>
      <xdr:row>69</xdr:row>
      <xdr:rowOff>85725</xdr:rowOff>
    </xdr:to>
    <mc:AlternateContent xmlns:mc="http://schemas.openxmlformats.org/markup-compatibility/2006">
      <mc:Choice xmlns:cx4="http://schemas.microsoft.com/office/drawing/2016/5/10/chartex" Requires="cx4">
        <xdr:graphicFrame macro="">
          <xdr:nvGraphicFramePr>
            <xdr:cNvPr id="21" name="Chart 20">
              <a:extLst>
                <a:ext uri="{FF2B5EF4-FFF2-40B4-BE49-F238E27FC236}">
                  <a16:creationId xmlns:a16="http://schemas.microsoft.com/office/drawing/2014/main" id="{684FE6CA-CFEF-189C-F51C-F7BEFC2B4D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7645062" y="10791825"/>
              <a:ext cx="2443163" cy="2438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11430</xdr:colOff>
      <xdr:row>3</xdr:row>
      <xdr:rowOff>137160</xdr:rowOff>
    </xdr:from>
    <xdr:to>
      <xdr:col>4</xdr:col>
      <xdr:colOff>316230</xdr:colOff>
      <xdr:row>8</xdr:row>
      <xdr:rowOff>137160</xdr:rowOff>
    </xdr:to>
    <xdr:pic>
      <xdr:nvPicPr>
        <xdr:cNvPr id="5" name="Graphic 4" descr="Presentation with pie chart with solid fill">
          <a:extLst>
            <a:ext uri="{FF2B5EF4-FFF2-40B4-BE49-F238E27FC236}">
              <a16:creationId xmlns:a16="http://schemas.microsoft.com/office/drawing/2014/main" id="{137DFB03-F26E-2B52-3A27-81E059C133D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840230" y="708660"/>
          <a:ext cx="914400" cy="952500"/>
        </a:xfrm>
        <a:prstGeom prst="rect">
          <a:avLst/>
        </a:prstGeom>
      </xdr:spPr>
    </xdr:pic>
    <xdr:clientData/>
  </xdr:twoCellAnchor>
  <xdr:twoCellAnchor editAs="oneCell">
    <xdr:from>
      <xdr:col>2</xdr:col>
      <xdr:colOff>514350</xdr:colOff>
      <xdr:row>13</xdr:row>
      <xdr:rowOff>13335</xdr:rowOff>
    </xdr:from>
    <xdr:to>
      <xdr:col>4</xdr:col>
      <xdr:colOff>209550</xdr:colOff>
      <xdr:row>18</xdr:row>
      <xdr:rowOff>13335</xdr:rowOff>
    </xdr:to>
    <xdr:pic>
      <xdr:nvPicPr>
        <xdr:cNvPr id="7" name="Graphic 6" descr="Database with solid fill">
          <a:extLst>
            <a:ext uri="{FF2B5EF4-FFF2-40B4-BE49-F238E27FC236}">
              <a16:creationId xmlns:a16="http://schemas.microsoft.com/office/drawing/2014/main" id="{AAA9C63F-12B6-A1F3-2106-08CF7D00DF3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733550" y="2489835"/>
          <a:ext cx="914400" cy="952500"/>
        </a:xfrm>
        <a:prstGeom prst="rect">
          <a:avLst/>
        </a:prstGeom>
      </xdr:spPr>
    </xdr:pic>
    <xdr:clientData/>
  </xdr:twoCellAnchor>
  <xdr:twoCellAnchor editAs="oneCell">
    <xdr:from>
      <xdr:col>5</xdr:col>
      <xdr:colOff>327660</xdr:colOff>
      <xdr:row>7</xdr:row>
      <xdr:rowOff>108585</xdr:rowOff>
    </xdr:from>
    <xdr:to>
      <xdr:col>7</xdr:col>
      <xdr:colOff>22860</xdr:colOff>
      <xdr:row>12</xdr:row>
      <xdr:rowOff>108585</xdr:rowOff>
    </xdr:to>
    <xdr:pic>
      <xdr:nvPicPr>
        <xdr:cNvPr id="9" name="Graphic 8" descr="Document with solid fill">
          <a:extLst>
            <a:ext uri="{FF2B5EF4-FFF2-40B4-BE49-F238E27FC236}">
              <a16:creationId xmlns:a16="http://schemas.microsoft.com/office/drawing/2014/main" id="{313BF8C0-630F-4475-229E-6F272C091F3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375660" y="1442085"/>
          <a:ext cx="914400" cy="952500"/>
        </a:xfrm>
        <a:prstGeom prst="rect">
          <a:avLst/>
        </a:prstGeom>
      </xdr:spPr>
    </xdr:pic>
    <xdr:clientData/>
  </xdr:twoCellAnchor>
  <xdr:twoCellAnchor editAs="oneCell">
    <xdr:from>
      <xdr:col>6</xdr:col>
      <xdr:colOff>238125</xdr:colOff>
      <xdr:row>14</xdr:row>
      <xdr:rowOff>180976</xdr:rowOff>
    </xdr:from>
    <xdr:to>
      <xdr:col>13</xdr:col>
      <xdr:colOff>0</xdr:colOff>
      <xdr:row>17</xdr:row>
      <xdr:rowOff>180976</xdr:rowOff>
    </xdr:to>
    <xdr:pic>
      <xdr:nvPicPr>
        <xdr:cNvPr id="8" name="Picture 7">
          <a:extLst>
            <a:ext uri="{FF2B5EF4-FFF2-40B4-BE49-F238E27FC236}">
              <a16:creationId xmlns:a16="http://schemas.microsoft.com/office/drawing/2014/main" id="{AF9A0C96-4D22-5B09-91FF-89BB9D54E41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895725" y="2847976"/>
          <a:ext cx="4029075"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76201</xdr:colOff>
      <xdr:row>0</xdr:row>
      <xdr:rowOff>9525</xdr:rowOff>
    </xdr:from>
    <xdr:to>
      <xdr:col>14</xdr:col>
      <xdr:colOff>103910</xdr:colOff>
      <xdr:row>3</xdr:row>
      <xdr:rowOff>51955</xdr:rowOff>
    </xdr:to>
    <xdr:sp macro="" textlink="">
      <xdr:nvSpPr>
        <xdr:cNvPr id="2" name="Rectangle 1">
          <a:extLst>
            <a:ext uri="{FF2B5EF4-FFF2-40B4-BE49-F238E27FC236}">
              <a16:creationId xmlns:a16="http://schemas.microsoft.com/office/drawing/2014/main" id="{7F19DAFE-85A7-7E06-2144-CB8DF6C8F6B0}"/>
            </a:ext>
          </a:extLst>
        </xdr:cNvPr>
        <xdr:cNvSpPr/>
      </xdr:nvSpPr>
      <xdr:spPr>
        <a:xfrm>
          <a:off x="682337" y="9525"/>
          <a:ext cx="7907482" cy="61393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xdr:colOff>
      <xdr:row>0</xdr:row>
      <xdr:rowOff>0</xdr:rowOff>
    </xdr:from>
    <xdr:to>
      <xdr:col>4</xdr:col>
      <xdr:colOff>428625</xdr:colOff>
      <xdr:row>3</xdr:row>
      <xdr:rowOff>47625</xdr:rowOff>
    </xdr:to>
    <xdr:pic>
      <xdr:nvPicPr>
        <xdr:cNvPr id="3" name="Picture 2">
          <a:extLst>
            <a:ext uri="{FF2B5EF4-FFF2-40B4-BE49-F238E27FC236}">
              <a16:creationId xmlns:a16="http://schemas.microsoft.com/office/drawing/2014/main" id="{DE1A8EC6-EB92-4806-BCC2-BCEED41AE3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2867024"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314326</xdr:colOff>
      <xdr:row>0</xdr:row>
      <xdr:rowOff>47625</xdr:rowOff>
    </xdr:from>
    <xdr:to>
      <xdr:col>14</xdr:col>
      <xdr:colOff>43296</xdr:colOff>
      <xdr:row>2</xdr:row>
      <xdr:rowOff>180975</xdr:rowOff>
    </xdr:to>
    <xdr:sp macro="" textlink="">
      <xdr:nvSpPr>
        <xdr:cNvPr id="5" name="Rectangle 4">
          <a:extLst>
            <a:ext uri="{FF2B5EF4-FFF2-40B4-BE49-F238E27FC236}">
              <a16:creationId xmlns:a16="http://schemas.microsoft.com/office/drawing/2014/main" id="{02889C95-F3DF-39C7-5C49-26451BA9133D}"/>
            </a:ext>
          </a:extLst>
        </xdr:cNvPr>
        <xdr:cNvSpPr/>
      </xdr:nvSpPr>
      <xdr:spPr>
        <a:xfrm>
          <a:off x="2738871" y="47625"/>
          <a:ext cx="5790334" cy="5143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1">
              <a:latin typeface="Aptos Narrow" panose="020B0004020202020204" pitchFamily="34" charset="0"/>
            </a:rPr>
            <a:t>   </a:t>
          </a:r>
          <a:r>
            <a:rPr lang="en-US" sz="2800" b="1">
              <a:latin typeface="Aparajita" panose="02020603050405020304" pitchFamily="18" charset="0"/>
              <a:cs typeface="Aparajita" panose="02020603050405020304" pitchFamily="18" charset="0"/>
            </a:rPr>
            <a:t>SALES</a:t>
          </a:r>
          <a:r>
            <a:rPr lang="en-US" sz="2800" b="1" baseline="0">
              <a:latin typeface="Aparajita" panose="02020603050405020304" pitchFamily="18" charset="0"/>
              <a:cs typeface="Aparajita" panose="02020603050405020304" pitchFamily="18" charset="0"/>
            </a:rPr>
            <a:t> DASHBOARD (2025-26)</a:t>
          </a:r>
          <a:endParaRPr lang="en-US" sz="2800" b="1">
            <a:latin typeface="Aparajita" panose="02020603050405020304" pitchFamily="18" charset="0"/>
            <a:cs typeface="Aparajita" panose="02020603050405020304" pitchFamily="18" charset="0"/>
          </a:endParaRPr>
        </a:p>
      </xdr:txBody>
    </xdr:sp>
    <xdr:clientData/>
  </xdr:twoCellAnchor>
  <xdr:twoCellAnchor editAs="oneCell">
    <xdr:from>
      <xdr:col>0</xdr:col>
      <xdr:colOff>19050</xdr:colOff>
      <xdr:row>3</xdr:row>
      <xdr:rowOff>47625</xdr:rowOff>
    </xdr:from>
    <xdr:to>
      <xdr:col>2</xdr:col>
      <xdr:colOff>47625</xdr:colOff>
      <xdr:row>9</xdr:row>
      <xdr:rowOff>95250</xdr:rowOff>
    </xdr:to>
    <mc:AlternateContent xmlns:mc="http://schemas.openxmlformats.org/markup-compatibility/2006" xmlns:a14="http://schemas.microsoft.com/office/drawing/2010/main">
      <mc:Choice Requires="a14">
        <xdr:graphicFrame macro="">
          <xdr:nvGraphicFramePr>
            <xdr:cNvPr id="6" name="Category 3">
              <a:extLst>
                <a:ext uri="{FF2B5EF4-FFF2-40B4-BE49-F238E27FC236}">
                  <a16:creationId xmlns:a16="http://schemas.microsoft.com/office/drawing/2014/main" id="{C7617172-3807-4E7A-A5B4-BB642979490B}"/>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19050" y="619125"/>
              <a:ext cx="1247775"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9</xdr:row>
      <xdr:rowOff>106506</xdr:rowOff>
    </xdr:from>
    <xdr:to>
      <xdr:col>2</xdr:col>
      <xdr:colOff>19050</xdr:colOff>
      <xdr:row>24</xdr:row>
      <xdr:rowOff>112567</xdr:rowOff>
    </xdr:to>
    <xdr:sp macro="" textlink="">
      <xdr:nvSpPr>
        <xdr:cNvPr id="8" name="Rectangle 7">
          <a:hlinkClick xmlns:r="http://schemas.openxmlformats.org/officeDocument/2006/relationships" r:id="rId2"/>
          <a:extLst>
            <a:ext uri="{FF2B5EF4-FFF2-40B4-BE49-F238E27FC236}">
              <a16:creationId xmlns:a16="http://schemas.microsoft.com/office/drawing/2014/main" id="{AF2092B7-9430-5202-17FC-FE90113AC80E}"/>
            </a:ext>
          </a:extLst>
        </xdr:cNvPr>
        <xdr:cNvSpPr/>
      </xdr:nvSpPr>
      <xdr:spPr>
        <a:xfrm>
          <a:off x="0" y="1821006"/>
          <a:ext cx="1231323" cy="286356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133350</xdr:colOff>
      <xdr:row>10</xdr:row>
      <xdr:rowOff>123825</xdr:rowOff>
    </xdr:from>
    <xdr:to>
      <xdr:col>1</xdr:col>
      <xdr:colOff>438150</xdr:colOff>
      <xdr:row>15</xdr:row>
      <xdr:rowOff>123825</xdr:rowOff>
    </xdr:to>
    <xdr:pic>
      <xdr:nvPicPr>
        <xdr:cNvPr id="9" name="Graphic 8" descr="Document with solid fill">
          <a:hlinkClick xmlns:r="http://schemas.openxmlformats.org/officeDocument/2006/relationships" r:id="rId2"/>
          <a:extLst>
            <a:ext uri="{FF2B5EF4-FFF2-40B4-BE49-F238E27FC236}">
              <a16:creationId xmlns:a16="http://schemas.microsoft.com/office/drawing/2014/main" id="{5D2C10E4-8C0B-4673-89FF-CE34100C31D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3350" y="2028825"/>
          <a:ext cx="914400" cy="952500"/>
        </a:xfrm>
        <a:prstGeom prst="rect">
          <a:avLst/>
        </a:prstGeom>
      </xdr:spPr>
    </xdr:pic>
    <xdr:clientData/>
  </xdr:twoCellAnchor>
  <xdr:twoCellAnchor editAs="oneCell">
    <xdr:from>
      <xdr:col>0</xdr:col>
      <xdr:colOff>123825</xdr:colOff>
      <xdr:row>17</xdr:row>
      <xdr:rowOff>51955</xdr:rowOff>
    </xdr:from>
    <xdr:to>
      <xdr:col>1</xdr:col>
      <xdr:colOff>428625</xdr:colOff>
      <xdr:row>22</xdr:row>
      <xdr:rowOff>181840</xdr:rowOff>
    </xdr:to>
    <xdr:pic>
      <xdr:nvPicPr>
        <xdr:cNvPr id="10" name="Graphic 9" descr="Database with solid fill">
          <a:hlinkClick xmlns:r="http://schemas.openxmlformats.org/officeDocument/2006/relationships" r:id="rId5"/>
          <a:extLst>
            <a:ext uri="{FF2B5EF4-FFF2-40B4-BE49-F238E27FC236}">
              <a16:creationId xmlns:a16="http://schemas.microsoft.com/office/drawing/2014/main" id="{17474D4F-25E0-400B-B22A-D233FDE423F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23825" y="3290455"/>
          <a:ext cx="910936" cy="1082385"/>
        </a:xfrm>
        <a:prstGeom prst="rect">
          <a:avLst/>
        </a:prstGeom>
      </xdr:spPr>
    </xdr:pic>
    <xdr:clientData/>
  </xdr:twoCellAnchor>
  <xdr:twoCellAnchor>
    <xdr:from>
      <xdr:col>2</xdr:col>
      <xdr:colOff>76201</xdr:colOff>
      <xdr:row>3</xdr:row>
      <xdr:rowOff>95250</xdr:rowOff>
    </xdr:from>
    <xdr:to>
      <xdr:col>5</xdr:col>
      <xdr:colOff>484910</xdr:colOff>
      <xdr:row>9</xdr:row>
      <xdr:rowOff>85725</xdr:rowOff>
    </xdr:to>
    <xdr:sp macro="" textlink="">
      <xdr:nvSpPr>
        <xdr:cNvPr id="11" name="Rectangle 10">
          <a:extLst>
            <a:ext uri="{FF2B5EF4-FFF2-40B4-BE49-F238E27FC236}">
              <a16:creationId xmlns:a16="http://schemas.microsoft.com/office/drawing/2014/main" id="{BDE58E9B-83FE-77B3-6DB8-8F98FA9A7087}"/>
            </a:ext>
          </a:extLst>
        </xdr:cNvPr>
        <xdr:cNvSpPr/>
      </xdr:nvSpPr>
      <xdr:spPr>
        <a:xfrm>
          <a:off x="1288474" y="666750"/>
          <a:ext cx="2227118" cy="1133475"/>
        </a:xfrm>
        <a:prstGeom prst="rect">
          <a:avLst/>
        </a:prstGeom>
        <a:ln>
          <a:solidFill>
            <a:schemeClr val="accent4"/>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600">
              <a:latin typeface="Arial Black" panose="020B0A04020102020204" pitchFamily="34" charset="0"/>
            </a:rPr>
            <a:t>Total</a:t>
          </a:r>
          <a:r>
            <a:rPr lang="en-US" sz="1600" baseline="0">
              <a:latin typeface="Arial Black" panose="020B0A04020102020204" pitchFamily="34" charset="0"/>
            </a:rPr>
            <a:t> Sales</a:t>
          </a:r>
        </a:p>
        <a:p>
          <a:pPr algn="l"/>
          <a:endParaRPr lang="en-US" sz="1800"/>
        </a:p>
      </xdr:txBody>
    </xdr:sp>
    <xdr:clientData/>
  </xdr:twoCellAnchor>
  <xdr:twoCellAnchor>
    <xdr:from>
      <xdr:col>5</xdr:col>
      <xdr:colOff>484910</xdr:colOff>
      <xdr:row>3</xdr:row>
      <xdr:rowOff>95250</xdr:rowOff>
    </xdr:from>
    <xdr:to>
      <xdr:col>9</xdr:col>
      <xdr:colOff>554182</xdr:colOff>
      <xdr:row>9</xdr:row>
      <xdr:rowOff>77932</xdr:rowOff>
    </xdr:to>
    <xdr:sp macro="" textlink="">
      <xdr:nvSpPr>
        <xdr:cNvPr id="15" name="Rectangle 14">
          <a:extLst>
            <a:ext uri="{FF2B5EF4-FFF2-40B4-BE49-F238E27FC236}">
              <a16:creationId xmlns:a16="http://schemas.microsoft.com/office/drawing/2014/main" id="{9E059D62-6545-4761-80EB-360A2903AFA2}"/>
            </a:ext>
          </a:extLst>
        </xdr:cNvPr>
        <xdr:cNvSpPr/>
      </xdr:nvSpPr>
      <xdr:spPr>
        <a:xfrm>
          <a:off x="3515592" y="666750"/>
          <a:ext cx="2493817" cy="1125682"/>
        </a:xfrm>
        <a:prstGeom prst="rect">
          <a:avLst/>
        </a:prstGeom>
        <a:ln>
          <a:solidFill>
            <a:schemeClr val="accent4"/>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600">
              <a:latin typeface="Arial Black" panose="020B0A04020102020204" pitchFamily="34" charset="0"/>
            </a:rPr>
            <a:t>Total</a:t>
          </a:r>
          <a:r>
            <a:rPr lang="en-US" sz="1600" baseline="0">
              <a:latin typeface="Arial Black" panose="020B0A04020102020204" pitchFamily="34" charset="0"/>
            </a:rPr>
            <a:t> Purchase</a:t>
          </a:r>
          <a:endParaRPr lang="en-US" sz="1600">
            <a:latin typeface="Arial Black" panose="020B0A04020102020204" pitchFamily="34" charset="0"/>
          </a:endParaRPr>
        </a:p>
      </xdr:txBody>
    </xdr:sp>
    <xdr:clientData/>
  </xdr:twoCellAnchor>
  <xdr:twoCellAnchor>
    <xdr:from>
      <xdr:col>9</xdr:col>
      <xdr:colOff>554183</xdr:colOff>
      <xdr:row>3</xdr:row>
      <xdr:rowOff>95250</xdr:rowOff>
    </xdr:from>
    <xdr:to>
      <xdr:col>14</xdr:col>
      <xdr:colOff>95251</xdr:colOff>
      <xdr:row>9</xdr:row>
      <xdr:rowOff>66675</xdr:rowOff>
    </xdr:to>
    <xdr:sp macro="" textlink="">
      <xdr:nvSpPr>
        <xdr:cNvPr id="16" name="Rectangle 15">
          <a:extLst>
            <a:ext uri="{FF2B5EF4-FFF2-40B4-BE49-F238E27FC236}">
              <a16:creationId xmlns:a16="http://schemas.microsoft.com/office/drawing/2014/main" id="{996CF1FB-9221-4E7C-9F4C-410F3F931627}"/>
            </a:ext>
          </a:extLst>
        </xdr:cNvPr>
        <xdr:cNvSpPr/>
      </xdr:nvSpPr>
      <xdr:spPr>
        <a:xfrm>
          <a:off x="6009410" y="666750"/>
          <a:ext cx="2571750" cy="1114425"/>
        </a:xfrm>
        <a:prstGeom prst="rect">
          <a:avLst/>
        </a:prstGeom>
        <a:ln>
          <a:solidFill>
            <a:schemeClr val="accent4"/>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600">
              <a:latin typeface="Arial Black" panose="020B0A04020102020204" pitchFamily="34" charset="0"/>
            </a:rPr>
            <a:t>Total Profit</a:t>
          </a:r>
        </a:p>
      </xdr:txBody>
    </xdr:sp>
    <xdr:clientData/>
  </xdr:twoCellAnchor>
  <xdr:twoCellAnchor>
    <xdr:from>
      <xdr:col>2</xdr:col>
      <xdr:colOff>133350</xdr:colOff>
      <xdr:row>7</xdr:row>
      <xdr:rowOff>0</xdr:rowOff>
    </xdr:from>
    <xdr:to>
      <xdr:col>4</xdr:col>
      <xdr:colOff>171450</xdr:colOff>
      <xdr:row>8</xdr:row>
      <xdr:rowOff>152399</xdr:rowOff>
    </xdr:to>
    <xdr:sp macro="" textlink="'KPI''s'!$B$9">
      <xdr:nvSpPr>
        <xdr:cNvPr id="27" name="Rectangle 26">
          <a:extLst>
            <a:ext uri="{FF2B5EF4-FFF2-40B4-BE49-F238E27FC236}">
              <a16:creationId xmlns:a16="http://schemas.microsoft.com/office/drawing/2014/main" id="{9777BAEA-23F1-48F5-B4B5-125F6D7F5E6D}"/>
            </a:ext>
          </a:extLst>
        </xdr:cNvPr>
        <xdr:cNvSpPr/>
      </xdr:nvSpPr>
      <xdr:spPr>
        <a:xfrm>
          <a:off x="1352550" y="1333500"/>
          <a:ext cx="1257300" cy="342899"/>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8332BA5-46B4-4504-8EA0-9CB9602421F2}" type="TxLink">
            <a:rPr lang="en-US" sz="1800" b="1" i="0" u="none" strike="noStrike">
              <a:solidFill>
                <a:schemeClr val="bg1"/>
              </a:solidFill>
              <a:latin typeface="Calibri"/>
            </a:rPr>
            <a:pPr algn="ctr"/>
            <a:t>53179382</a:t>
          </a:fld>
          <a:endParaRPr lang="en-US" sz="1800" b="1">
            <a:solidFill>
              <a:schemeClr val="bg1"/>
            </a:solidFill>
          </a:endParaRPr>
        </a:p>
      </xdr:txBody>
    </xdr:sp>
    <xdr:clientData/>
  </xdr:twoCellAnchor>
  <xdr:twoCellAnchor>
    <xdr:from>
      <xdr:col>5</xdr:col>
      <xdr:colOff>557645</xdr:colOff>
      <xdr:row>6</xdr:row>
      <xdr:rowOff>163830</xdr:rowOff>
    </xdr:from>
    <xdr:to>
      <xdr:col>8</xdr:col>
      <xdr:colOff>161059</xdr:colOff>
      <xdr:row>8</xdr:row>
      <xdr:rowOff>133350</xdr:rowOff>
    </xdr:to>
    <xdr:sp macro="" textlink="'KPI''s'!$E$9">
      <xdr:nvSpPr>
        <xdr:cNvPr id="29" name="Rectangle 28">
          <a:extLst>
            <a:ext uri="{FF2B5EF4-FFF2-40B4-BE49-F238E27FC236}">
              <a16:creationId xmlns:a16="http://schemas.microsoft.com/office/drawing/2014/main" id="{54567094-AA8E-4EA5-A8F9-3E77A2D04252}"/>
            </a:ext>
          </a:extLst>
        </xdr:cNvPr>
        <xdr:cNvSpPr/>
      </xdr:nvSpPr>
      <xdr:spPr>
        <a:xfrm>
          <a:off x="3588327" y="1306830"/>
          <a:ext cx="1421823" cy="350520"/>
        </a:xfrm>
        <a:prstGeom prst="rect">
          <a:avLst/>
        </a:prstGeom>
        <a:solidFill>
          <a:schemeClr val="bg1">
            <a:lumMod val="5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B359B9B7-EC47-4420-986F-F6DD9F17E4FC}" type="TxLink">
            <a:rPr lang="en-US" sz="1800" b="1" i="0" u="none" strike="noStrike">
              <a:solidFill>
                <a:schemeClr val="bg1"/>
              </a:solidFill>
              <a:latin typeface="Calibri"/>
            </a:rPr>
            <a:pPr algn="ctr"/>
            <a:t>33647206</a:t>
          </a:fld>
          <a:endParaRPr lang="en-US" sz="1800" b="1">
            <a:solidFill>
              <a:schemeClr val="bg1"/>
            </a:solidFill>
          </a:endParaRPr>
        </a:p>
      </xdr:txBody>
    </xdr:sp>
    <xdr:clientData/>
  </xdr:twoCellAnchor>
  <xdr:twoCellAnchor>
    <xdr:from>
      <xdr:col>10</xdr:col>
      <xdr:colOff>10392</xdr:colOff>
      <xdr:row>6</xdr:row>
      <xdr:rowOff>164523</xdr:rowOff>
    </xdr:from>
    <xdr:to>
      <xdr:col>12</xdr:col>
      <xdr:colOff>130753</xdr:colOff>
      <xdr:row>8</xdr:row>
      <xdr:rowOff>126423</xdr:rowOff>
    </xdr:to>
    <xdr:sp macro="" textlink="'KPI''s'!$H$9">
      <xdr:nvSpPr>
        <xdr:cNvPr id="30" name="Rectangle 29">
          <a:extLst>
            <a:ext uri="{FF2B5EF4-FFF2-40B4-BE49-F238E27FC236}">
              <a16:creationId xmlns:a16="http://schemas.microsoft.com/office/drawing/2014/main" id="{33D483E3-26F4-4CEC-862F-280F8433787F}"/>
            </a:ext>
          </a:extLst>
        </xdr:cNvPr>
        <xdr:cNvSpPr/>
      </xdr:nvSpPr>
      <xdr:spPr>
        <a:xfrm>
          <a:off x="6071756" y="1307523"/>
          <a:ext cx="1332633" cy="342900"/>
        </a:xfrm>
        <a:prstGeom prst="rect">
          <a:avLst/>
        </a:prstGeom>
        <a:solidFill>
          <a:schemeClr val="bg1">
            <a:lumMod val="5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2F463526-BD2E-4F9E-8574-1D82D5461AAC}" type="TxLink">
            <a:rPr lang="en-US" sz="1800" b="1" i="0" u="none" strike="noStrike">
              <a:solidFill>
                <a:schemeClr val="bg1"/>
              </a:solidFill>
              <a:latin typeface="Calibri"/>
            </a:rPr>
            <a:pPr algn="ctr"/>
            <a:t>19532176</a:t>
          </a:fld>
          <a:endParaRPr lang="en-US" sz="1800" b="1">
            <a:solidFill>
              <a:schemeClr val="bg1"/>
            </a:solidFill>
          </a:endParaRPr>
        </a:p>
      </xdr:txBody>
    </xdr:sp>
    <xdr:clientData/>
  </xdr:twoCellAnchor>
  <xdr:twoCellAnchor>
    <xdr:from>
      <xdr:col>3</xdr:col>
      <xdr:colOff>173182</xdr:colOff>
      <xdr:row>2</xdr:row>
      <xdr:rowOff>47625</xdr:rowOff>
    </xdr:from>
    <xdr:to>
      <xdr:col>6</xdr:col>
      <xdr:colOff>51955</xdr:colOff>
      <xdr:row>8</xdr:row>
      <xdr:rowOff>17318</xdr:rowOff>
    </xdr:to>
    <xdr:graphicFrame macro="">
      <xdr:nvGraphicFramePr>
        <xdr:cNvPr id="34" name="Chart 33">
          <a:extLst>
            <a:ext uri="{FF2B5EF4-FFF2-40B4-BE49-F238E27FC236}">
              <a16:creationId xmlns:a16="http://schemas.microsoft.com/office/drawing/2014/main" id="{38B4ECBE-0974-4C35-AE6F-F14B956C4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225137</xdr:colOff>
      <xdr:row>3</xdr:row>
      <xdr:rowOff>25976</xdr:rowOff>
    </xdr:from>
    <xdr:to>
      <xdr:col>10</xdr:col>
      <xdr:colOff>60613</xdr:colOff>
      <xdr:row>8</xdr:row>
      <xdr:rowOff>164523</xdr:rowOff>
    </xdr:to>
    <xdr:graphicFrame macro="">
      <xdr:nvGraphicFramePr>
        <xdr:cNvPr id="7" name="Chart 6">
          <a:extLst>
            <a:ext uri="{FF2B5EF4-FFF2-40B4-BE49-F238E27FC236}">
              <a16:creationId xmlns:a16="http://schemas.microsoft.com/office/drawing/2014/main" id="{405D0CEC-BDA8-4E55-99C0-65158F6DA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0</xdr:colOff>
      <xdr:row>11</xdr:row>
      <xdr:rowOff>0</xdr:rowOff>
    </xdr:from>
    <xdr:to>
      <xdr:col>7</xdr:col>
      <xdr:colOff>238125</xdr:colOff>
      <xdr:row>12</xdr:row>
      <xdr:rowOff>9525</xdr:rowOff>
    </xdr:to>
    <xdr:pic>
      <xdr:nvPicPr>
        <xdr:cNvPr id="12" name="Picture 11">
          <a:extLst>
            <a:ext uri="{FF2B5EF4-FFF2-40B4-BE49-F238E27FC236}">
              <a16:creationId xmlns:a16="http://schemas.microsoft.com/office/drawing/2014/main" id="{C662960E-1034-7A68-DEE3-E554FAF319E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657600" y="2095500"/>
          <a:ext cx="8477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xdr:row>
      <xdr:rowOff>0</xdr:rowOff>
    </xdr:from>
    <xdr:to>
      <xdr:col>7</xdr:col>
      <xdr:colOff>238125</xdr:colOff>
      <xdr:row>12</xdr:row>
      <xdr:rowOff>9525</xdr:rowOff>
    </xdr:to>
    <xdr:pic>
      <xdr:nvPicPr>
        <xdr:cNvPr id="13" name="Picture 12">
          <a:extLst>
            <a:ext uri="{FF2B5EF4-FFF2-40B4-BE49-F238E27FC236}">
              <a16:creationId xmlns:a16="http://schemas.microsoft.com/office/drawing/2014/main" id="{2921F531-3D19-2E08-DDEB-96EA69851DD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657600" y="2095500"/>
          <a:ext cx="8477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597477</xdr:colOff>
      <xdr:row>3</xdr:row>
      <xdr:rowOff>43295</xdr:rowOff>
    </xdr:from>
    <xdr:to>
      <xdr:col>14</xdr:col>
      <xdr:colOff>181841</xdr:colOff>
      <xdr:row>8</xdr:row>
      <xdr:rowOff>95250</xdr:rowOff>
    </xdr:to>
    <xdr:graphicFrame macro="">
      <xdr:nvGraphicFramePr>
        <xdr:cNvPr id="17" name="Chart 16">
          <a:extLst>
            <a:ext uri="{FF2B5EF4-FFF2-40B4-BE49-F238E27FC236}">
              <a16:creationId xmlns:a16="http://schemas.microsoft.com/office/drawing/2014/main" id="{F046A6A8-90AB-4633-A90B-87CE75C6B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25977</xdr:colOff>
      <xdr:row>9</xdr:row>
      <xdr:rowOff>86592</xdr:rowOff>
    </xdr:from>
    <xdr:to>
      <xdr:col>7</xdr:col>
      <xdr:colOff>458931</xdr:colOff>
      <xdr:row>24</xdr:row>
      <xdr:rowOff>112568</xdr:rowOff>
    </xdr:to>
    <xdr:sp macro="" textlink="">
      <xdr:nvSpPr>
        <xdr:cNvPr id="18" name="Rectangle 17">
          <a:extLst>
            <a:ext uri="{FF2B5EF4-FFF2-40B4-BE49-F238E27FC236}">
              <a16:creationId xmlns:a16="http://schemas.microsoft.com/office/drawing/2014/main" id="{8FF6DEDD-AA76-3FDD-F1EF-23ED58A244D1}"/>
            </a:ext>
          </a:extLst>
        </xdr:cNvPr>
        <xdr:cNvSpPr/>
      </xdr:nvSpPr>
      <xdr:spPr>
        <a:xfrm>
          <a:off x="1238250" y="1801092"/>
          <a:ext cx="3463636" cy="2883476"/>
        </a:xfrm>
        <a:prstGeom prst="rect">
          <a:avLst/>
        </a:prstGeom>
        <a:ln>
          <a:solidFill>
            <a:srgbClr val="FFC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467590</xdr:colOff>
      <xdr:row>9</xdr:row>
      <xdr:rowOff>77932</xdr:rowOff>
    </xdr:from>
    <xdr:to>
      <xdr:col>14</xdr:col>
      <xdr:colOff>86591</xdr:colOff>
      <xdr:row>24</xdr:row>
      <xdr:rowOff>51955</xdr:rowOff>
    </xdr:to>
    <xdr:sp macro="" textlink="">
      <xdr:nvSpPr>
        <xdr:cNvPr id="19" name="Rectangle 18">
          <a:extLst>
            <a:ext uri="{FF2B5EF4-FFF2-40B4-BE49-F238E27FC236}">
              <a16:creationId xmlns:a16="http://schemas.microsoft.com/office/drawing/2014/main" id="{C52B865A-C24D-4244-A66E-4B63D398D9E6}"/>
            </a:ext>
          </a:extLst>
        </xdr:cNvPr>
        <xdr:cNvSpPr/>
      </xdr:nvSpPr>
      <xdr:spPr>
        <a:xfrm>
          <a:off x="4710545" y="1792432"/>
          <a:ext cx="3861955" cy="2831523"/>
        </a:xfrm>
        <a:prstGeom prst="rect">
          <a:avLst/>
        </a:prstGeom>
        <a:ln>
          <a:solidFill>
            <a:schemeClr val="accent4">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400" b="1">
              <a:latin typeface="Amiri" panose="00000500000000000000" pitchFamily="2" charset="-78"/>
              <a:ea typeface="Amiri" panose="00000500000000000000" pitchFamily="2" charset="-78"/>
              <a:cs typeface="Amiri" panose="00000500000000000000" pitchFamily="2" charset="-78"/>
            </a:rPr>
            <a:t>  Productwise Sales</a:t>
          </a:r>
        </a:p>
      </xdr:txBody>
    </xdr:sp>
    <xdr:clientData/>
  </xdr:twoCellAnchor>
  <xdr:twoCellAnchor>
    <xdr:from>
      <xdr:col>2</xdr:col>
      <xdr:colOff>207818</xdr:colOff>
      <xdr:row>10</xdr:row>
      <xdr:rowOff>69273</xdr:rowOff>
    </xdr:from>
    <xdr:to>
      <xdr:col>7</xdr:col>
      <xdr:colOff>294410</xdr:colOff>
      <xdr:row>23</xdr:row>
      <xdr:rowOff>164523</xdr:rowOff>
    </xdr:to>
    <xdr:graphicFrame macro="">
      <xdr:nvGraphicFramePr>
        <xdr:cNvPr id="21" name="Chart 20">
          <a:extLst>
            <a:ext uri="{FF2B5EF4-FFF2-40B4-BE49-F238E27FC236}">
              <a16:creationId xmlns:a16="http://schemas.microsoft.com/office/drawing/2014/main" id="{93411797-3DA8-42AD-B043-63AF23BEA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415636</xdr:colOff>
      <xdr:row>14</xdr:row>
      <xdr:rowOff>113433</xdr:rowOff>
    </xdr:from>
    <xdr:to>
      <xdr:col>14</xdr:col>
      <xdr:colOff>155864</xdr:colOff>
      <xdr:row>24</xdr:row>
      <xdr:rowOff>181841</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E4D41619-3E87-4B7F-A66A-8BD2322574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4682836" y="2780433"/>
              <a:ext cx="4007428" cy="197340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303068</xdr:colOff>
      <xdr:row>7</xdr:row>
      <xdr:rowOff>86591</xdr:rowOff>
    </xdr:from>
    <xdr:to>
      <xdr:col>14</xdr:col>
      <xdr:colOff>138546</xdr:colOff>
      <xdr:row>15</xdr:row>
      <xdr:rowOff>60614</xdr:rowOff>
    </xdr:to>
    <xdr:graphicFrame macro="">
      <xdr:nvGraphicFramePr>
        <xdr:cNvPr id="24" name="Chart 23">
          <a:extLst>
            <a:ext uri="{FF2B5EF4-FFF2-40B4-BE49-F238E27FC236}">
              <a16:creationId xmlns:a16="http://schemas.microsoft.com/office/drawing/2014/main" id="{2FFC998D-DD78-4ED1-9673-446834962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95250</xdr:colOff>
      <xdr:row>0</xdr:row>
      <xdr:rowOff>8659</xdr:rowOff>
    </xdr:from>
    <xdr:to>
      <xdr:col>18</xdr:col>
      <xdr:colOff>458931</xdr:colOff>
      <xdr:row>24</xdr:row>
      <xdr:rowOff>103909</xdr:rowOff>
    </xdr:to>
    <xdr:sp macro="" textlink="">
      <xdr:nvSpPr>
        <xdr:cNvPr id="25" name="Rectangle 24">
          <a:extLst>
            <a:ext uri="{FF2B5EF4-FFF2-40B4-BE49-F238E27FC236}">
              <a16:creationId xmlns:a16="http://schemas.microsoft.com/office/drawing/2014/main" id="{307BEB0B-D339-B2A9-4E00-8C07025C37B6}"/>
            </a:ext>
          </a:extLst>
        </xdr:cNvPr>
        <xdr:cNvSpPr/>
      </xdr:nvSpPr>
      <xdr:spPr>
        <a:xfrm>
          <a:off x="8581159" y="8659"/>
          <a:ext cx="2788227" cy="4667250"/>
        </a:xfrm>
        <a:prstGeom prst="rect">
          <a:avLst/>
        </a:prstGeom>
        <a:ln>
          <a:solidFill>
            <a:srgbClr val="FFC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000"/>
            <a:t>         </a:t>
          </a:r>
          <a:r>
            <a:rPr lang="en-US" sz="2400" b="1">
              <a:latin typeface="Amiri" panose="00000500000000000000" pitchFamily="2" charset="-78"/>
              <a:ea typeface="Amiri" panose="00000500000000000000" pitchFamily="2" charset="-78"/>
              <a:cs typeface="Amiri" panose="00000500000000000000" pitchFamily="2" charset="-78"/>
            </a:rPr>
            <a:t>Statewise</a:t>
          </a:r>
          <a:r>
            <a:rPr lang="en-US" sz="2400" b="1" baseline="0">
              <a:latin typeface="Amiri" panose="00000500000000000000" pitchFamily="2" charset="-78"/>
              <a:ea typeface="Amiri" panose="00000500000000000000" pitchFamily="2" charset="-78"/>
              <a:cs typeface="Amiri" panose="00000500000000000000" pitchFamily="2" charset="-78"/>
            </a:rPr>
            <a:t> Sales</a:t>
          </a:r>
          <a:endParaRPr lang="en-US" sz="2400" b="1">
            <a:latin typeface="Amiri" panose="00000500000000000000" pitchFamily="2" charset="-78"/>
            <a:ea typeface="Amiri" panose="00000500000000000000" pitchFamily="2" charset="-78"/>
            <a:cs typeface="Amiri" panose="00000500000000000000" pitchFamily="2" charset="-78"/>
          </a:endParaRPr>
        </a:p>
      </xdr:txBody>
    </xdr:sp>
    <xdr:clientData/>
  </xdr:twoCellAnchor>
  <xdr:twoCellAnchor>
    <xdr:from>
      <xdr:col>14</xdr:col>
      <xdr:colOff>173182</xdr:colOff>
      <xdr:row>2</xdr:row>
      <xdr:rowOff>34635</xdr:rowOff>
    </xdr:from>
    <xdr:to>
      <xdr:col>18</xdr:col>
      <xdr:colOff>493568</xdr:colOff>
      <xdr:row>24</xdr:row>
      <xdr:rowOff>25976</xdr:rowOff>
    </xdr:to>
    <mc:AlternateContent xmlns:mc="http://schemas.openxmlformats.org/markup-compatibility/2006">
      <mc:Choice xmlns:cx4="http://schemas.microsoft.com/office/drawing/2016/5/10/chartex" Requires="cx4">
        <xdr:graphicFrame macro="">
          <xdr:nvGraphicFramePr>
            <xdr:cNvPr id="26" name="Chart 25">
              <a:extLst>
                <a:ext uri="{FF2B5EF4-FFF2-40B4-BE49-F238E27FC236}">
                  <a16:creationId xmlns:a16="http://schemas.microsoft.com/office/drawing/2014/main" id="{59111E4A-3E37-45E3-90C7-795FD10D2F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8707582" y="415635"/>
              <a:ext cx="2758786" cy="418234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3T08:15:16.598"/>
    </inkml:context>
    <inkml:brush xml:id="br0">
      <inkml:brushProperty name="width" value="0.035" units="cm"/>
      <inkml:brushProperty name="height" value="0.035" units="cm"/>
      <inkml:brushProperty name="color" value="#004F8B"/>
    </inkml:brush>
  </inkml:definitions>
  <inkml:trace contextRef="#ctx0" brushRef="#br0">1 0 24575,'3'0'0,"9"0"0,6 0 0,0 0-8191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3T08:15:16.599"/>
    </inkml:context>
    <inkml:brush xml:id="br0">
      <inkml:brushProperty name="width" value="0.035" units="cm"/>
      <inkml:brushProperty name="height" value="0.035" units="cm"/>
      <inkml:brushProperty name="color" value="#004F8B"/>
    </inkml:brush>
  </inkml:definitions>
  <inkml:trace contextRef="#ctx0" brushRef="#br0">1 0 24575,'3'0'0,"9"0"0,6 0 0,0 0-8191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3T08:15:16.600"/>
    </inkml:context>
    <inkml:brush xml:id="br0">
      <inkml:brushProperty name="width" value="0.035" units="cm"/>
      <inkml:brushProperty name="height" value="0.035" units="cm"/>
      <inkml:brushProperty name="color" value="#004F8B"/>
    </inkml:brush>
  </inkml:definitions>
  <inkml:trace contextRef="#ctx0" brushRef="#br0">1 0 24575,'3'0'0,"9"0"0,6 0 0,0 0-8191</inkml:trace>
</inkm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U" refreshedDate="45660.587066782406" createdVersion="8" refreshedVersion="8" minRefreshableVersion="3" recordCount="992" xr:uid="{883DFEF6-3367-474D-B2A0-2488F7AA009E}">
  <cacheSource type="worksheet">
    <worksheetSource ref="A1:L993" sheet="MAIN TABLE"/>
  </cacheSource>
  <cacheFields count="15">
    <cacheField name="date" numFmtId="164">
      <sharedItems containsSemiMixedTypes="0" containsNonDate="0" containsDate="1" containsString="0" minDate="2024-04-01T00:00:00" maxDate="2025-02-26T00:00:00" count="331">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sharedItems>
      <fieldGroup par="14"/>
    </cacheField>
    <cacheField name="Name" numFmtId="0">
      <sharedItems count="327">
        <s v="Bharat Innovations"/>
        <s v="Green Leaf Enterprises"/>
        <s v="Urban Pulse Technologies"/>
        <s v="Mystic India Exports"/>
        <s v="Golden Horizon Ventures"/>
        <s v="Eternal Traditions"/>
        <s v="Apex Solutions"/>
        <s v="Harmony Foods"/>
        <s v="Pure Essence Skincare"/>
        <s v="Zenith Construction Co."/>
        <s v="Radiant Health Systems"/>
        <s v="Divine Creations"/>
        <s v="Metro Tech Solutions"/>
        <s v="True Path Logistics"/>
        <s v="Sacred Roots Apparel"/>
        <s v="Quantum Finance Services"/>
        <s v="Brilliant Minds Academy"/>
        <s v="Visionary Holdings"/>
        <s v="Stellar Design Studio"/>
        <s v="Classic Cuisines"/>
        <s v="Bold Ventures"/>
        <s v="Prestige Automobiles"/>
        <s v="Elite Marketing Solutions"/>
        <s v="Natural Bliss Beverages"/>
        <s v="Crystal Clear Solutions"/>
        <s v="Modern Trends Fashion"/>
        <s v="Heritage Crafts"/>
        <s v="Future Insights Analytics"/>
        <s v="Emerald Estate Developers"/>
        <s v="Starlight Media Group"/>
        <s v="Supreme Electronics"/>
        <s v="Optimum Wellness"/>
        <s v="Zenith Books Publishing"/>
        <s v="Pinnacle Innovations"/>
        <s v="Apex Travel Services"/>
        <s v="Golden Era Realty"/>
        <s v="Radiant Jewelry"/>
        <s v="Infinity Ventures"/>
        <s v="Royal Taste Foods"/>
        <s v="Harmony Homes"/>
        <s v="Urban Edge Consulting"/>
        <s v="Prime Tech Innovations"/>
        <s v="Legacy Designs"/>
        <s v="Virtue Enterprises"/>
        <s v="Radiant Health Club"/>
        <s v="Bright Horizon Ventures"/>
        <s v="Modern Lifestyle Products"/>
        <s v="Nexus Trading Co."/>
        <s v="Radiance Spa"/>
        <s v="Absolute Solutions"/>
        <s v="Verve Fitness Studio"/>
        <s v="Sparkle Cleaners"/>
        <s v="Global Reach Logistics"/>
        <s v="Noble Path Finance"/>
        <s v="Dynamic Events Management"/>
        <s v="Crystal Waters Resort"/>
        <s v="Excellence Tutors"/>
        <s v="Horizon Builders"/>
        <s v="Synergy Tech Solutions"/>
        <s v="Classic Heritage Crafts"/>
        <s v="Prime Focus Media"/>
        <s v="Noble Nutraceuticals"/>
        <s v="Supreme Travel Agency"/>
        <s v="Future Vision Tech"/>
        <s v="Urban Groove Apparel"/>
        <s v="Echo Real Estate"/>
        <s v="Pinnacle Health Products"/>
        <s v="Apex Auto Care"/>
        <s v="Royal Glow Cosmetics"/>
        <s v="Zenith Culinary Arts"/>
        <s v="Visionary Tours"/>
        <s v="Horizon Wellness"/>
        <s v="True Value Electronics"/>
        <s v="Harmony Homes Realty"/>
        <s v="Stellar Advertising"/>
        <s v="Radiant Enterprise Solutions"/>
        <s v="Modern Trends Retail"/>
        <s v="Global Spectrum Consulting"/>
        <s v="Elite Essence Products"/>
        <s v="Dynamic Creations"/>
        <s v="Quantum Design Studio"/>
        <s v="Infinite Solutions"/>
        <s v="Apex Construction"/>
        <s v="Legacy Innovations"/>
        <s v="Pure Harmony Foods"/>
        <s v="Zenith Security Systems"/>
        <s v="Crystal Clear Beverages"/>
        <s v="Metro Line Tech"/>
        <s v="Urban Pulse Consulting"/>
        <s v="Radiant Vision Studios"/>
        <s v="Noble Travel Services"/>
        <s v="Bright Future Academy"/>
        <s v="Synergy Solutions Group"/>
        <s v="Visionary Health Systems"/>
        <s v="Apex Retailers"/>
        <s v="Prestige Property Developers"/>
        <s v="Classic Trends Fashion"/>
        <s v="Harmony Ventures"/>
        <s v="Stellar Realty"/>
        <s v="Future Path Technologies"/>
        <s v="Elite Edge Services"/>
        <s v="Radiance Health and Wellness"/>
        <s v="Legacy Auto Works"/>
        <s v="Prime Essence Creations"/>
        <s v="Quantum Ventures"/>
        <s v="Horizon Tech Solutions"/>
        <s v="Urban Legends Apparel"/>
        <s v="Pure Bliss Beverages"/>
        <s v="Noble Heights Builders"/>
        <s v="Radiant Foods"/>
        <s v="Zenith Financial Services"/>
        <s v="Apex Travel Ventures"/>
        <s v="Legacy Design Group"/>
        <s v="Supreme Wellness"/>
        <s v="Harmony Tech Innovations"/>
        <s v="Stellar Education Services"/>
        <s v="Visionary Health Products"/>
        <s v="Crystal Innovations"/>
        <s v="Future Trends Retail"/>
        <s v="Radiant Horizon Ventures"/>
        <s v="Urban Edge Realty"/>
        <s v="Prime Focus Innovations"/>
        <s v="Elite Spectrum Consulting"/>
        <s v="Dynamic Design Studio"/>
        <s v="Apex Wellness Solutions"/>
        <s v="Royal Crest Foods"/>
        <s v="Zenith Travels"/>
        <s v="Modern Harmony Products"/>
        <s v="Horizon Builders &amp; Developers"/>
        <s v="Radiance Tech Solutions"/>
        <s v="Legacy Apparel"/>
        <s v="Pinnacle Education Group"/>
        <s v="Noble Innovations"/>
        <s v="Crystal Clear Realty"/>
        <s v="Future Vision Realty"/>
        <s v="Urban Pulse Media"/>
        <s v="True Essence Health"/>
        <s v="Apex Enterprise Solutions"/>
        <s v="Radiant Vision Realty"/>
        <s v="Harmony Consulting Group"/>
        <s v="Zenith Tech Ventures"/>
        <s v="Stellar Health Services"/>
        <s v="Pure Path Foods"/>
        <s v="Prestige Solutions"/>
        <s v="Bright Horizon Realty"/>
        <s v="Quantum Media Group"/>
        <s v="Legacy Builders"/>
        <s v="Apex Spa &amp; Wellness"/>
        <s v="Radiant Travel Services"/>
        <s v="Modern Trends Consulting"/>
        <s v="Global Horizon Ventures"/>
        <s v="Elite Enterprises"/>
        <s v="Urban Wave Solutions"/>
        <s v="Pinnacle Health Innovations"/>
        <s v="Horizon Fashion"/>
        <s v="Crystal Essence Beverages"/>
        <s v="Dynamic Pathways"/>
        <s v="Visionary Realty Solutions"/>
        <s v="Radiance Apparel"/>
        <s v="Zenith Design Group"/>
        <s v="Apex Publishing House"/>
        <s v="True Value Consulting"/>
        <s v="Future Path Ventures"/>
        <s v="Stellar Tech Services"/>
        <s v="Legacy Travel Agency"/>
        <s v="Harmony Innovations"/>
        <s v="Pure Essence Solutions"/>
        <s v="Elite Media Group"/>
        <s v="Radiant Construction"/>
        <s v="Pinnacle Finance"/>
        <s v="Horizon Tech Ventures"/>
        <s v="Crystal Health Solutions"/>
        <s v="Modern Horizons Consulting"/>
        <s v="Apex Realty Services"/>
        <s v="Zenith Educational Group"/>
        <s v="True Path Ventures"/>
        <s v="Radiance Media"/>
        <s v="Legacy Health Systems"/>
        <s v="Urban Focus Products"/>
        <s v="Elite Edge Consulting"/>
        <s v="Stellar Travel Solutions"/>
        <s v="Harmony Tech Ventures"/>
        <s v="Pure Harmony Solutions"/>
        <s v="Radiant Fitness Studio"/>
        <s v="Zenith Finance Co."/>
        <s v="Apex Events Management"/>
        <s v="Visionary Innovations"/>
        <s v="Horizon Design Studio"/>
        <s v="Modern Spectrum Solutions"/>
        <s v="Legacy Tech Products"/>
        <s v="Pinnacle Wellness Services"/>
        <s v="Urban Insight Consulting"/>
        <s v="Crystal Horizons"/>
        <s v="Radiant Apparel"/>
        <s v="True Value Products"/>
        <s v="Apex Creative Solutions"/>
        <s v="Zenith Health Products"/>
        <s v="Stellar Media Group"/>
        <s v="Harmony Finance Co."/>
        <s v="Pure Vision Ventures"/>
        <s v="Radiance Solutions Group"/>
        <s v="Legacy Travel Services"/>
        <s v="Elite Spectrum Media"/>
        <s v="Modern Edge Solutions"/>
        <s v="Pinnacle Design Studio"/>
        <s v="Horizon Health Solutions"/>
        <s v="Crystal Clear Consulting"/>
        <s v="Apex Marketing Solutions"/>
        <s v="Zenith Innovations"/>
        <s v="Stellar Wellness Products"/>
        <s v="Radiant Consulting Group"/>
        <s v="Harmony Ventures Co."/>
        <s v="Urban Path Technologies"/>
        <s v="True Essence Innovations"/>
        <s v="Pinnacle Media Group"/>
        <s v="Legacy Design Co."/>
        <s v="Apex Health Products"/>
        <s v="Zenith Travel Ventures"/>
        <s v="Pure Path Consulting"/>
        <s v="Radiance Solutions Co."/>
        <s v="Modern Vision Ventures"/>
        <s v="Elite Travel Services"/>
        <s v="Horizon Creative Solutions"/>
        <s v="Crystal Innovations Group"/>
        <s v="Pinnacle Fitness Studio"/>
        <s v="Stellar Travel Agency"/>
        <s v="Harmony Educational Group"/>
        <s v="Urban Spectrum Solutions"/>
        <s v="Radiant Design Studio"/>
        <s v="Zenith Health Innovations"/>
        <s v="Apex Realty Ventures"/>
        <s v="Legacy Wellness Solutions"/>
        <s v="True Value Ventures"/>
        <s v="Horizon Media Solutions"/>
        <s v="Crystal Clear Designs"/>
        <s v="Pinnacle Innovations Co."/>
        <s v="Modern Pathways"/>
        <s v="Stellar Finance Co."/>
        <s v="Radiant Spectrum Group"/>
        <s v="Harmony Design Ventures"/>
        <s v="Elite Edge Products"/>
        <s v="Zenith Consulting Co."/>
        <s v="Apex Wellness Products"/>
        <s v="Urban Vision Solutions"/>
        <s v="Pure Harmony Innovations"/>
        <s v="Legacy Media Group"/>
        <s v="Pinnacle Travel Solutions"/>
        <s v="Horizon Tech Innovations"/>
        <s v="Crystal Spectrum Consulting"/>
        <s v="Stellar Creative Co."/>
        <s v="Radiance Media Ventures"/>
        <s v="Harmony Health Solutions"/>
        <s v="Zenith Edge Services"/>
        <s v="Modern Vision Solutions"/>
        <s v="True Path Consulting"/>
        <s v="Legacy Finance Group"/>
        <s v="Pinnacle Design Ventures"/>
        <s v="Stellar Innovations Co."/>
        <s v="Radiant Educational Solutions"/>
        <s v="Harmony Marketing Co."/>
        <s v="Urban Tech Innovations"/>
        <s v="Crystal Wellness Group"/>
        <s v="Zenith Creative Solutions"/>
        <s v="Apex Media Co."/>
        <s v="Pure Vision Solutions"/>
        <s v="Legacy Health Ventures"/>
        <s v="Pinnacle Spectrum Co."/>
        <s v="Stellar Travel Products"/>
        <s v="Radiance Finance Services"/>
        <s v="Harmony Edge Solutions"/>
        <s v="Modern Travel Agency"/>
        <s v="Crystal Path Consulting"/>
        <s v="Zenith Educational Services"/>
        <s v="Apex Innovations Co."/>
        <s v="Pure Harmony Health"/>
        <s v="Legacy Travel Ventures"/>
        <s v="Pinnacle Media Solutions"/>
        <s v="Stellar Design Group"/>
        <s v="Radiant Tech Solutions"/>
        <s v="Horizon Ventures Co."/>
        <s v="Elite Creative Solutions"/>
        <s v="Zenith Wellness Services"/>
        <s v="Apex Travel Innovations"/>
        <s v="Modern Health Products"/>
        <s v="Harmony Finance Group"/>
        <s v="Pure Vision Consulting"/>
        <s v="Legacy Spectrum Co."/>
        <s v="Pinnacle Design Solutions"/>
        <s v="Stellar Media Services"/>
        <s v="Radiant Innovations Group"/>
        <s v="Horizon Path Ventures"/>
        <s v="Zenith Tech Co."/>
        <s v="Apex Finance Ventures"/>
        <s v="Legacy Travel Co."/>
        <s v="Pinnacle Innovations Group"/>
        <s v="Radiance Design Co."/>
        <s v="Zenith Path Solutions"/>
        <s v="Apex Educational Group"/>
        <s v="Modern Wellness Co."/>
        <s v="Pure Spectrum Innovations"/>
        <s v="Legacy Media Solutions"/>
        <s v="Pinnacle Travel Co."/>
        <s v="Stellar Consulting Services"/>
        <s v="Radiant Ventures"/>
        <s v="Harmony Tech Co."/>
        <s v="Zenith Creative Ventures"/>
        <s v="Apex Health Services"/>
        <s v="Pure Vision Media"/>
        <s v="Legacy Innovations Group"/>
        <s v="Pinnacle Consulting Co."/>
        <s v="Stellar Finance Group"/>
        <s v="Radiant Solutions Co."/>
        <s v="Harmony Ventures Group"/>
        <s v="Zenith Wellness Co."/>
        <s v="Apex Design Services"/>
        <s v="Modern Travel Solutions"/>
        <s v="Pure Health Ventures"/>
        <s v="Legacy Spectrum Group"/>
        <s v="Pinnacle Media Ventures"/>
        <s v="Stellar Innovations Group"/>
        <s v="Radiant Educational Co."/>
        <s v="Harmony Edge Ventures"/>
        <s v="Zenith Tech Solutions"/>
        <s v="Apex Finance Group"/>
        <s v="Pure Harmony Media"/>
        <s v="Legacy Health Co."/>
        <s v="ACCOUNTS EXPERT"/>
      </sharedItems>
    </cacheField>
    <cacheField name="Category" numFmtId="0">
      <sharedItems count="3">
        <s v="Electronic"/>
        <s v="Fashion "/>
        <s v="Decor"/>
      </sharedItems>
    </cacheField>
    <cacheField name="Product Name" numFmtId="0">
      <sharedItems count="11">
        <s v="Speaker"/>
        <s v="Earbuds"/>
        <s v="Women dress"/>
        <s v="Male dress"/>
        <s v="TV"/>
        <s v="Laptop"/>
        <s v="Saree"/>
        <s v="Suit"/>
        <s v="Car accessories"/>
        <s v="Home décor"/>
        <s v="CHAIR"/>
      </sharedItems>
    </cacheField>
    <cacheField name="State" numFmtId="0">
      <sharedItems count="20">
        <s v="Delhi"/>
        <s v="Maharashtra"/>
        <s v="West Bengal"/>
        <s v="Tamil Nadu"/>
        <s v="Karnataka"/>
        <s v="Telangana"/>
        <s v="Gujarat"/>
        <s v="Rajasthan"/>
        <s v="Uttar Pradesh"/>
        <s v="Madhya Pradesh"/>
        <s v="Chandigarh"/>
        <s v="Andhra Pradesh"/>
        <s v="Bihar"/>
        <s v="Jharkhand"/>
        <s v="Kerala"/>
        <s v="Himachal Pradesh"/>
        <s v="Uttarakhand"/>
        <s v="Assam"/>
        <s v="Punjab"/>
        <s v="Chhattisgarh"/>
      </sharedItems>
    </cacheField>
    <cacheField name="Gender" numFmtId="0">
      <sharedItems/>
    </cacheField>
    <cacheField name="Quantity" numFmtId="0">
      <sharedItems containsSemiMixedTypes="0" containsString="0" containsNumber="1" containsInteger="1" minValue="10" maxValue="100"/>
    </cacheField>
    <cacheField name="Cost" numFmtId="0">
      <sharedItems containsSemiMixedTypes="0" containsString="0" containsNumber="1" containsInteger="1" minValue="500" maxValue="1000"/>
    </cacheField>
    <cacheField name="Price" numFmtId="0">
      <sharedItems containsSemiMixedTypes="0" containsString="0" containsNumber="1" containsInteger="1" minValue="885" maxValue="1499"/>
    </cacheField>
    <cacheField name="Purchase Cost" numFmtId="0">
      <sharedItems containsSemiMixedTypes="0" containsString="0" containsNumber="1" containsInteger="1" minValue="5190" maxValue="95254"/>
    </cacheField>
    <cacheField name="Sale Price" numFmtId="0">
      <sharedItems containsSemiMixedTypes="0" containsString="0" containsNumber="1" containsInteger="1" minValue="9080" maxValue="149900"/>
    </cacheField>
    <cacheField name="Profit" numFmtId="0">
      <sharedItems containsSemiMixedTypes="0" containsString="0" containsNumber="1" containsInteger="1" minValue="-5980" maxValue="86976"/>
    </cacheField>
    <cacheField name="Months (date)" numFmtId="0" databaseField="0">
      <fieldGroup base="0">
        <rangePr groupBy="months" startDate="2024-04-01T00:00:00" endDate="2025-02-26T00:00:00"/>
        <groupItems count="14">
          <s v="&lt;01-04-2024"/>
          <s v="Jan"/>
          <s v="Feb"/>
          <s v="Mar"/>
          <s v="Apr"/>
          <s v="May"/>
          <s v="Jun"/>
          <s v="Jul"/>
          <s v="Aug"/>
          <s v="Sep"/>
          <s v="Oct"/>
          <s v="Nov"/>
          <s v="Dec"/>
          <s v="&gt;26-02-2025"/>
        </groupItems>
      </fieldGroup>
    </cacheField>
    <cacheField name="Quarters (date)" numFmtId="0" databaseField="0">
      <fieldGroup base="0">
        <rangePr groupBy="quarters" startDate="2024-04-01T00:00:00" endDate="2025-02-26T00:00:00"/>
        <groupItems count="6">
          <s v="&lt;01-04-2024"/>
          <s v="Qtr1"/>
          <s v="Qtr2"/>
          <s v="Qtr3"/>
          <s v="Qtr4"/>
          <s v="&gt;26-02-2025"/>
        </groupItems>
      </fieldGroup>
    </cacheField>
    <cacheField name="Years (date)" numFmtId="0" databaseField="0">
      <fieldGroup base="0">
        <rangePr groupBy="years" startDate="2024-04-01T00:00:00" endDate="2025-02-26T00:00:00"/>
        <groupItems count="4">
          <s v="&lt;01-04-2024"/>
          <s v="2024"/>
          <s v="2025"/>
          <s v="&gt;26-02-2025"/>
        </groupItems>
      </fieldGroup>
    </cacheField>
  </cacheFields>
  <extLst>
    <ext xmlns:x14="http://schemas.microsoft.com/office/spreadsheetml/2009/9/main" uri="{725AE2AE-9491-48be-B2B4-4EB974FC3084}">
      <x14:pivotCacheDefinition pivotCacheId="1373734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2">
  <r>
    <x v="0"/>
    <x v="0"/>
    <x v="0"/>
    <x v="0"/>
    <x v="0"/>
    <s v="Male"/>
    <n v="29"/>
    <n v="924"/>
    <n v="1482"/>
    <n v="26796"/>
    <n v="42978"/>
    <n v="16182"/>
  </r>
  <r>
    <x v="1"/>
    <x v="1"/>
    <x v="0"/>
    <x v="1"/>
    <x v="1"/>
    <s v="Male"/>
    <n v="30"/>
    <n v="817"/>
    <n v="997"/>
    <n v="24510"/>
    <n v="29910"/>
    <n v="5400"/>
  </r>
  <r>
    <x v="2"/>
    <x v="2"/>
    <x v="0"/>
    <x v="1"/>
    <x v="2"/>
    <s v="Male"/>
    <n v="23"/>
    <n v="753"/>
    <n v="1006"/>
    <n v="17319"/>
    <n v="23138"/>
    <n v="5819"/>
  </r>
  <r>
    <x v="3"/>
    <x v="3"/>
    <x v="0"/>
    <x v="1"/>
    <x v="3"/>
    <s v="Male"/>
    <n v="26"/>
    <n v="809"/>
    <n v="1375"/>
    <n v="21034"/>
    <n v="35750"/>
    <n v="14716"/>
  </r>
  <r>
    <x v="4"/>
    <x v="4"/>
    <x v="1"/>
    <x v="2"/>
    <x v="4"/>
    <s v="Male"/>
    <n v="95"/>
    <n v="936"/>
    <n v="901"/>
    <n v="88920"/>
    <n v="85595"/>
    <n v="-3325"/>
  </r>
  <r>
    <x v="5"/>
    <x v="5"/>
    <x v="1"/>
    <x v="2"/>
    <x v="5"/>
    <s v="Male"/>
    <n v="84"/>
    <n v="784"/>
    <n v="1189"/>
    <n v="65856"/>
    <n v="99876"/>
    <n v="34020"/>
  </r>
  <r>
    <x v="6"/>
    <x v="6"/>
    <x v="1"/>
    <x v="2"/>
    <x v="6"/>
    <s v="Male"/>
    <n v="55"/>
    <n v="637"/>
    <n v="969"/>
    <n v="35035"/>
    <n v="53295"/>
    <n v="18260"/>
  </r>
  <r>
    <x v="7"/>
    <x v="7"/>
    <x v="1"/>
    <x v="2"/>
    <x v="1"/>
    <s v="Male"/>
    <n v="51"/>
    <n v="847"/>
    <n v="1245"/>
    <n v="43197"/>
    <n v="63495"/>
    <n v="20298"/>
  </r>
  <r>
    <x v="8"/>
    <x v="8"/>
    <x v="0"/>
    <x v="0"/>
    <x v="7"/>
    <s v="Female"/>
    <n v="23"/>
    <n v="852"/>
    <n v="1365"/>
    <n v="19596"/>
    <n v="31395"/>
    <n v="11799"/>
  </r>
  <r>
    <x v="9"/>
    <x v="9"/>
    <x v="0"/>
    <x v="0"/>
    <x v="6"/>
    <s v="Female"/>
    <n v="24"/>
    <n v="903"/>
    <n v="1161"/>
    <n v="21672"/>
    <n v="27864"/>
    <n v="6192"/>
  </r>
  <r>
    <x v="10"/>
    <x v="10"/>
    <x v="0"/>
    <x v="0"/>
    <x v="8"/>
    <s v="Female"/>
    <n v="21"/>
    <n v="829"/>
    <n v="1269"/>
    <n v="17409"/>
    <n v="26649"/>
    <n v="9240"/>
  </r>
  <r>
    <x v="11"/>
    <x v="11"/>
    <x v="0"/>
    <x v="0"/>
    <x v="8"/>
    <s v="Female"/>
    <n v="20"/>
    <n v="557"/>
    <n v="952"/>
    <n v="11140"/>
    <n v="19040"/>
    <n v="7900"/>
  </r>
  <r>
    <x v="12"/>
    <x v="12"/>
    <x v="0"/>
    <x v="0"/>
    <x v="1"/>
    <s v="Female"/>
    <n v="29"/>
    <n v="951"/>
    <n v="1198"/>
    <n v="27579"/>
    <n v="34742"/>
    <n v="7163"/>
  </r>
  <r>
    <x v="13"/>
    <x v="13"/>
    <x v="0"/>
    <x v="0"/>
    <x v="9"/>
    <s v="Female"/>
    <n v="20"/>
    <n v="648"/>
    <n v="1432"/>
    <n v="12960"/>
    <n v="28640"/>
    <n v="15680"/>
  </r>
  <r>
    <x v="14"/>
    <x v="14"/>
    <x v="1"/>
    <x v="3"/>
    <x v="1"/>
    <s v="Female"/>
    <n v="68"/>
    <n v="534"/>
    <n v="1235"/>
    <n v="36312"/>
    <n v="83980"/>
    <n v="47668"/>
  </r>
  <r>
    <x v="15"/>
    <x v="15"/>
    <x v="1"/>
    <x v="3"/>
    <x v="10"/>
    <s v="Female"/>
    <n v="68"/>
    <n v="575"/>
    <n v="1014"/>
    <n v="39100"/>
    <n v="68952"/>
    <n v="29852"/>
  </r>
  <r>
    <x v="16"/>
    <x v="16"/>
    <x v="1"/>
    <x v="3"/>
    <x v="9"/>
    <s v="Female"/>
    <n v="79"/>
    <n v="537"/>
    <n v="955"/>
    <n v="42423"/>
    <n v="75445"/>
    <n v="33022"/>
  </r>
  <r>
    <x v="17"/>
    <x v="17"/>
    <x v="1"/>
    <x v="3"/>
    <x v="11"/>
    <s v="Female"/>
    <n v="65"/>
    <n v="935"/>
    <n v="1205"/>
    <n v="60775"/>
    <n v="78325"/>
    <n v="17550"/>
  </r>
  <r>
    <x v="18"/>
    <x v="18"/>
    <x v="1"/>
    <x v="3"/>
    <x v="12"/>
    <s v="Female"/>
    <n v="66"/>
    <n v="709"/>
    <n v="1106"/>
    <n v="46794"/>
    <n v="72996"/>
    <n v="26202"/>
  </r>
  <r>
    <x v="19"/>
    <x v="19"/>
    <x v="1"/>
    <x v="3"/>
    <x v="6"/>
    <s v="Male"/>
    <n v="70"/>
    <n v="751"/>
    <n v="936"/>
    <n v="52570"/>
    <n v="65520"/>
    <n v="12950"/>
  </r>
  <r>
    <x v="20"/>
    <x v="20"/>
    <x v="1"/>
    <x v="3"/>
    <x v="8"/>
    <s v="Male"/>
    <n v="75"/>
    <n v="686"/>
    <n v="1081"/>
    <n v="51450"/>
    <n v="81075"/>
    <n v="29625"/>
  </r>
  <r>
    <x v="21"/>
    <x v="21"/>
    <x v="0"/>
    <x v="4"/>
    <x v="8"/>
    <s v="Male"/>
    <n v="26"/>
    <n v="942"/>
    <n v="944"/>
    <n v="24492"/>
    <n v="24544"/>
    <n v="52"/>
  </r>
  <r>
    <x v="22"/>
    <x v="22"/>
    <x v="0"/>
    <x v="4"/>
    <x v="3"/>
    <s v="Male"/>
    <n v="25"/>
    <n v="958"/>
    <n v="1393"/>
    <n v="23950"/>
    <n v="34825"/>
    <n v="10875"/>
  </r>
  <r>
    <x v="23"/>
    <x v="23"/>
    <x v="0"/>
    <x v="4"/>
    <x v="3"/>
    <s v="Male"/>
    <n v="20"/>
    <n v="606"/>
    <n v="1106"/>
    <n v="12120"/>
    <n v="22120"/>
    <n v="10000"/>
  </r>
  <r>
    <x v="24"/>
    <x v="24"/>
    <x v="0"/>
    <x v="4"/>
    <x v="7"/>
    <s v="Female"/>
    <n v="26"/>
    <n v="520"/>
    <n v="1494"/>
    <n v="13520"/>
    <n v="38844"/>
    <n v="25324"/>
  </r>
  <r>
    <x v="25"/>
    <x v="25"/>
    <x v="0"/>
    <x v="4"/>
    <x v="8"/>
    <s v="Female"/>
    <n v="22"/>
    <n v="822"/>
    <n v="1279"/>
    <n v="18084"/>
    <n v="28138"/>
    <n v="10054"/>
  </r>
  <r>
    <x v="26"/>
    <x v="26"/>
    <x v="0"/>
    <x v="4"/>
    <x v="13"/>
    <s v="Female"/>
    <n v="26"/>
    <n v="505"/>
    <n v="908"/>
    <n v="13130"/>
    <n v="23608"/>
    <n v="10478"/>
  </r>
  <r>
    <x v="27"/>
    <x v="27"/>
    <x v="0"/>
    <x v="4"/>
    <x v="14"/>
    <s v="Female"/>
    <n v="23"/>
    <n v="649"/>
    <n v="1326"/>
    <n v="14927"/>
    <n v="30498"/>
    <n v="15571"/>
  </r>
  <r>
    <x v="28"/>
    <x v="28"/>
    <x v="0"/>
    <x v="4"/>
    <x v="1"/>
    <s v="Female"/>
    <n v="26"/>
    <n v="647"/>
    <n v="1200"/>
    <n v="16822"/>
    <n v="31200"/>
    <n v="14378"/>
  </r>
  <r>
    <x v="29"/>
    <x v="29"/>
    <x v="0"/>
    <x v="4"/>
    <x v="15"/>
    <s v="Female"/>
    <n v="30"/>
    <n v="843"/>
    <n v="1089"/>
    <n v="25290"/>
    <n v="32670"/>
    <n v="7380"/>
  </r>
  <r>
    <x v="30"/>
    <x v="30"/>
    <x v="0"/>
    <x v="4"/>
    <x v="16"/>
    <s v="Female"/>
    <n v="21"/>
    <n v="571"/>
    <n v="1022"/>
    <n v="11991"/>
    <n v="21462"/>
    <n v="9471"/>
  </r>
  <r>
    <x v="31"/>
    <x v="31"/>
    <x v="0"/>
    <x v="4"/>
    <x v="17"/>
    <s v="Male"/>
    <n v="25"/>
    <n v="909"/>
    <n v="1391"/>
    <n v="22725"/>
    <n v="34775"/>
    <n v="12050"/>
  </r>
  <r>
    <x v="32"/>
    <x v="32"/>
    <x v="0"/>
    <x v="4"/>
    <x v="18"/>
    <s v="Male"/>
    <n v="24"/>
    <n v="584"/>
    <n v="1343"/>
    <n v="14016"/>
    <n v="32232"/>
    <n v="18216"/>
  </r>
  <r>
    <x v="33"/>
    <x v="33"/>
    <x v="0"/>
    <x v="4"/>
    <x v="19"/>
    <s v="Male"/>
    <n v="28"/>
    <n v="787"/>
    <n v="1021"/>
    <n v="22036"/>
    <n v="28588"/>
    <n v="6552"/>
  </r>
  <r>
    <x v="34"/>
    <x v="34"/>
    <x v="0"/>
    <x v="4"/>
    <x v="2"/>
    <s v="Male"/>
    <n v="23"/>
    <n v="768"/>
    <n v="901"/>
    <n v="17664"/>
    <n v="20723"/>
    <n v="3059"/>
  </r>
  <r>
    <x v="35"/>
    <x v="35"/>
    <x v="0"/>
    <x v="4"/>
    <x v="2"/>
    <s v="Female"/>
    <n v="23"/>
    <n v="584"/>
    <n v="1386"/>
    <n v="13432"/>
    <n v="31878"/>
    <n v="18446"/>
  </r>
  <r>
    <x v="36"/>
    <x v="36"/>
    <x v="0"/>
    <x v="5"/>
    <x v="9"/>
    <s v="Female"/>
    <n v="20"/>
    <n v="778"/>
    <n v="957"/>
    <n v="15560"/>
    <n v="19140"/>
    <n v="3580"/>
  </r>
  <r>
    <x v="37"/>
    <x v="37"/>
    <x v="0"/>
    <x v="5"/>
    <x v="13"/>
    <s v="Female"/>
    <n v="26"/>
    <n v="595"/>
    <n v="970"/>
    <n v="15470"/>
    <n v="25220"/>
    <n v="9750"/>
  </r>
  <r>
    <x v="38"/>
    <x v="38"/>
    <x v="0"/>
    <x v="5"/>
    <x v="2"/>
    <s v="Female"/>
    <n v="27"/>
    <n v="722"/>
    <n v="1143"/>
    <n v="19494"/>
    <n v="30861"/>
    <n v="11367"/>
  </r>
  <r>
    <x v="39"/>
    <x v="39"/>
    <x v="0"/>
    <x v="5"/>
    <x v="4"/>
    <s v="Female"/>
    <n v="25"/>
    <n v="982"/>
    <n v="1343"/>
    <n v="24550"/>
    <n v="33575"/>
    <n v="9025"/>
  </r>
  <r>
    <x v="40"/>
    <x v="40"/>
    <x v="0"/>
    <x v="5"/>
    <x v="0"/>
    <s v="Female"/>
    <n v="25"/>
    <n v="982"/>
    <n v="1459"/>
    <n v="24550"/>
    <n v="36475"/>
    <n v="11925"/>
  </r>
  <r>
    <x v="41"/>
    <x v="41"/>
    <x v="0"/>
    <x v="5"/>
    <x v="1"/>
    <s v="Female"/>
    <n v="25"/>
    <n v="810"/>
    <n v="1443"/>
    <n v="20250"/>
    <n v="36075"/>
    <n v="15825"/>
  </r>
  <r>
    <x v="42"/>
    <x v="42"/>
    <x v="0"/>
    <x v="5"/>
    <x v="2"/>
    <s v="Female"/>
    <n v="26"/>
    <n v="781"/>
    <n v="1094"/>
    <n v="20306"/>
    <n v="28444"/>
    <n v="8138"/>
  </r>
  <r>
    <x v="43"/>
    <x v="43"/>
    <x v="0"/>
    <x v="5"/>
    <x v="3"/>
    <s v="Female"/>
    <n v="26"/>
    <n v="630"/>
    <n v="953"/>
    <n v="16380"/>
    <n v="24778"/>
    <n v="8398"/>
  </r>
  <r>
    <x v="44"/>
    <x v="44"/>
    <x v="0"/>
    <x v="5"/>
    <x v="4"/>
    <s v="Female"/>
    <n v="23"/>
    <n v="972"/>
    <n v="1370"/>
    <n v="22356"/>
    <n v="31510"/>
    <n v="9154"/>
  </r>
  <r>
    <x v="45"/>
    <x v="45"/>
    <x v="0"/>
    <x v="5"/>
    <x v="5"/>
    <s v="Male"/>
    <n v="30"/>
    <n v="987"/>
    <n v="1452"/>
    <n v="29610"/>
    <n v="43560"/>
    <n v="13950"/>
  </r>
  <r>
    <x v="46"/>
    <x v="46"/>
    <x v="0"/>
    <x v="5"/>
    <x v="6"/>
    <s v="Male"/>
    <n v="25"/>
    <n v="877"/>
    <n v="1016"/>
    <n v="21925"/>
    <n v="25400"/>
    <n v="3475"/>
  </r>
  <r>
    <x v="47"/>
    <x v="47"/>
    <x v="0"/>
    <x v="5"/>
    <x v="1"/>
    <s v="Male"/>
    <n v="26"/>
    <n v="596"/>
    <n v="1415"/>
    <n v="15496"/>
    <n v="36790"/>
    <n v="21294"/>
  </r>
  <r>
    <x v="48"/>
    <x v="48"/>
    <x v="1"/>
    <x v="6"/>
    <x v="7"/>
    <s v="Male"/>
    <n v="91"/>
    <n v="518"/>
    <n v="1350"/>
    <n v="47138"/>
    <n v="122850"/>
    <n v="75712"/>
  </r>
  <r>
    <x v="49"/>
    <x v="49"/>
    <x v="1"/>
    <x v="6"/>
    <x v="6"/>
    <s v="Male"/>
    <n v="79"/>
    <n v="616"/>
    <n v="1128"/>
    <n v="48664"/>
    <n v="89112"/>
    <n v="40448"/>
  </r>
  <r>
    <x v="50"/>
    <x v="50"/>
    <x v="1"/>
    <x v="6"/>
    <x v="8"/>
    <s v="Female"/>
    <n v="96"/>
    <n v="791"/>
    <n v="1404"/>
    <n v="75936"/>
    <n v="134784"/>
    <n v="58848"/>
  </r>
  <r>
    <x v="51"/>
    <x v="51"/>
    <x v="1"/>
    <x v="6"/>
    <x v="8"/>
    <s v="Female"/>
    <n v="69"/>
    <n v="864"/>
    <n v="1111"/>
    <n v="59616"/>
    <n v="76659"/>
    <n v="17043"/>
  </r>
  <r>
    <x v="52"/>
    <x v="52"/>
    <x v="1"/>
    <x v="6"/>
    <x v="1"/>
    <s v="Female"/>
    <n v="55"/>
    <n v="782"/>
    <n v="1153"/>
    <n v="43010"/>
    <n v="63415"/>
    <n v="20405"/>
  </r>
  <r>
    <x v="53"/>
    <x v="53"/>
    <x v="1"/>
    <x v="6"/>
    <x v="9"/>
    <s v="Female"/>
    <n v="71"/>
    <n v="653"/>
    <n v="1185"/>
    <n v="46363"/>
    <n v="84135"/>
    <n v="37772"/>
  </r>
  <r>
    <x v="54"/>
    <x v="54"/>
    <x v="1"/>
    <x v="6"/>
    <x v="1"/>
    <s v="Female"/>
    <n v="88"/>
    <n v="959"/>
    <n v="1169"/>
    <n v="84392"/>
    <n v="102872"/>
    <n v="18480"/>
  </r>
  <r>
    <x v="55"/>
    <x v="55"/>
    <x v="1"/>
    <x v="6"/>
    <x v="10"/>
    <s v="Female"/>
    <n v="72"/>
    <n v="805"/>
    <n v="1303"/>
    <n v="57960"/>
    <n v="93816"/>
    <n v="35856"/>
  </r>
  <r>
    <x v="56"/>
    <x v="56"/>
    <x v="1"/>
    <x v="6"/>
    <x v="9"/>
    <s v="Female"/>
    <n v="53"/>
    <n v="665"/>
    <n v="1100"/>
    <n v="35245"/>
    <n v="58300"/>
    <n v="23055"/>
  </r>
  <r>
    <x v="57"/>
    <x v="57"/>
    <x v="1"/>
    <x v="6"/>
    <x v="11"/>
    <s v="Male"/>
    <n v="88"/>
    <n v="607"/>
    <n v="1295"/>
    <n v="53416"/>
    <n v="113960"/>
    <n v="60544"/>
  </r>
  <r>
    <x v="58"/>
    <x v="58"/>
    <x v="1"/>
    <x v="6"/>
    <x v="12"/>
    <s v="Male"/>
    <n v="50"/>
    <n v="639"/>
    <n v="1329"/>
    <n v="31950"/>
    <n v="66450"/>
    <n v="34500"/>
  </r>
  <r>
    <x v="59"/>
    <x v="59"/>
    <x v="1"/>
    <x v="6"/>
    <x v="6"/>
    <s v="Male"/>
    <n v="99"/>
    <n v="657"/>
    <n v="895"/>
    <n v="65043"/>
    <n v="88605"/>
    <n v="23562"/>
  </r>
  <r>
    <x v="60"/>
    <x v="60"/>
    <x v="1"/>
    <x v="7"/>
    <x v="8"/>
    <s v="Male"/>
    <n v="88"/>
    <n v="977"/>
    <n v="1391"/>
    <n v="85976"/>
    <n v="122408"/>
    <n v="36432"/>
  </r>
  <r>
    <x v="61"/>
    <x v="61"/>
    <x v="1"/>
    <x v="7"/>
    <x v="8"/>
    <s v="Female"/>
    <n v="81"/>
    <n v="528"/>
    <n v="946"/>
    <n v="42768"/>
    <n v="76626"/>
    <n v="33858"/>
  </r>
  <r>
    <x v="62"/>
    <x v="62"/>
    <x v="1"/>
    <x v="7"/>
    <x v="3"/>
    <s v="Male"/>
    <n v="74"/>
    <n v="870"/>
    <n v="959"/>
    <n v="64380"/>
    <n v="70966"/>
    <n v="6586"/>
  </r>
  <r>
    <x v="63"/>
    <x v="63"/>
    <x v="1"/>
    <x v="7"/>
    <x v="3"/>
    <s v="Male"/>
    <n v="83"/>
    <n v="655"/>
    <n v="1181"/>
    <n v="54365"/>
    <n v="98023"/>
    <n v="43658"/>
  </r>
  <r>
    <x v="64"/>
    <x v="64"/>
    <x v="1"/>
    <x v="7"/>
    <x v="7"/>
    <s v="Male"/>
    <n v="99"/>
    <n v="649"/>
    <n v="1453"/>
    <n v="64251"/>
    <n v="143847"/>
    <n v="79596"/>
  </r>
  <r>
    <x v="65"/>
    <x v="65"/>
    <x v="1"/>
    <x v="7"/>
    <x v="8"/>
    <s v="Male"/>
    <n v="97"/>
    <n v="917"/>
    <n v="1203"/>
    <n v="88949"/>
    <n v="116691"/>
    <n v="27742"/>
  </r>
  <r>
    <x v="66"/>
    <x v="66"/>
    <x v="1"/>
    <x v="7"/>
    <x v="13"/>
    <s v="Female"/>
    <n v="57"/>
    <n v="793"/>
    <n v="1022"/>
    <n v="45201"/>
    <n v="58254"/>
    <n v="13053"/>
  </r>
  <r>
    <x v="67"/>
    <x v="67"/>
    <x v="1"/>
    <x v="7"/>
    <x v="14"/>
    <s v="Female"/>
    <n v="84"/>
    <n v="931"/>
    <n v="1354"/>
    <n v="78204"/>
    <n v="113736"/>
    <n v="35532"/>
  </r>
  <r>
    <x v="68"/>
    <x v="68"/>
    <x v="1"/>
    <x v="7"/>
    <x v="1"/>
    <s v="Female"/>
    <n v="76"/>
    <n v="901"/>
    <n v="1122"/>
    <n v="68476"/>
    <n v="85272"/>
    <n v="16796"/>
  </r>
  <r>
    <x v="69"/>
    <x v="69"/>
    <x v="1"/>
    <x v="7"/>
    <x v="15"/>
    <s v="Female"/>
    <n v="93"/>
    <n v="658"/>
    <n v="1108"/>
    <n v="61194"/>
    <n v="103044"/>
    <n v="41850"/>
  </r>
  <r>
    <x v="70"/>
    <x v="70"/>
    <x v="1"/>
    <x v="7"/>
    <x v="16"/>
    <s v="Female"/>
    <n v="68"/>
    <n v="651"/>
    <n v="1494"/>
    <n v="44268"/>
    <n v="101592"/>
    <n v="57324"/>
  </r>
  <r>
    <x v="71"/>
    <x v="71"/>
    <x v="2"/>
    <x v="8"/>
    <x v="17"/>
    <s v="Female"/>
    <n v="17"/>
    <n v="938"/>
    <n v="1332"/>
    <n v="15946"/>
    <n v="22644"/>
    <n v="6698"/>
  </r>
  <r>
    <x v="72"/>
    <x v="72"/>
    <x v="2"/>
    <x v="8"/>
    <x v="18"/>
    <s v="Female"/>
    <n v="18"/>
    <n v="920"/>
    <n v="1162"/>
    <n v="16560"/>
    <n v="20916"/>
    <n v="4356"/>
  </r>
  <r>
    <x v="73"/>
    <x v="73"/>
    <x v="2"/>
    <x v="8"/>
    <x v="19"/>
    <s v="Female"/>
    <n v="20"/>
    <n v="731"/>
    <n v="1228"/>
    <n v="14620"/>
    <n v="24560"/>
    <n v="9940"/>
  </r>
  <r>
    <x v="74"/>
    <x v="74"/>
    <x v="2"/>
    <x v="8"/>
    <x v="2"/>
    <s v="Female"/>
    <n v="17"/>
    <n v="750"/>
    <n v="931"/>
    <n v="12750"/>
    <n v="15827"/>
    <n v="3077"/>
  </r>
  <r>
    <x v="75"/>
    <x v="75"/>
    <x v="2"/>
    <x v="8"/>
    <x v="2"/>
    <s v="Female"/>
    <n v="20"/>
    <n v="827"/>
    <n v="1478"/>
    <n v="16540"/>
    <n v="29560"/>
    <n v="13020"/>
  </r>
  <r>
    <x v="76"/>
    <x v="76"/>
    <x v="2"/>
    <x v="8"/>
    <x v="9"/>
    <s v="Male"/>
    <n v="14"/>
    <n v="906"/>
    <n v="1486"/>
    <n v="12684"/>
    <n v="20804"/>
    <n v="8120"/>
  </r>
  <r>
    <x v="77"/>
    <x v="77"/>
    <x v="2"/>
    <x v="8"/>
    <x v="13"/>
    <s v="Male"/>
    <n v="20"/>
    <n v="699"/>
    <n v="1246"/>
    <n v="13980"/>
    <n v="24920"/>
    <n v="10940"/>
  </r>
  <r>
    <x v="78"/>
    <x v="78"/>
    <x v="1"/>
    <x v="6"/>
    <x v="2"/>
    <s v="Male"/>
    <n v="98"/>
    <n v="596"/>
    <n v="1086"/>
    <n v="58408"/>
    <n v="106428"/>
    <n v="48020"/>
  </r>
  <r>
    <x v="79"/>
    <x v="79"/>
    <x v="1"/>
    <x v="6"/>
    <x v="4"/>
    <s v="Male"/>
    <n v="84"/>
    <n v="911"/>
    <n v="1132"/>
    <n v="76524"/>
    <n v="95088"/>
    <n v="18564"/>
  </r>
  <r>
    <x v="80"/>
    <x v="80"/>
    <x v="1"/>
    <x v="6"/>
    <x v="0"/>
    <s v="Male"/>
    <n v="81"/>
    <n v="702"/>
    <n v="1318"/>
    <n v="56862"/>
    <n v="106758"/>
    <n v="49896"/>
  </r>
  <r>
    <x v="81"/>
    <x v="81"/>
    <x v="1"/>
    <x v="6"/>
    <x v="1"/>
    <s v="Female"/>
    <n v="75"/>
    <n v="859"/>
    <n v="1176"/>
    <n v="64425"/>
    <n v="88200"/>
    <n v="23775"/>
  </r>
  <r>
    <x v="82"/>
    <x v="82"/>
    <x v="1"/>
    <x v="6"/>
    <x v="2"/>
    <s v="Female"/>
    <n v="58"/>
    <n v="510"/>
    <n v="1104"/>
    <n v="29580"/>
    <n v="64032"/>
    <n v="34452"/>
  </r>
  <r>
    <x v="83"/>
    <x v="83"/>
    <x v="1"/>
    <x v="7"/>
    <x v="3"/>
    <s v="Female"/>
    <n v="59"/>
    <n v="506"/>
    <n v="1462"/>
    <n v="29854"/>
    <n v="86258"/>
    <n v="56404"/>
  </r>
  <r>
    <x v="84"/>
    <x v="84"/>
    <x v="1"/>
    <x v="7"/>
    <x v="4"/>
    <s v="Male"/>
    <n v="51"/>
    <n v="868"/>
    <n v="935"/>
    <n v="44268"/>
    <n v="47685"/>
    <n v="3417"/>
  </r>
  <r>
    <x v="85"/>
    <x v="85"/>
    <x v="1"/>
    <x v="7"/>
    <x v="5"/>
    <s v="Male"/>
    <n v="76"/>
    <n v="602"/>
    <n v="1494"/>
    <n v="45752"/>
    <n v="113544"/>
    <n v="67792"/>
  </r>
  <r>
    <x v="86"/>
    <x v="86"/>
    <x v="1"/>
    <x v="7"/>
    <x v="6"/>
    <s v="Male"/>
    <n v="55"/>
    <n v="928"/>
    <n v="893"/>
    <n v="51040"/>
    <n v="49115"/>
    <n v="-1925"/>
  </r>
  <r>
    <x v="87"/>
    <x v="87"/>
    <x v="1"/>
    <x v="7"/>
    <x v="1"/>
    <s v="Male"/>
    <n v="74"/>
    <n v="758"/>
    <n v="988"/>
    <n v="56092"/>
    <n v="73112"/>
    <n v="17020"/>
  </r>
  <r>
    <x v="88"/>
    <x v="88"/>
    <x v="1"/>
    <x v="7"/>
    <x v="7"/>
    <s v="Male"/>
    <n v="88"/>
    <n v="566"/>
    <n v="951"/>
    <n v="49808"/>
    <n v="83688"/>
    <n v="33880"/>
  </r>
  <r>
    <x v="89"/>
    <x v="89"/>
    <x v="2"/>
    <x v="9"/>
    <x v="6"/>
    <s v="Female"/>
    <n v="17"/>
    <n v="537"/>
    <n v="1035"/>
    <n v="9129"/>
    <n v="17595"/>
    <n v="8466"/>
  </r>
  <r>
    <x v="90"/>
    <x v="90"/>
    <x v="2"/>
    <x v="9"/>
    <x v="8"/>
    <s v="Female"/>
    <n v="20"/>
    <n v="875"/>
    <n v="1255"/>
    <n v="17500"/>
    <n v="25100"/>
    <n v="7600"/>
  </r>
  <r>
    <x v="91"/>
    <x v="91"/>
    <x v="2"/>
    <x v="9"/>
    <x v="8"/>
    <s v="Female"/>
    <n v="13"/>
    <n v="917"/>
    <n v="1412"/>
    <n v="11921"/>
    <n v="18356"/>
    <n v="6435"/>
  </r>
  <r>
    <x v="92"/>
    <x v="92"/>
    <x v="2"/>
    <x v="9"/>
    <x v="1"/>
    <s v="Female"/>
    <n v="15"/>
    <n v="910"/>
    <n v="1363"/>
    <n v="13650"/>
    <n v="20445"/>
    <n v="6795"/>
  </r>
  <r>
    <x v="93"/>
    <x v="93"/>
    <x v="2"/>
    <x v="9"/>
    <x v="9"/>
    <s v="Female"/>
    <n v="12"/>
    <n v="980"/>
    <n v="1281"/>
    <n v="11760"/>
    <n v="15372"/>
    <n v="3612"/>
  </r>
  <r>
    <x v="94"/>
    <x v="94"/>
    <x v="2"/>
    <x v="9"/>
    <x v="1"/>
    <s v="Female"/>
    <n v="12"/>
    <n v="734"/>
    <n v="1109"/>
    <n v="8808"/>
    <n v="13308"/>
    <n v="4500"/>
  </r>
  <r>
    <x v="95"/>
    <x v="95"/>
    <x v="2"/>
    <x v="9"/>
    <x v="10"/>
    <s v="Female"/>
    <n v="12"/>
    <n v="913"/>
    <n v="1371"/>
    <n v="10956"/>
    <n v="16452"/>
    <n v="5496"/>
  </r>
  <r>
    <x v="96"/>
    <x v="96"/>
    <x v="2"/>
    <x v="9"/>
    <x v="9"/>
    <s v="Male"/>
    <n v="20"/>
    <n v="833"/>
    <n v="1054"/>
    <n v="16660"/>
    <n v="21080"/>
    <n v="4420"/>
  </r>
  <r>
    <x v="97"/>
    <x v="97"/>
    <x v="2"/>
    <x v="9"/>
    <x v="11"/>
    <s v="Male"/>
    <n v="17"/>
    <n v="748"/>
    <n v="1002"/>
    <n v="12716"/>
    <n v="17034"/>
    <n v="4318"/>
  </r>
  <r>
    <x v="98"/>
    <x v="98"/>
    <x v="2"/>
    <x v="9"/>
    <x v="12"/>
    <s v="Male"/>
    <n v="20"/>
    <n v="517"/>
    <n v="975"/>
    <n v="10340"/>
    <n v="19500"/>
    <n v="9160"/>
  </r>
  <r>
    <x v="99"/>
    <x v="99"/>
    <x v="2"/>
    <x v="9"/>
    <x v="6"/>
    <s v="Male"/>
    <n v="18"/>
    <n v="674"/>
    <n v="1099"/>
    <n v="12132"/>
    <n v="19782"/>
    <n v="7650"/>
  </r>
  <r>
    <x v="100"/>
    <x v="100"/>
    <x v="2"/>
    <x v="9"/>
    <x v="8"/>
    <s v="Female"/>
    <n v="17"/>
    <n v="641"/>
    <n v="982"/>
    <n v="10897"/>
    <n v="16694"/>
    <n v="5797"/>
  </r>
  <r>
    <x v="101"/>
    <x v="101"/>
    <x v="0"/>
    <x v="5"/>
    <x v="8"/>
    <s v="Male"/>
    <n v="26"/>
    <n v="771"/>
    <n v="917"/>
    <n v="20046"/>
    <n v="23842"/>
    <n v="3796"/>
  </r>
  <r>
    <x v="102"/>
    <x v="102"/>
    <x v="0"/>
    <x v="5"/>
    <x v="3"/>
    <s v="Male"/>
    <n v="30"/>
    <n v="859"/>
    <n v="1317"/>
    <n v="25770"/>
    <n v="39510"/>
    <n v="13740"/>
  </r>
  <r>
    <x v="103"/>
    <x v="103"/>
    <x v="0"/>
    <x v="5"/>
    <x v="3"/>
    <s v="Male"/>
    <n v="30"/>
    <n v="726"/>
    <n v="1323"/>
    <n v="21780"/>
    <n v="39690"/>
    <n v="17910"/>
  </r>
  <r>
    <x v="104"/>
    <x v="104"/>
    <x v="0"/>
    <x v="5"/>
    <x v="7"/>
    <s v="Male"/>
    <n v="29"/>
    <n v="861"/>
    <n v="1045"/>
    <n v="24969"/>
    <n v="30305"/>
    <n v="5336"/>
  </r>
  <r>
    <x v="105"/>
    <x v="105"/>
    <x v="0"/>
    <x v="5"/>
    <x v="8"/>
    <s v="Female"/>
    <n v="26"/>
    <n v="627"/>
    <n v="1079"/>
    <n v="16302"/>
    <n v="28054"/>
    <n v="11752"/>
  </r>
  <r>
    <x v="106"/>
    <x v="106"/>
    <x v="0"/>
    <x v="5"/>
    <x v="13"/>
    <s v="Female"/>
    <n v="24"/>
    <n v="978"/>
    <n v="1319"/>
    <n v="23472"/>
    <n v="31656"/>
    <n v="8184"/>
  </r>
  <r>
    <x v="107"/>
    <x v="107"/>
    <x v="0"/>
    <x v="5"/>
    <x v="14"/>
    <s v="Female"/>
    <n v="30"/>
    <n v="514"/>
    <n v="1418"/>
    <n v="15420"/>
    <n v="42540"/>
    <n v="27120"/>
  </r>
  <r>
    <x v="108"/>
    <x v="108"/>
    <x v="0"/>
    <x v="5"/>
    <x v="1"/>
    <s v="Female"/>
    <n v="26"/>
    <n v="656"/>
    <n v="1363"/>
    <n v="17056"/>
    <n v="35438"/>
    <n v="18382"/>
  </r>
  <r>
    <x v="109"/>
    <x v="109"/>
    <x v="0"/>
    <x v="5"/>
    <x v="15"/>
    <s v="Female"/>
    <n v="28"/>
    <n v="866"/>
    <n v="897"/>
    <n v="24248"/>
    <n v="25116"/>
    <n v="868"/>
  </r>
  <r>
    <x v="110"/>
    <x v="110"/>
    <x v="0"/>
    <x v="5"/>
    <x v="16"/>
    <s v="Female"/>
    <n v="23"/>
    <n v="969"/>
    <n v="1485"/>
    <n v="22287"/>
    <n v="34155"/>
    <n v="11868"/>
  </r>
  <r>
    <x v="111"/>
    <x v="111"/>
    <x v="0"/>
    <x v="5"/>
    <x v="17"/>
    <s v="Female"/>
    <n v="21"/>
    <n v="626"/>
    <n v="931"/>
    <n v="13146"/>
    <n v="19551"/>
    <n v="6405"/>
  </r>
  <r>
    <x v="112"/>
    <x v="112"/>
    <x v="1"/>
    <x v="6"/>
    <x v="18"/>
    <s v="Female"/>
    <n v="58"/>
    <n v="898"/>
    <n v="1125"/>
    <n v="52084"/>
    <n v="65250"/>
    <n v="13166"/>
  </r>
  <r>
    <x v="113"/>
    <x v="113"/>
    <x v="1"/>
    <x v="6"/>
    <x v="19"/>
    <s v="Female"/>
    <n v="83"/>
    <n v="943"/>
    <n v="994"/>
    <n v="78269"/>
    <n v="82502"/>
    <n v="4233"/>
  </r>
  <r>
    <x v="114"/>
    <x v="114"/>
    <x v="1"/>
    <x v="6"/>
    <x v="2"/>
    <s v="Female"/>
    <n v="85"/>
    <n v="641"/>
    <n v="952"/>
    <n v="54485"/>
    <n v="80920"/>
    <n v="26435"/>
  </r>
  <r>
    <x v="115"/>
    <x v="115"/>
    <x v="1"/>
    <x v="6"/>
    <x v="2"/>
    <s v="Female"/>
    <n v="57"/>
    <n v="784"/>
    <n v="1089"/>
    <n v="44688"/>
    <n v="62073"/>
    <n v="17385"/>
  </r>
  <r>
    <x v="116"/>
    <x v="116"/>
    <x v="1"/>
    <x v="6"/>
    <x v="9"/>
    <s v="Female"/>
    <n v="98"/>
    <n v="579"/>
    <n v="1173"/>
    <n v="56742"/>
    <n v="114954"/>
    <n v="58212"/>
  </r>
  <r>
    <x v="117"/>
    <x v="117"/>
    <x v="1"/>
    <x v="6"/>
    <x v="13"/>
    <s v="Female"/>
    <n v="98"/>
    <n v="605"/>
    <n v="1491"/>
    <n v="59290"/>
    <n v="146118"/>
    <n v="86828"/>
  </r>
  <r>
    <x v="118"/>
    <x v="118"/>
    <x v="1"/>
    <x v="6"/>
    <x v="2"/>
    <s v="Female"/>
    <n v="63"/>
    <n v="952"/>
    <n v="1435"/>
    <n v="59976"/>
    <n v="90405"/>
    <n v="30429"/>
  </r>
  <r>
    <x v="119"/>
    <x v="119"/>
    <x v="1"/>
    <x v="6"/>
    <x v="4"/>
    <s v="Female"/>
    <n v="91"/>
    <n v="938"/>
    <n v="928"/>
    <n v="85358"/>
    <n v="84448"/>
    <n v="-910"/>
  </r>
  <r>
    <x v="120"/>
    <x v="120"/>
    <x v="1"/>
    <x v="6"/>
    <x v="0"/>
    <s v="Male"/>
    <n v="66"/>
    <n v="512"/>
    <n v="1281"/>
    <n v="33792"/>
    <n v="84546"/>
    <n v="50754"/>
  </r>
  <r>
    <x v="121"/>
    <x v="121"/>
    <x v="1"/>
    <x v="6"/>
    <x v="1"/>
    <s v="Male"/>
    <n v="88"/>
    <n v="691"/>
    <n v="1014"/>
    <n v="60808"/>
    <n v="89232"/>
    <n v="28424"/>
  </r>
  <r>
    <x v="122"/>
    <x v="122"/>
    <x v="1"/>
    <x v="6"/>
    <x v="2"/>
    <s v="Male"/>
    <n v="54"/>
    <n v="518"/>
    <n v="1038"/>
    <n v="27972"/>
    <n v="56052"/>
    <n v="28080"/>
  </r>
  <r>
    <x v="123"/>
    <x v="123"/>
    <x v="1"/>
    <x v="6"/>
    <x v="3"/>
    <s v="Male"/>
    <n v="67"/>
    <n v="780"/>
    <n v="1238"/>
    <n v="52260"/>
    <n v="82946"/>
    <n v="30686"/>
  </r>
  <r>
    <x v="124"/>
    <x v="124"/>
    <x v="1"/>
    <x v="7"/>
    <x v="4"/>
    <s v="Male"/>
    <n v="86"/>
    <n v="540"/>
    <n v="1478"/>
    <n v="46440"/>
    <n v="127108"/>
    <n v="80668"/>
  </r>
  <r>
    <x v="125"/>
    <x v="125"/>
    <x v="1"/>
    <x v="7"/>
    <x v="5"/>
    <s v="Female"/>
    <n v="85"/>
    <n v="853"/>
    <n v="1388"/>
    <n v="72505"/>
    <n v="117980"/>
    <n v="45475"/>
  </r>
  <r>
    <x v="126"/>
    <x v="126"/>
    <x v="1"/>
    <x v="7"/>
    <x v="6"/>
    <s v="Female"/>
    <n v="69"/>
    <n v="745"/>
    <n v="1294"/>
    <n v="51405"/>
    <n v="89286"/>
    <n v="37881"/>
  </r>
  <r>
    <x v="127"/>
    <x v="127"/>
    <x v="2"/>
    <x v="9"/>
    <x v="1"/>
    <s v="Female"/>
    <n v="10"/>
    <n v="754"/>
    <n v="1209"/>
    <n v="7540"/>
    <n v="12090"/>
    <n v="4550"/>
  </r>
  <r>
    <x v="128"/>
    <x v="128"/>
    <x v="2"/>
    <x v="9"/>
    <x v="7"/>
    <s v="Female"/>
    <n v="14"/>
    <n v="815"/>
    <n v="1202"/>
    <n v="11410"/>
    <n v="16828"/>
    <n v="5418"/>
  </r>
  <r>
    <x v="129"/>
    <x v="129"/>
    <x v="2"/>
    <x v="9"/>
    <x v="6"/>
    <s v="Female"/>
    <n v="10"/>
    <n v="863"/>
    <n v="1124"/>
    <n v="8630"/>
    <n v="11240"/>
    <n v="2610"/>
  </r>
  <r>
    <x v="130"/>
    <x v="130"/>
    <x v="2"/>
    <x v="9"/>
    <x v="8"/>
    <s v="Female"/>
    <n v="18"/>
    <n v="704"/>
    <n v="1257"/>
    <n v="12672"/>
    <n v="22626"/>
    <n v="9954"/>
  </r>
  <r>
    <x v="131"/>
    <x v="131"/>
    <x v="2"/>
    <x v="9"/>
    <x v="8"/>
    <s v="Female"/>
    <n v="19"/>
    <n v="744"/>
    <n v="1498"/>
    <n v="14136"/>
    <n v="28462"/>
    <n v="14326"/>
  </r>
  <r>
    <x v="132"/>
    <x v="132"/>
    <x v="2"/>
    <x v="9"/>
    <x v="1"/>
    <s v="Male"/>
    <n v="10"/>
    <n v="669"/>
    <n v="920"/>
    <n v="6690"/>
    <n v="9200"/>
    <n v="2510"/>
  </r>
  <r>
    <x v="133"/>
    <x v="133"/>
    <x v="2"/>
    <x v="9"/>
    <x v="9"/>
    <s v="Male"/>
    <n v="20"/>
    <n v="966"/>
    <n v="955"/>
    <n v="19320"/>
    <n v="19100"/>
    <n v="-220"/>
  </r>
  <r>
    <x v="134"/>
    <x v="134"/>
    <x v="0"/>
    <x v="5"/>
    <x v="1"/>
    <s v="Male"/>
    <n v="26"/>
    <n v="715"/>
    <n v="1015"/>
    <n v="18590"/>
    <n v="26390"/>
    <n v="7800"/>
  </r>
  <r>
    <x v="135"/>
    <x v="135"/>
    <x v="0"/>
    <x v="5"/>
    <x v="10"/>
    <s v="Male"/>
    <n v="27"/>
    <n v="611"/>
    <n v="1197"/>
    <n v="16497"/>
    <n v="32319"/>
    <n v="15822"/>
  </r>
  <r>
    <x v="136"/>
    <x v="136"/>
    <x v="0"/>
    <x v="5"/>
    <x v="9"/>
    <s v="Female"/>
    <n v="29"/>
    <n v="544"/>
    <n v="929"/>
    <n v="15776"/>
    <n v="26941"/>
    <n v="11165"/>
  </r>
  <r>
    <x v="137"/>
    <x v="137"/>
    <x v="0"/>
    <x v="5"/>
    <x v="11"/>
    <s v="Male"/>
    <n v="26"/>
    <n v="715"/>
    <n v="929"/>
    <n v="18590"/>
    <n v="24154"/>
    <n v="5564"/>
  </r>
  <r>
    <x v="138"/>
    <x v="138"/>
    <x v="0"/>
    <x v="5"/>
    <x v="12"/>
    <s v="Male"/>
    <n v="30"/>
    <n v="652"/>
    <n v="1488"/>
    <n v="19560"/>
    <n v="44640"/>
    <n v="25080"/>
  </r>
  <r>
    <x v="139"/>
    <x v="139"/>
    <x v="0"/>
    <x v="5"/>
    <x v="6"/>
    <s v="Male"/>
    <n v="22"/>
    <n v="681"/>
    <n v="1367"/>
    <n v="14982"/>
    <n v="30074"/>
    <n v="15092"/>
  </r>
  <r>
    <x v="140"/>
    <x v="140"/>
    <x v="0"/>
    <x v="5"/>
    <x v="8"/>
    <s v="Male"/>
    <n v="28"/>
    <n v="923"/>
    <n v="1253"/>
    <n v="25844"/>
    <n v="35084"/>
    <n v="9240"/>
  </r>
  <r>
    <x v="141"/>
    <x v="141"/>
    <x v="0"/>
    <x v="5"/>
    <x v="8"/>
    <s v="Female"/>
    <n v="26"/>
    <n v="999"/>
    <n v="1382"/>
    <n v="25974"/>
    <n v="35932"/>
    <n v="9958"/>
  </r>
  <r>
    <x v="142"/>
    <x v="142"/>
    <x v="0"/>
    <x v="5"/>
    <x v="3"/>
    <s v="Female"/>
    <n v="30"/>
    <n v="792"/>
    <n v="1239"/>
    <n v="23760"/>
    <n v="37170"/>
    <n v="13410"/>
  </r>
  <r>
    <x v="143"/>
    <x v="143"/>
    <x v="0"/>
    <x v="5"/>
    <x v="3"/>
    <s v="Female"/>
    <n v="23"/>
    <n v="923"/>
    <n v="1333"/>
    <n v="21229"/>
    <n v="30659"/>
    <n v="9430"/>
  </r>
  <r>
    <x v="144"/>
    <x v="144"/>
    <x v="0"/>
    <x v="5"/>
    <x v="7"/>
    <s v="Female"/>
    <n v="22"/>
    <n v="774"/>
    <n v="921"/>
    <n v="17028"/>
    <n v="20262"/>
    <n v="3234"/>
  </r>
  <r>
    <x v="145"/>
    <x v="145"/>
    <x v="1"/>
    <x v="6"/>
    <x v="8"/>
    <s v="Female"/>
    <n v="63"/>
    <n v="525"/>
    <n v="1124"/>
    <n v="33075"/>
    <n v="70812"/>
    <n v="37737"/>
  </r>
  <r>
    <x v="146"/>
    <x v="146"/>
    <x v="1"/>
    <x v="6"/>
    <x v="13"/>
    <s v="Female"/>
    <n v="73"/>
    <n v="709"/>
    <n v="1096"/>
    <n v="51757"/>
    <n v="80008"/>
    <n v="28251"/>
  </r>
  <r>
    <x v="147"/>
    <x v="147"/>
    <x v="1"/>
    <x v="6"/>
    <x v="14"/>
    <s v="Female"/>
    <n v="74"/>
    <n v="914"/>
    <n v="1026"/>
    <n v="67636"/>
    <n v="75924"/>
    <n v="8288"/>
  </r>
  <r>
    <x v="148"/>
    <x v="148"/>
    <x v="1"/>
    <x v="6"/>
    <x v="1"/>
    <s v="Female"/>
    <n v="84"/>
    <n v="558"/>
    <n v="1154"/>
    <n v="46872"/>
    <n v="96936"/>
    <n v="50064"/>
  </r>
  <r>
    <x v="149"/>
    <x v="149"/>
    <x v="1"/>
    <x v="6"/>
    <x v="15"/>
    <s v="Female"/>
    <n v="99"/>
    <n v="934"/>
    <n v="893"/>
    <n v="92466"/>
    <n v="88407"/>
    <n v="-4059"/>
  </r>
  <r>
    <x v="150"/>
    <x v="150"/>
    <x v="1"/>
    <x v="6"/>
    <x v="16"/>
    <s v="Female"/>
    <n v="52"/>
    <n v="576"/>
    <n v="1479"/>
    <n v="29952"/>
    <n v="76908"/>
    <n v="46956"/>
  </r>
  <r>
    <x v="151"/>
    <x v="151"/>
    <x v="1"/>
    <x v="6"/>
    <x v="17"/>
    <s v="Male"/>
    <n v="98"/>
    <n v="769"/>
    <n v="1077"/>
    <n v="75362"/>
    <n v="105546"/>
    <n v="30184"/>
  </r>
  <r>
    <x v="152"/>
    <x v="152"/>
    <x v="1"/>
    <x v="6"/>
    <x v="18"/>
    <s v="Male"/>
    <n v="89"/>
    <n v="910"/>
    <n v="906"/>
    <n v="80990"/>
    <n v="80634"/>
    <n v="-356"/>
  </r>
  <r>
    <x v="153"/>
    <x v="153"/>
    <x v="1"/>
    <x v="6"/>
    <x v="19"/>
    <s v="Male"/>
    <n v="73"/>
    <n v="627"/>
    <n v="1089"/>
    <n v="45771"/>
    <n v="79497"/>
    <n v="33726"/>
  </r>
  <r>
    <x v="154"/>
    <x v="154"/>
    <x v="1"/>
    <x v="7"/>
    <x v="2"/>
    <s v="Male"/>
    <n v="93"/>
    <n v="847"/>
    <n v="1090"/>
    <n v="78771"/>
    <n v="101370"/>
    <n v="22599"/>
  </r>
  <r>
    <x v="155"/>
    <x v="155"/>
    <x v="1"/>
    <x v="7"/>
    <x v="2"/>
    <s v="Male"/>
    <n v="84"/>
    <n v="522"/>
    <n v="1232"/>
    <n v="43848"/>
    <n v="103488"/>
    <n v="59640"/>
  </r>
  <r>
    <x v="156"/>
    <x v="156"/>
    <x v="1"/>
    <x v="7"/>
    <x v="9"/>
    <s v="Female"/>
    <n v="85"/>
    <n v="564"/>
    <n v="1464"/>
    <n v="47940"/>
    <n v="124440"/>
    <n v="76500"/>
  </r>
  <r>
    <x v="157"/>
    <x v="157"/>
    <x v="1"/>
    <x v="7"/>
    <x v="13"/>
    <s v="Female"/>
    <n v="59"/>
    <n v="764"/>
    <n v="1003"/>
    <n v="45076"/>
    <n v="59177"/>
    <n v="14101"/>
  </r>
  <r>
    <x v="158"/>
    <x v="158"/>
    <x v="1"/>
    <x v="7"/>
    <x v="2"/>
    <s v="Female"/>
    <n v="93"/>
    <n v="579"/>
    <n v="1119"/>
    <n v="53847"/>
    <n v="104067"/>
    <n v="50220"/>
  </r>
  <r>
    <x v="159"/>
    <x v="159"/>
    <x v="1"/>
    <x v="7"/>
    <x v="4"/>
    <s v="Male"/>
    <n v="56"/>
    <n v="724"/>
    <n v="1094"/>
    <n v="40544"/>
    <n v="61264"/>
    <n v="20720"/>
  </r>
  <r>
    <x v="160"/>
    <x v="160"/>
    <x v="2"/>
    <x v="9"/>
    <x v="0"/>
    <s v="Male"/>
    <n v="18"/>
    <n v="859"/>
    <n v="942"/>
    <n v="15462"/>
    <n v="16956"/>
    <n v="1494"/>
  </r>
  <r>
    <x v="161"/>
    <x v="161"/>
    <x v="2"/>
    <x v="9"/>
    <x v="1"/>
    <s v="Male"/>
    <n v="15"/>
    <n v="890"/>
    <n v="936"/>
    <n v="13350"/>
    <n v="14040"/>
    <n v="690"/>
  </r>
  <r>
    <x v="162"/>
    <x v="162"/>
    <x v="2"/>
    <x v="9"/>
    <x v="2"/>
    <s v="Male"/>
    <n v="19"/>
    <n v="630"/>
    <n v="906"/>
    <n v="11970"/>
    <n v="17214"/>
    <n v="5244"/>
  </r>
  <r>
    <x v="163"/>
    <x v="163"/>
    <x v="2"/>
    <x v="9"/>
    <x v="3"/>
    <s v="Male"/>
    <n v="10"/>
    <n v="701"/>
    <n v="1307"/>
    <n v="7010"/>
    <n v="13070"/>
    <n v="6060"/>
  </r>
  <r>
    <x v="164"/>
    <x v="164"/>
    <x v="2"/>
    <x v="9"/>
    <x v="4"/>
    <s v="Female"/>
    <n v="19"/>
    <n v="653"/>
    <n v="1162"/>
    <n v="12407"/>
    <n v="22078"/>
    <n v="9671"/>
  </r>
  <r>
    <x v="165"/>
    <x v="165"/>
    <x v="2"/>
    <x v="9"/>
    <x v="5"/>
    <s v="Female"/>
    <n v="14"/>
    <n v="968"/>
    <n v="1290"/>
    <n v="13552"/>
    <n v="18060"/>
    <n v="4508"/>
  </r>
  <r>
    <x v="166"/>
    <x v="166"/>
    <x v="2"/>
    <x v="9"/>
    <x v="6"/>
    <s v="Female"/>
    <n v="14"/>
    <n v="857"/>
    <n v="960"/>
    <n v="11998"/>
    <n v="13440"/>
    <n v="1442"/>
  </r>
  <r>
    <x v="167"/>
    <x v="167"/>
    <x v="2"/>
    <x v="9"/>
    <x v="1"/>
    <s v="Female"/>
    <n v="20"/>
    <n v="508"/>
    <n v="1169"/>
    <n v="10160"/>
    <n v="23380"/>
    <n v="13220"/>
  </r>
  <r>
    <x v="168"/>
    <x v="168"/>
    <x v="2"/>
    <x v="9"/>
    <x v="7"/>
    <s v="Female"/>
    <n v="12"/>
    <n v="539"/>
    <n v="953"/>
    <n v="6468"/>
    <n v="11436"/>
    <n v="4968"/>
  </r>
  <r>
    <x v="169"/>
    <x v="169"/>
    <x v="2"/>
    <x v="9"/>
    <x v="6"/>
    <s v="Female"/>
    <n v="10"/>
    <n v="731"/>
    <n v="962"/>
    <n v="7310"/>
    <n v="9620"/>
    <n v="2310"/>
  </r>
  <r>
    <x v="170"/>
    <x v="170"/>
    <x v="2"/>
    <x v="9"/>
    <x v="8"/>
    <s v="Female"/>
    <n v="15"/>
    <n v="621"/>
    <n v="1388"/>
    <n v="9315"/>
    <n v="20820"/>
    <n v="11505"/>
  </r>
  <r>
    <x v="171"/>
    <x v="171"/>
    <x v="2"/>
    <x v="9"/>
    <x v="8"/>
    <s v="Male"/>
    <n v="14"/>
    <n v="515"/>
    <n v="1137"/>
    <n v="7210"/>
    <n v="15918"/>
    <n v="8708"/>
  </r>
  <r>
    <x v="172"/>
    <x v="172"/>
    <x v="1"/>
    <x v="7"/>
    <x v="1"/>
    <s v="Male"/>
    <n v="60"/>
    <n v="783"/>
    <n v="1362"/>
    <n v="46980"/>
    <n v="81720"/>
    <n v="34740"/>
  </r>
  <r>
    <x v="173"/>
    <x v="173"/>
    <x v="1"/>
    <x v="7"/>
    <x v="9"/>
    <s v="Male"/>
    <n v="81"/>
    <n v="948"/>
    <n v="907"/>
    <n v="76788"/>
    <n v="73467"/>
    <n v="-3321"/>
  </r>
  <r>
    <x v="174"/>
    <x v="174"/>
    <x v="1"/>
    <x v="7"/>
    <x v="1"/>
    <s v="Male"/>
    <n v="80"/>
    <n v="771"/>
    <n v="908"/>
    <n v="61680"/>
    <n v="72640"/>
    <n v="10960"/>
  </r>
  <r>
    <x v="175"/>
    <x v="175"/>
    <x v="1"/>
    <x v="7"/>
    <x v="10"/>
    <s v="Female"/>
    <n v="88"/>
    <n v="943"/>
    <n v="965"/>
    <n v="82984"/>
    <n v="84920"/>
    <n v="1936"/>
  </r>
  <r>
    <x v="176"/>
    <x v="176"/>
    <x v="1"/>
    <x v="7"/>
    <x v="9"/>
    <s v="Male"/>
    <n v="68"/>
    <n v="909"/>
    <n v="1146"/>
    <n v="61812"/>
    <n v="77928"/>
    <n v="16116"/>
  </r>
  <r>
    <x v="177"/>
    <x v="177"/>
    <x v="1"/>
    <x v="7"/>
    <x v="11"/>
    <s v="Male"/>
    <n v="65"/>
    <n v="568"/>
    <n v="1241"/>
    <n v="36920"/>
    <n v="80665"/>
    <n v="43745"/>
  </r>
  <r>
    <x v="178"/>
    <x v="178"/>
    <x v="1"/>
    <x v="7"/>
    <x v="12"/>
    <s v="Male"/>
    <n v="58"/>
    <n v="758"/>
    <n v="1261"/>
    <n v="43964"/>
    <n v="73138"/>
    <n v="29174"/>
  </r>
  <r>
    <x v="179"/>
    <x v="179"/>
    <x v="2"/>
    <x v="8"/>
    <x v="6"/>
    <s v="Male"/>
    <n v="16"/>
    <n v="963"/>
    <n v="1136"/>
    <n v="15408"/>
    <n v="18176"/>
    <n v="2768"/>
  </r>
  <r>
    <x v="180"/>
    <x v="180"/>
    <x v="2"/>
    <x v="8"/>
    <x v="8"/>
    <s v="Female"/>
    <n v="15"/>
    <n v="650"/>
    <n v="1222"/>
    <n v="9750"/>
    <n v="18330"/>
    <n v="8580"/>
  </r>
  <r>
    <x v="181"/>
    <x v="181"/>
    <x v="2"/>
    <x v="8"/>
    <x v="8"/>
    <s v="Female"/>
    <n v="13"/>
    <n v="762"/>
    <n v="1475"/>
    <n v="9906"/>
    <n v="19175"/>
    <n v="9269"/>
  </r>
  <r>
    <x v="182"/>
    <x v="182"/>
    <x v="2"/>
    <x v="8"/>
    <x v="3"/>
    <s v="Female"/>
    <n v="15"/>
    <n v="825"/>
    <n v="1350"/>
    <n v="12375"/>
    <n v="20250"/>
    <n v="7875"/>
  </r>
  <r>
    <x v="183"/>
    <x v="183"/>
    <x v="2"/>
    <x v="8"/>
    <x v="3"/>
    <s v="Female"/>
    <n v="14"/>
    <n v="909"/>
    <n v="1118"/>
    <n v="12726"/>
    <n v="15652"/>
    <n v="2926"/>
  </r>
  <r>
    <x v="184"/>
    <x v="184"/>
    <x v="2"/>
    <x v="8"/>
    <x v="7"/>
    <s v="Female"/>
    <n v="11"/>
    <n v="858"/>
    <n v="1474"/>
    <n v="9438"/>
    <n v="16214"/>
    <n v="6776"/>
  </r>
  <r>
    <x v="185"/>
    <x v="185"/>
    <x v="2"/>
    <x v="8"/>
    <x v="8"/>
    <s v="Female"/>
    <n v="12"/>
    <n v="516"/>
    <n v="1033"/>
    <n v="6192"/>
    <n v="12396"/>
    <n v="6204"/>
  </r>
  <r>
    <x v="186"/>
    <x v="186"/>
    <x v="1"/>
    <x v="6"/>
    <x v="13"/>
    <s v="Female"/>
    <n v="61"/>
    <n v="604"/>
    <n v="904"/>
    <n v="36844"/>
    <n v="55144"/>
    <n v="18300"/>
  </r>
  <r>
    <x v="187"/>
    <x v="187"/>
    <x v="1"/>
    <x v="6"/>
    <x v="14"/>
    <s v="Female"/>
    <n v="62"/>
    <n v="641"/>
    <n v="1074"/>
    <n v="39742"/>
    <n v="66588"/>
    <n v="26846"/>
  </r>
  <r>
    <x v="188"/>
    <x v="188"/>
    <x v="1"/>
    <x v="6"/>
    <x v="1"/>
    <s v="Female"/>
    <n v="92"/>
    <n v="923"/>
    <n v="1138"/>
    <n v="84916"/>
    <n v="104696"/>
    <n v="19780"/>
  </r>
  <r>
    <x v="189"/>
    <x v="189"/>
    <x v="1"/>
    <x v="6"/>
    <x v="15"/>
    <s v="Female"/>
    <n v="53"/>
    <n v="913"/>
    <n v="1055"/>
    <n v="48389"/>
    <n v="55915"/>
    <n v="7526"/>
  </r>
  <r>
    <x v="190"/>
    <x v="190"/>
    <x v="1"/>
    <x v="6"/>
    <x v="16"/>
    <s v="Female"/>
    <n v="56"/>
    <n v="840"/>
    <n v="1455"/>
    <n v="47040"/>
    <n v="81480"/>
    <n v="34440"/>
  </r>
  <r>
    <x v="191"/>
    <x v="191"/>
    <x v="1"/>
    <x v="7"/>
    <x v="17"/>
    <s v="Female"/>
    <n v="85"/>
    <n v="541"/>
    <n v="1247"/>
    <n v="45985"/>
    <n v="105995"/>
    <n v="60010"/>
  </r>
  <r>
    <x v="192"/>
    <x v="192"/>
    <x v="1"/>
    <x v="7"/>
    <x v="18"/>
    <s v="Female"/>
    <n v="56"/>
    <n v="611"/>
    <n v="1357"/>
    <n v="34216"/>
    <n v="75992"/>
    <n v="41776"/>
  </r>
  <r>
    <x v="193"/>
    <x v="193"/>
    <x v="1"/>
    <x v="7"/>
    <x v="19"/>
    <s v="Female"/>
    <n v="91"/>
    <n v="867"/>
    <n v="954"/>
    <n v="78897"/>
    <n v="86814"/>
    <n v="7917"/>
  </r>
  <r>
    <x v="194"/>
    <x v="194"/>
    <x v="1"/>
    <x v="7"/>
    <x v="2"/>
    <s v="Female"/>
    <n v="95"/>
    <n v="508"/>
    <n v="1054"/>
    <n v="48260"/>
    <n v="100130"/>
    <n v="51870"/>
  </r>
  <r>
    <x v="195"/>
    <x v="195"/>
    <x v="1"/>
    <x v="7"/>
    <x v="2"/>
    <s v="Male"/>
    <n v="57"/>
    <n v="927"/>
    <n v="1216"/>
    <n v="52839"/>
    <n v="69312"/>
    <n v="16473"/>
  </r>
  <r>
    <x v="196"/>
    <x v="196"/>
    <x v="1"/>
    <x v="7"/>
    <x v="9"/>
    <s v="Male"/>
    <n v="75"/>
    <n v="549"/>
    <n v="1229"/>
    <n v="41175"/>
    <n v="92175"/>
    <n v="51000"/>
  </r>
  <r>
    <x v="197"/>
    <x v="197"/>
    <x v="2"/>
    <x v="9"/>
    <x v="13"/>
    <s v="Male"/>
    <n v="20"/>
    <n v="817"/>
    <n v="960"/>
    <n v="16340"/>
    <n v="19200"/>
    <n v="2860"/>
  </r>
  <r>
    <x v="198"/>
    <x v="198"/>
    <x v="2"/>
    <x v="9"/>
    <x v="2"/>
    <s v="Male"/>
    <n v="16"/>
    <n v="935"/>
    <n v="1043"/>
    <n v="14960"/>
    <n v="16688"/>
    <n v="1728"/>
  </r>
  <r>
    <x v="199"/>
    <x v="199"/>
    <x v="2"/>
    <x v="9"/>
    <x v="4"/>
    <s v="Male"/>
    <n v="17"/>
    <n v="642"/>
    <n v="1499"/>
    <n v="10914"/>
    <n v="25483"/>
    <n v="14569"/>
  </r>
  <r>
    <x v="200"/>
    <x v="200"/>
    <x v="2"/>
    <x v="9"/>
    <x v="12"/>
    <s v="Female"/>
    <n v="16"/>
    <n v="584"/>
    <n v="1327"/>
    <n v="9344"/>
    <n v="21232"/>
    <n v="11888"/>
  </r>
  <r>
    <x v="201"/>
    <x v="201"/>
    <x v="2"/>
    <x v="9"/>
    <x v="6"/>
    <s v="Female"/>
    <n v="18"/>
    <n v="596"/>
    <n v="1310"/>
    <n v="10728"/>
    <n v="23580"/>
    <n v="12852"/>
  </r>
  <r>
    <x v="202"/>
    <x v="202"/>
    <x v="2"/>
    <x v="9"/>
    <x v="8"/>
    <s v="Female"/>
    <n v="14"/>
    <n v="533"/>
    <n v="1277"/>
    <n v="7462"/>
    <n v="17878"/>
    <n v="10416"/>
  </r>
  <r>
    <x v="203"/>
    <x v="203"/>
    <x v="2"/>
    <x v="9"/>
    <x v="8"/>
    <s v="Female"/>
    <n v="19"/>
    <n v="589"/>
    <n v="929"/>
    <n v="11191"/>
    <n v="17651"/>
    <n v="6460"/>
  </r>
  <r>
    <x v="204"/>
    <x v="204"/>
    <x v="2"/>
    <x v="9"/>
    <x v="3"/>
    <s v="Female"/>
    <n v="19"/>
    <n v="578"/>
    <n v="1494"/>
    <n v="10982"/>
    <n v="28386"/>
    <n v="17404"/>
  </r>
  <r>
    <x v="205"/>
    <x v="205"/>
    <x v="0"/>
    <x v="0"/>
    <x v="3"/>
    <s v="Female"/>
    <n v="30"/>
    <n v="869"/>
    <n v="1036"/>
    <n v="26070"/>
    <n v="31080"/>
    <n v="5010"/>
  </r>
  <r>
    <x v="206"/>
    <x v="206"/>
    <x v="0"/>
    <x v="1"/>
    <x v="7"/>
    <s v="Female"/>
    <n v="20"/>
    <n v="999"/>
    <n v="1292"/>
    <n v="19980"/>
    <n v="25840"/>
    <n v="5860"/>
  </r>
  <r>
    <x v="207"/>
    <x v="207"/>
    <x v="0"/>
    <x v="1"/>
    <x v="8"/>
    <s v="Male"/>
    <n v="20"/>
    <n v="979"/>
    <n v="1071"/>
    <n v="19580"/>
    <n v="21420"/>
    <n v="1840"/>
  </r>
  <r>
    <x v="208"/>
    <x v="208"/>
    <x v="0"/>
    <x v="1"/>
    <x v="13"/>
    <s v="Male"/>
    <n v="29"/>
    <n v="661"/>
    <n v="1369"/>
    <n v="19169"/>
    <n v="39701"/>
    <n v="20532"/>
  </r>
  <r>
    <x v="209"/>
    <x v="209"/>
    <x v="1"/>
    <x v="2"/>
    <x v="14"/>
    <s v="Male"/>
    <n v="95"/>
    <n v="845"/>
    <n v="967"/>
    <n v="80275"/>
    <n v="91865"/>
    <n v="11590"/>
  </r>
  <r>
    <x v="210"/>
    <x v="210"/>
    <x v="1"/>
    <x v="2"/>
    <x v="1"/>
    <s v="Male"/>
    <n v="86"/>
    <n v="949"/>
    <n v="1326"/>
    <n v="81614"/>
    <n v="114036"/>
    <n v="32422"/>
  </r>
  <r>
    <x v="211"/>
    <x v="211"/>
    <x v="1"/>
    <x v="2"/>
    <x v="15"/>
    <s v="Female"/>
    <n v="73"/>
    <n v="801"/>
    <n v="990"/>
    <n v="58473"/>
    <n v="72270"/>
    <n v="13797"/>
  </r>
  <r>
    <x v="212"/>
    <x v="212"/>
    <x v="1"/>
    <x v="2"/>
    <x v="16"/>
    <s v="Male"/>
    <n v="70"/>
    <n v="699"/>
    <n v="950"/>
    <n v="48930"/>
    <n v="66500"/>
    <n v="17570"/>
  </r>
  <r>
    <x v="213"/>
    <x v="213"/>
    <x v="0"/>
    <x v="0"/>
    <x v="17"/>
    <s v="Male"/>
    <n v="30"/>
    <n v="539"/>
    <n v="1461"/>
    <n v="16170"/>
    <n v="43830"/>
    <n v="27660"/>
  </r>
  <r>
    <x v="214"/>
    <x v="214"/>
    <x v="0"/>
    <x v="0"/>
    <x v="18"/>
    <s v="Male"/>
    <n v="26"/>
    <n v="726"/>
    <n v="1070"/>
    <n v="18876"/>
    <n v="27820"/>
    <n v="8944"/>
  </r>
  <r>
    <x v="215"/>
    <x v="215"/>
    <x v="0"/>
    <x v="0"/>
    <x v="19"/>
    <s v="Male"/>
    <n v="29"/>
    <n v="510"/>
    <n v="1089"/>
    <n v="14790"/>
    <n v="31581"/>
    <n v="16791"/>
  </r>
  <r>
    <x v="216"/>
    <x v="216"/>
    <x v="0"/>
    <x v="0"/>
    <x v="2"/>
    <s v="Female"/>
    <n v="27"/>
    <n v="752"/>
    <n v="1447"/>
    <n v="20304"/>
    <n v="39069"/>
    <n v="18765"/>
  </r>
  <r>
    <x v="217"/>
    <x v="217"/>
    <x v="0"/>
    <x v="0"/>
    <x v="2"/>
    <s v="Female"/>
    <n v="28"/>
    <n v="924"/>
    <n v="1332"/>
    <n v="25872"/>
    <n v="37296"/>
    <n v="11424"/>
  </r>
  <r>
    <x v="218"/>
    <x v="218"/>
    <x v="0"/>
    <x v="0"/>
    <x v="9"/>
    <s v="Female"/>
    <n v="26"/>
    <n v="643"/>
    <n v="1370"/>
    <n v="16718"/>
    <n v="35620"/>
    <n v="18902"/>
  </r>
  <r>
    <x v="219"/>
    <x v="219"/>
    <x v="1"/>
    <x v="3"/>
    <x v="13"/>
    <s v="Female"/>
    <n v="57"/>
    <n v="541"/>
    <n v="1285"/>
    <n v="30837"/>
    <n v="73245"/>
    <n v="42408"/>
  </r>
  <r>
    <x v="220"/>
    <x v="220"/>
    <x v="1"/>
    <x v="3"/>
    <x v="2"/>
    <s v="Female"/>
    <n v="67"/>
    <n v="674"/>
    <n v="1149"/>
    <n v="45158"/>
    <n v="76983"/>
    <n v="31825"/>
  </r>
  <r>
    <x v="221"/>
    <x v="221"/>
    <x v="1"/>
    <x v="3"/>
    <x v="4"/>
    <s v="Female"/>
    <n v="55"/>
    <n v="599"/>
    <n v="1345"/>
    <n v="32945"/>
    <n v="73975"/>
    <n v="41030"/>
  </r>
  <r>
    <x v="222"/>
    <x v="222"/>
    <x v="1"/>
    <x v="3"/>
    <x v="0"/>
    <s v="Female"/>
    <n v="70"/>
    <n v="871"/>
    <n v="1274"/>
    <n v="60970"/>
    <n v="89180"/>
    <n v="28210"/>
  </r>
  <r>
    <x v="223"/>
    <x v="223"/>
    <x v="1"/>
    <x v="3"/>
    <x v="1"/>
    <s v="Female"/>
    <n v="90"/>
    <n v="962"/>
    <n v="1312"/>
    <n v="86580"/>
    <n v="118080"/>
    <n v="31500"/>
  </r>
  <r>
    <x v="224"/>
    <x v="224"/>
    <x v="1"/>
    <x v="3"/>
    <x v="2"/>
    <s v="Female"/>
    <n v="71"/>
    <n v="739"/>
    <n v="968"/>
    <n v="52469"/>
    <n v="68728"/>
    <n v="16259"/>
  </r>
  <r>
    <x v="225"/>
    <x v="225"/>
    <x v="1"/>
    <x v="3"/>
    <x v="3"/>
    <s v="Female"/>
    <n v="63"/>
    <n v="691"/>
    <n v="988"/>
    <n v="43533"/>
    <n v="62244"/>
    <n v="18711"/>
  </r>
  <r>
    <x v="226"/>
    <x v="226"/>
    <x v="0"/>
    <x v="4"/>
    <x v="4"/>
    <s v="Male"/>
    <n v="23"/>
    <n v="584"/>
    <n v="1191"/>
    <n v="13432"/>
    <n v="27393"/>
    <n v="13961"/>
  </r>
  <r>
    <x v="227"/>
    <x v="227"/>
    <x v="0"/>
    <x v="4"/>
    <x v="5"/>
    <s v="Male"/>
    <n v="20"/>
    <n v="773"/>
    <n v="1009"/>
    <n v="15460"/>
    <n v="20180"/>
    <n v="4720"/>
  </r>
  <r>
    <x v="228"/>
    <x v="228"/>
    <x v="0"/>
    <x v="4"/>
    <x v="6"/>
    <s v="Male"/>
    <n v="21"/>
    <n v="608"/>
    <n v="1380"/>
    <n v="12768"/>
    <n v="28980"/>
    <n v="16212"/>
  </r>
  <r>
    <x v="229"/>
    <x v="229"/>
    <x v="0"/>
    <x v="4"/>
    <x v="1"/>
    <s v="Male"/>
    <n v="30"/>
    <n v="712"/>
    <n v="1102"/>
    <n v="21360"/>
    <n v="33060"/>
    <n v="11700"/>
  </r>
  <r>
    <x v="230"/>
    <x v="230"/>
    <x v="0"/>
    <x v="4"/>
    <x v="7"/>
    <s v="Male"/>
    <n v="24"/>
    <n v="672"/>
    <n v="910"/>
    <n v="16128"/>
    <n v="21840"/>
    <n v="5712"/>
  </r>
  <r>
    <x v="231"/>
    <x v="231"/>
    <x v="0"/>
    <x v="4"/>
    <x v="6"/>
    <s v="Female"/>
    <n v="23"/>
    <n v="906"/>
    <n v="1394"/>
    <n v="20838"/>
    <n v="32062"/>
    <n v="11224"/>
  </r>
  <r>
    <x v="232"/>
    <x v="232"/>
    <x v="0"/>
    <x v="4"/>
    <x v="8"/>
    <s v="Female"/>
    <n v="29"/>
    <n v="520"/>
    <n v="981"/>
    <n v="15080"/>
    <n v="28449"/>
    <n v="13369"/>
  </r>
  <r>
    <x v="233"/>
    <x v="233"/>
    <x v="0"/>
    <x v="4"/>
    <x v="8"/>
    <s v="Female"/>
    <n v="24"/>
    <n v="927"/>
    <n v="1362"/>
    <n v="22248"/>
    <n v="32688"/>
    <n v="10440"/>
  </r>
  <r>
    <x v="234"/>
    <x v="234"/>
    <x v="0"/>
    <x v="4"/>
    <x v="1"/>
    <s v="Male"/>
    <n v="28"/>
    <n v="884"/>
    <n v="1414"/>
    <n v="24752"/>
    <n v="39592"/>
    <n v="14840"/>
  </r>
  <r>
    <x v="235"/>
    <x v="235"/>
    <x v="0"/>
    <x v="4"/>
    <x v="9"/>
    <s v="Male"/>
    <n v="25"/>
    <n v="990"/>
    <n v="1293"/>
    <n v="24750"/>
    <n v="32325"/>
    <n v="7575"/>
  </r>
  <r>
    <x v="236"/>
    <x v="236"/>
    <x v="0"/>
    <x v="4"/>
    <x v="1"/>
    <s v="Male"/>
    <n v="22"/>
    <n v="524"/>
    <n v="1420"/>
    <n v="11528"/>
    <n v="31240"/>
    <n v="19712"/>
  </r>
  <r>
    <x v="237"/>
    <x v="237"/>
    <x v="0"/>
    <x v="4"/>
    <x v="10"/>
    <s v="Male"/>
    <n v="26"/>
    <n v="997"/>
    <n v="1308"/>
    <n v="25922"/>
    <n v="34008"/>
    <n v="8086"/>
  </r>
  <r>
    <x v="238"/>
    <x v="238"/>
    <x v="0"/>
    <x v="4"/>
    <x v="9"/>
    <s v="Male"/>
    <n v="27"/>
    <n v="922"/>
    <n v="1357"/>
    <n v="24894"/>
    <n v="36639"/>
    <n v="11745"/>
  </r>
  <r>
    <x v="239"/>
    <x v="239"/>
    <x v="0"/>
    <x v="4"/>
    <x v="11"/>
    <s v="Female"/>
    <n v="21"/>
    <n v="978"/>
    <n v="1115"/>
    <n v="20538"/>
    <n v="23415"/>
    <n v="2877"/>
  </r>
  <r>
    <x v="240"/>
    <x v="240"/>
    <x v="0"/>
    <x v="4"/>
    <x v="12"/>
    <s v="Female"/>
    <n v="24"/>
    <n v="830"/>
    <n v="964"/>
    <n v="19920"/>
    <n v="23136"/>
    <n v="3216"/>
  </r>
  <r>
    <x v="241"/>
    <x v="241"/>
    <x v="0"/>
    <x v="5"/>
    <x v="6"/>
    <s v="Female"/>
    <n v="21"/>
    <n v="751"/>
    <n v="1002"/>
    <n v="15771"/>
    <n v="21042"/>
    <n v="5271"/>
  </r>
  <r>
    <x v="242"/>
    <x v="242"/>
    <x v="0"/>
    <x v="5"/>
    <x v="8"/>
    <s v="Female"/>
    <n v="26"/>
    <n v="520"/>
    <n v="1174"/>
    <n v="13520"/>
    <n v="30524"/>
    <n v="17004"/>
  </r>
  <r>
    <x v="243"/>
    <x v="243"/>
    <x v="0"/>
    <x v="5"/>
    <x v="8"/>
    <s v="Female"/>
    <n v="28"/>
    <n v="866"/>
    <n v="1293"/>
    <n v="24248"/>
    <n v="36204"/>
    <n v="11956"/>
  </r>
  <r>
    <x v="244"/>
    <x v="244"/>
    <x v="0"/>
    <x v="5"/>
    <x v="3"/>
    <s v="Female"/>
    <n v="21"/>
    <n v="605"/>
    <n v="1005"/>
    <n v="12705"/>
    <n v="21105"/>
    <n v="8400"/>
  </r>
  <r>
    <x v="245"/>
    <x v="245"/>
    <x v="0"/>
    <x v="5"/>
    <x v="3"/>
    <s v="Female"/>
    <n v="20"/>
    <n v="666"/>
    <n v="1346"/>
    <n v="13320"/>
    <n v="26920"/>
    <n v="13600"/>
  </r>
  <r>
    <x v="246"/>
    <x v="246"/>
    <x v="0"/>
    <x v="5"/>
    <x v="7"/>
    <s v="Male"/>
    <n v="29"/>
    <n v="639"/>
    <n v="1449"/>
    <n v="18531"/>
    <n v="42021"/>
    <n v="23490"/>
  </r>
  <r>
    <x v="247"/>
    <x v="247"/>
    <x v="0"/>
    <x v="5"/>
    <x v="8"/>
    <s v="Male"/>
    <n v="23"/>
    <n v="632"/>
    <n v="1062"/>
    <n v="14536"/>
    <n v="24426"/>
    <n v="9890"/>
  </r>
  <r>
    <x v="248"/>
    <x v="248"/>
    <x v="0"/>
    <x v="5"/>
    <x v="13"/>
    <s v="Male"/>
    <n v="21"/>
    <n v="540"/>
    <n v="1169"/>
    <n v="11340"/>
    <n v="24549"/>
    <n v="13209"/>
  </r>
  <r>
    <x v="249"/>
    <x v="249"/>
    <x v="0"/>
    <x v="5"/>
    <x v="14"/>
    <s v="Male"/>
    <n v="30"/>
    <n v="557"/>
    <n v="1005"/>
    <n v="16710"/>
    <n v="30150"/>
    <n v="13440"/>
  </r>
  <r>
    <x v="250"/>
    <x v="250"/>
    <x v="0"/>
    <x v="5"/>
    <x v="1"/>
    <s v="Female"/>
    <n v="24"/>
    <n v="651"/>
    <n v="1091"/>
    <n v="15624"/>
    <n v="26184"/>
    <n v="10560"/>
  </r>
  <r>
    <x v="251"/>
    <x v="251"/>
    <x v="0"/>
    <x v="5"/>
    <x v="15"/>
    <s v="Male"/>
    <n v="23"/>
    <n v="771"/>
    <n v="946"/>
    <n v="17733"/>
    <n v="21758"/>
    <n v="4025"/>
  </r>
  <r>
    <x v="252"/>
    <x v="252"/>
    <x v="0"/>
    <x v="5"/>
    <x v="16"/>
    <s v="Male"/>
    <n v="20"/>
    <n v="565"/>
    <n v="1218"/>
    <n v="11300"/>
    <n v="24360"/>
    <n v="13060"/>
  </r>
  <r>
    <x v="253"/>
    <x v="111"/>
    <x v="1"/>
    <x v="6"/>
    <x v="17"/>
    <s v="Male"/>
    <n v="99"/>
    <n v="705"/>
    <n v="1284"/>
    <n v="69795"/>
    <n v="127116"/>
    <n v="57321"/>
  </r>
  <r>
    <x v="254"/>
    <x v="253"/>
    <x v="1"/>
    <x v="6"/>
    <x v="18"/>
    <s v="Male"/>
    <n v="66"/>
    <n v="888"/>
    <n v="1242"/>
    <n v="58608"/>
    <n v="81972"/>
    <n v="23364"/>
  </r>
  <r>
    <x v="255"/>
    <x v="254"/>
    <x v="1"/>
    <x v="6"/>
    <x v="19"/>
    <s v="Female"/>
    <n v="74"/>
    <n v="922"/>
    <n v="1093"/>
    <n v="68228"/>
    <n v="80882"/>
    <n v="12654"/>
  </r>
  <r>
    <x v="256"/>
    <x v="255"/>
    <x v="1"/>
    <x v="6"/>
    <x v="2"/>
    <s v="Female"/>
    <n v="72"/>
    <n v="560"/>
    <n v="911"/>
    <n v="40320"/>
    <n v="65592"/>
    <n v="25272"/>
  </r>
  <r>
    <x v="257"/>
    <x v="256"/>
    <x v="1"/>
    <x v="6"/>
    <x v="6"/>
    <s v="Female"/>
    <n v="59"/>
    <n v="834"/>
    <n v="949"/>
    <n v="49206"/>
    <n v="55991"/>
    <n v="6785"/>
  </r>
  <r>
    <x v="258"/>
    <x v="257"/>
    <x v="1"/>
    <x v="6"/>
    <x v="8"/>
    <s v="Female"/>
    <n v="83"/>
    <n v="840"/>
    <n v="997"/>
    <n v="69720"/>
    <n v="82751"/>
    <n v="13031"/>
  </r>
  <r>
    <x v="259"/>
    <x v="258"/>
    <x v="1"/>
    <x v="6"/>
    <x v="8"/>
    <s v="Female"/>
    <n v="56"/>
    <n v="516"/>
    <n v="1162"/>
    <n v="28896"/>
    <n v="65072"/>
    <n v="36176"/>
  </r>
  <r>
    <x v="260"/>
    <x v="259"/>
    <x v="1"/>
    <x v="6"/>
    <x v="3"/>
    <s v="Female"/>
    <n v="64"/>
    <n v="965"/>
    <n v="982"/>
    <n v="61760"/>
    <n v="62848"/>
    <n v="1088"/>
  </r>
  <r>
    <x v="261"/>
    <x v="260"/>
    <x v="1"/>
    <x v="6"/>
    <x v="3"/>
    <s v="Female"/>
    <n v="59"/>
    <n v="671"/>
    <n v="931"/>
    <n v="39589"/>
    <n v="54929"/>
    <n v="15340"/>
  </r>
  <r>
    <x v="262"/>
    <x v="261"/>
    <x v="1"/>
    <x v="6"/>
    <x v="7"/>
    <s v="Female"/>
    <n v="85"/>
    <n v="761"/>
    <n v="901"/>
    <n v="64685"/>
    <n v="76585"/>
    <n v="11900"/>
  </r>
  <r>
    <x v="263"/>
    <x v="262"/>
    <x v="1"/>
    <x v="6"/>
    <x v="8"/>
    <s v="Female"/>
    <n v="60"/>
    <n v="901"/>
    <n v="1310"/>
    <n v="54060"/>
    <n v="78600"/>
    <n v="24540"/>
  </r>
  <r>
    <x v="264"/>
    <x v="263"/>
    <x v="1"/>
    <x v="6"/>
    <x v="13"/>
    <s v="Female"/>
    <n v="81"/>
    <n v="522"/>
    <n v="929"/>
    <n v="42282"/>
    <n v="75249"/>
    <n v="32967"/>
  </r>
  <r>
    <x v="265"/>
    <x v="264"/>
    <x v="1"/>
    <x v="7"/>
    <x v="14"/>
    <s v="Female"/>
    <n v="50"/>
    <n v="749"/>
    <n v="1021"/>
    <n v="37450"/>
    <n v="51050"/>
    <n v="13600"/>
  </r>
  <r>
    <x v="266"/>
    <x v="265"/>
    <x v="1"/>
    <x v="7"/>
    <x v="1"/>
    <s v="Female"/>
    <n v="72"/>
    <n v="943"/>
    <n v="1230"/>
    <n v="67896"/>
    <n v="88560"/>
    <n v="20664"/>
  </r>
  <r>
    <x v="267"/>
    <x v="266"/>
    <x v="1"/>
    <x v="7"/>
    <x v="15"/>
    <s v="Female"/>
    <n v="67"/>
    <n v="801"/>
    <n v="938"/>
    <n v="53667"/>
    <n v="62846"/>
    <n v="9179"/>
  </r>
  <r>
    <x v="268"/>
    <x v="267"/>
    <x v="1"/>
    <x v="7"/>
    <x v="16"/>
    <s v="Female"/>
    <n v="57"/>
    <n v="647"/>
    <n v="1346"/>
    <n v="36879"/>
    <n v="76722"/>
    <n v="39843"/>
  </r>
  <r>
    <x v="269"/>
    <x v="268"/>
    <x v="1"/>
    <x v="7"/>
    <x v="17"/>
    <s v="Female"/>
    <n v="91"/>
    <n v="906"/>
    <n v="1269"/>
    <n v="82446"/>
    <n v="115479"/>
    <n v="33033"/>
  </r>
  <r>
    <x v="270"/>
    <x v="269"/>
    <x v="1"/>
    <x v="7"/>
    <x v="18"/>
    <s v="Male"/>
    <n v="59"/>
    <n v="774"/>
    <n v="1469"/>
    <n v="45666"/>
    <n v="86671"/>
    <n v="41005"/>
  </r>
  <r>
    <x v="271"/>
    <x v="270"/>
    <x v="1"/>
    <x v="7"/>
    <x v="19"/>
    <s v="Male"/>
    <n v="82"/>
    <n v="955"/>
    <n v="1337"/>
    <n v="78310"/>
    <n v="109634"/>
    <n v="31324"/>
  </r>
  <r>
    <x v="272"/>
    <x v="271"/>
    <x v="1"/>
    <x v="7"/>
    <x v="2"/>
    <s v="Male"/>
    <n v="72"/>
    <n v="829"/>
    <n v="1266"/>
    <n v="59688"/>
    <n v="91152"/>
    <n v="31464"/>
  </r>
  <r>
    <x v="273"/>
    <x v="272"/>
    <x v="1"/>
    <x v="7"/>
    <x v="2"/>
    <s v="Male"/>
    <n v="62"/>
    <n v="680"/>
    <n v="1047"/>
    <n v="42160"/>
    <n v="64914"/>
    <n v="22754"/>
  </r>
  <r>
    <x v="274"/>
    <x v="273"/>
    <x v="1"/>
    <x v="7"/>
    <x v="9"/>
    <s v="Male"/>
    <n v="67"/>
    <n v="600"/>
    <n v="1110"/>
    <n v="40200"/>
    <n v="74370"/>
    <n v="34170"/>
  </r>
  <r>
    <x v="275"/>
    <x v="274"/>
    <x v="1"/>
    <x v="7"/>
    <x v="13"/>
    <s v="Female"/>
    <n v="97"/>
    <n v="946"/>
    <n v="1187"/>
    <n v="91762"/>
    <n v="115139"/>
    <n v="23377"/>
  </r>
  <r>
    <x v="276"/>
    <x v="275"/>
    <x v="2"/>
    <x v="8"/>
    <x v="2"/>
    <s v="Female"/>
    <n v="14"/>
    <n v="521"/>
    <n v="1399"/>
    <n v="7294"/>
    <n v="19586"/>
    <n v="12292"/>
  </r>
  <r>
    <x v="277"/>
    <x v="276"/>
    <x v="2"/>
    <x v="8"/>
    <x v="4"/>
    <s v="Female"/>
    <n v="11"/>
    <n v="562"/>
    <n v="1164"/>
    <n v="6182"/>
    <n v="12804"/>
    <n v="6622"/>
  </r>
  <r>
    <x v="278"/>
    <x v="277"/>
    <x v="2"/>
    <x v="8"/>
    <x v="0"/>
    <s v="Female"/>
    <n v="14"/>
    <n v="734"/>
    <n v="1398"/>
    <n v="10276"/>
    <n v="19572"/>
    <n v="9296"/>
  </r>
  <r>
    <x v="279"/>
    <x v="278"/>
    <x v="2"/>
    <x v="8"/>
    <x v="1"/>
    <s v="Female"/>
    <n v="15"/>
    <n v="992"/>
    <n v="1009"/>
    <n v="14880"/>
    <n v="15135"/>
    <n v="255"/>
  </r>
  <r>
    <x v="280"/>
    <x v="279"/>
    <x v="2"/>
    <x v="8"/>
    <x v="18"/>
    <s v="Female"/>
    <n v="20"/>
    <n v="837"/>
    <n v="921"/>
    <n v="16740"/>
    <n v="18420"/>
    <n v="1680"/>
  </r>
  <r>
    <x v="281"/>
    <x v="280"/>
    <x v="2"/>
    <x v="8"/>
    <x v="19"/>
    <s v="Female"/>
    <n v="11"/>
    <n v="668"/>
    <n v="1206"/>
    <n v="7348"/>
    <n v="13266"/>
    <n v="5918"/>
  </r>
  <r>
    <x v="282"/>
    <x v="281"/>
    <x v="2"/>
    <x v="8"/>
    <x v="2"/>
    <s v="Male"/>
    <n v="11"/>
    <n v="617"/>
    <n v="1122"/>
    <n v="6787"/>
    <n v="12342"/>
    <n v="5555"/>
  </r>
  <r>
    <x v="283"/>
    <x v="282"/>
    <x v="1"/>
    <x v="6"/>
    <x v="6"/>
    <s v="Male"/>
    <n v="62"/>
    <n v="800"/>
    <n v="1018"/>
    <n v="49600"/>
    <n v="63116"/>
    <n v="13516"/>
  </r>
  <r>
    <x v="284"/>
    <x v="283"/>
    <x v="1"/>
    <x v="6"/>
    <x v="8"/>
    <s v="Male"/>
    <n v="65"/>
    <n v="875"/>
    <n v="1202"/>
    <n v="56875"/>
    <n v="78130"/>
    <n v="21255"/>
  </r>
  <r>
    <x v="285"/>
    <x v="284"/>
    <x v="1"/>
    <x v="6"/>
    <x v="8"/>
    <s v="Male"/>
    <n v="88"/>
    <n v="823"/>
    <n v="1207"/>
    <n v="72424"/>
    <n v="106216"/>
    <n v="33792"/>
  </r>
  <r>
    <x v="286"/>
    <x v="285"/>
    <x v="1"/>
    <x v="6"/>
    <x v="3"/>
    <s v="Female"/>
    <n v="54"/>
    <n v="664"/>
    <n v="1283"/>
    <n v="35856"/>
    <n v="69282"/>
    <n v="33426"/>
  </r>
  <r>
    <x v="287"/>
    <x v="286"/>
    <x v="1"/>
    <x v="6"/>
    <x v="3"/>
    <s v="Male"/>
    <n v="52"/>
    <n v="538"/>
    <n v="1277"/>
    <n v="27976"/>
    <n v="66404"/>
    <n v="38428"/>
  </r>
  <r>
    <x v="288"/>
    <x v="287"/>
    <x v="1"/>
    <x v="7"/>
    <x v="7"/>
    <s v="Male"/>
    <n v="56"/>
    <n v="685"/>
    <n v="1163"/>
    <n v="38360"/>
    <n v="65128"/>
    <n v="26768"/>
  </r>
  <r>
    <x v="289"/>
    <x v="288"/>
    <x v="1"/>
    <x v="7"/>
    <x v="8"/>
    <s v="Male"/>
    <n v="81"/>
    <n v="556"/>
    <n v="932"/>
    <n v="45036"/>
    <n v="75492"/>
    <n v="30456"/>
  </r>
  <r>
    <x v="290"/>
    <x v="289"/>
    <x v="1"/>
    <x v="7"/>
    <x v="13"/>
    <s v="Male"/>
    <n v="72"/>
    <n v="608"/>
    <n v="944"/>
    <n v="43776"/>
    <n v="67968"/>
    <n v="24192"/>
  </r>
  <r>
    <x v="291"/>
    <x v="290"/>
    <x v="1"/>
    <x v="7"/>
    <x v="14"/>
    <s v="Female"/>
    <n v="61"/>
    <n v="994"/>
    <n v="1476"/>
    <n v="60634"/>
    <n v="90036"/>
    <n v="29402"/>
  </r>
  <r>
    <x v="292"/>
    <x v="291"/>
    <x v="1"/>
    <x v="7"/>
    <x v="1"/>
    <s v="Female"/>
    <n v="57"/>
    <n v="566"/>
    <n v="1490"/>
    <n v="32262"/>
    <n v="84930"/>
    <n v="52668"/>
  </r>
  <r>
    <x v="293"/>
    <x v="292"/>
    <x v="1"/>
    <x v="7"/>
    <x v="15"/>
    <s v="Female"/>
    <n v="50"/>
    <n v="714"/>
    <n v="1386"/>
    <n v="35700"/>
    <n v="69300"/>
    <n v="33600"/>
  </r>
  <r>
    <x v="294"/>
    <x v="182"/>
    <x v="2"/>
    <x v="9"/>
    <x v="16"/>
    <s v="Female"/>
    <n v="20"/>
    <n v="803"/>
    <n v="1060"/>
    <n v="16060"/>
    <n v="21200"/>
    <n v="5140"/>
  </r>
  <r>
    <x v="295"/>
    <x v="293"/>
    <x v="2"/>
    <x v="9"/>
    <x v="17"/>
    <s v="Female"/>
    <n v="20"/>
    <n v="749"/>
    <n v="1499"/>
    <n v="14980"/>
    <n v="29980"/>
    <n v="15000"/>
  </r>
  <r>
    <x v="296"/>
    <x v="294"/>
    <x v="2"/>
    <x v="9"/>
    <x v="18"/>
    <s v="Female"/>
    <n v="15"/>
    <n v="924"/>
    <n v="1216"/>
    <n v="13860"/>
    <n v="18240"/>
    <n v="4380"/>
  </r>
  <r>
    <x v="297"/>
    <x v="141"/>
    <x v="2"/>
    <x v="9"/>
    <x v="19"/>
    <s v="Female"/>
    <n v="18"/>
    <n v="601"/>
    <n v="1325"/>
    <n v="10818"/>
    <n v="23850"/>
    <n v="13032"/>
  </r>
  <r>
    <x v="298"/>
    <x v="295"/>
    <x v="2"/>
    <x v="9"/>
    <x v="2"/>
    <s v="Female"/>
    <n v="17"/>
    <n v="626"/>
    <n v="1487"/>
    <n v="10642"/>
    <n v="25279"/>
    <n v="14637"/>
  </r>
  <r>
    <x v="299"/>
    <x v="139"/>
    <x v="2"/>
    <x v="9"/>
    <x v="2"/>
    <s v="Female"/>
    <n v="13"/>
    <n v="542"/>
    <n v="1110"/>
    <n v="7046"/>
    <n v="14430"/>
    <n v="7384"/>
  </r>
  <r>
    <x v="300"/>
    <x v="296"/>
    <x v="2"/>
    <x v="9"/>
    <x v="9"/>
    <s v="Female"/>
    <n v="19"/>
    <n v="911"/>
    <n v="1052"/>
    <n v="17309"/>
    <n v="19988"/>
    <n v="2679"/>
  </r>
  <r>
    <x v="301"/>
    <x v="297"/>
    <x v="2"/>
    <x v="9"/>
    <x v="13"/>
    <s v="Male"/>
    <n v="19"/>
    <n v="595"/>
    <n v="892"/>
    <n v="11305"/>
    <n v="16948"/>
    <n v="5643"/>
  </r>
  <r>
    <x v="302"/>
    <x v="298"/>
    <x v="2"/>
    <x v="9"/>
    <x v="2"/>
    <s v="Male"/>
    <n v="17"/>
    <n v="593"/>
    <n v="1359"/>
    <n v="10081"/>
    <n v="23103"/>
    <n v="13022"/>
  </r>
  <r>
    <x v="303"/>
    <x v="299"/>
    <x v="2"/>
    <x v="9"/>
    <x v="8"/>
    <s v="Male"/>
    <n v="20"/>
    <n v="735"/>
    <n v="1265"/>
    <n v="14700"/>
    <n v="25300"/>
    <n v="10600"/>
  </r>
  <r>
    <x v="304"/>
    <x v="300"/>
    <x v="2"/>
    <x v="9"/>
    <x v="13"/>
    <s v="Male"/>
    <n v="10"/>
    <n v="911"/>
    <n v="1214"/>
    <n v="9110"/>
    <n v="12140"/>
    <n v="3030"/>
  </r>
  <r>
    <x v="305"/>
    <x v="301"/>
    <x v="2"/>
    <x v="9"/>
    <x v="14"/>
    <s v="Male"/>
    <n v="17"/>
    <n v="750"/>
    <n v="885"/>
    <n v="12750"/>
    <n v="15045"/>
    <n v="2295"/>
  </r>
  <r>
    <x v="306"/>
    <x v="302"/>
    <x v="0"/>
    <x v="5"/>
    <x v="1"/>
    <s v="Female"/>
    <n v="22"/>
    <n v="810"/>
    <n v="1261"/>
    <n v="17820"/>
    <n v="27742"/>
    <n v="9922"/>
  </r>
  <r>
    <x v="307"/>
    <x v="303"/>
    <x v="0"/>
    <x v="5"/>
    <x v="15"/>
    <s v="Female"/>
    <n v="23"/>
    <n v="827"/>
    <n v="968"/>
    <n v="19021"/>
    <n v="22264"/>
    <n v="3243"/>
  </r>
  <r>
    <x v="308"/>
    <x v="304"/>
    <x v="0"/>
    <x v="5"/>
    <x v="16"/>
    <s v="Female"/>
    <n v="23"/>
    <n v="570"/>
    <n v="1174"/>
    <n v="13110"/>
    <n v="27002"/>
    <n v="13892"/>
  </r>
  <r>
    <x v="309"/>
    <x v="305"/>
    <x v="0"/>
    <x v="5"/>
    <x v="17"/>
    <s v="Male"/>
    <n v="21"/>
    <n v="938"/>
    <n v="1008"/>
    <n v="19698"/>
    <n v="21168"/>
    <n v="1470"/>
  </r>
  <r>
    <x v="310"/>
    <x v="306"/>
    <x v="0"/>
    <x v="5"/>
    <x v="18"/>
    <s v="Male"/>
    <n v="24"/>
    <n v="993"/>
    <n v="1319"/>
    <n v="23832"/>
    <n v="31656"/>
    <n v="7824"/>
  </r>
  <r>
    <x v="311"/>
    <x v="307"/>
    <x v="0"/>
    <x v="5"/>
    <x v="19"/>
    <s v="Male"/>
    <n v="20"/>
    <n v="534"/>
    <n v="1436"/>
    <n v="10680"/>
    <n v="28720"/>
    <n v="18040"/>
  </r>
  <r>
    <x v="312"/>
    <x v="308"/>
    <x v="0"/>
    <x v="5"/>
    <x v="2"/>
    <s v="Male"/>
    <n v="23"/>
    <n v="761"/>
    <n v="1027"/>
    <n v="17503"/>
    <n v="23621"/>
    <n v="6118"/>
  </r>
  <r>
    <x v="313"/>
    <x v="309"/>
    <x v="0"/>
    <x v="5"/>
    <x v="2"/>
    <s v="Male"/>
    <n v="23"/>
    <n v="701"/>
    <n v="1006"/>
    <n v="16123"/>
    <n v="23138"/>
    <n v="7015"/>
  </r>
  <r>
    <x v="314"/>
    <x v="310"/>
    <x v="0"/>
    <x v="5"/>
    <x v="9"/>
    <s v="Female"/>
    <n v="25"/>
    <n v="541"/>
    <n v="1277"/>
    <n v="13525"/>
    <n v="31925"/>
    <n v="18400"/>
  </r>
  <r>
    <x v="315"/>
    <x v="311"/>
    <x v="0"/>
    <x v="5"/>
    <x v="13"/>
    <s v="Female"/>
    <n v="26"/>
    <n v="751"/>
    <n v="1271"/>
    <n v="19526"/>
    <n v="33046"/>
    <n v="13520"/>
  </r>
  <r>
    <x v="316"/>
    <x v="312"/>
    <x v="0"/>
    <x v="5"/>
    <x v="6"/>
    <s v="Female"/>
    <n v="28"/>
    <n v="708"/>
    <n v="1037"/>
    <n v="19824"/>
    <n v="29036"/>
    <n v="9212"/>
  </r>
  <r>
    <x v="317"/>
    <x v="313"/>
    <x v="1"/>
    <x v="6"/>
    <x v="8"/>
    <s v="Female"/>
    <n v="80"/>
    <n v="636"/>
    <n v="1120"/>
    <n v="50880"/>
    <n v="89600"/>
    <n v="38720"/>
  </r>
  <r>
    <x v="318"/>
    <x v="314"/>
    <x v="1"/>
    <x v="6"/>
    <x v="8"/>
    <s v="Female"/>
    <n v="50"/>
    <n v="581"/>
    <n v="1107"/>
    <n v="29050"/>
    <n v="55350"/>
    <n v="26300"/>
  </r>
  <r>
    <x v="319"/>
    <x v="315"/>
    <x v="1"/>
    <x v="6"/>
    <x v="3"/>
    <s v="Female"/>
    <n v="55"/>
    <n v="856"/>
    <n v="1202"/>
    <n v="47080"/>
    <n v="66110"/>
    <n v="19030"/>
  </r>
  <r>
    <x v="320"/>
    <x v="316"/>
    <x v="1"/>
    <x v="6"/>
    <x v="3"/>
    <s v="Female"/>
    <n v="78"/>
    <n v="964"/>
    <n v="1202"/>
    <n v="75192"/>
    <n v="93756"/>
    <n v="18564"/>
  </r>
  <r>
    <x v="321"/>
    <x v="317"/>
    <x v="1"/>
    <x v="6"/>
    <x v="7"/>
    <s v="Male"/>
    <n v="97"/>
    <n v="982"/>
    <n v="1080"/>
    <n v="95254"/>
    <n v="104760"/>
    <n v="9506"/>
  </r>
  <r>
    <x v="322"/>
    <x v="318"/>
    <x v="1"/>
    <x v="6"/>
    <x v="8"/>
    <s v="Male"/>
    <n v="93"/>
    <n v="736"/>
    <n v="1300"/>
    <n v="68448"/>
    <n v="120900"/>
    <n v="52452"/>
  </r>
  <r>
    <x v="323"/>
    <x v="319"/>
    <x v="1"/>
    <x v="6"/>
    <x v="13"/>
    <s v="Male"/>
    <n v="51"/>
    <n v="608"/>
    <n v="1035"/>
    <n v="31008"/>
    <n v="52785"/>
    <n v="21777"/>
  </r>
  <r>
    <x v="324"/>
    <x v="320"/>
    <x v="1"/>
    <x v="6"/>
    <x v="14"/>
    <s v="Male"/>
    <n v="95"/>
    <n v="642"/>
    <n v="991"/>
    <n v="60990"/>
    <n v="94145"/>
    <n v="33155"/>
  </r>
  <r>
    <x v="325"/>
    <x v="321"/>
    <x v="1"/>
    <x v="6"/>
    <x v="1"/>
    <s v="Female"/>
    <n v="90"/>
    <n v="713"/>
    <n v="1017"/>
    <n v="64170"/>
    <n v="91530"/>
    <n v="27360"/>
  </r>
  <r>
    <x v="326"/>
    <x v="322"/>
    <x v="1"/>
    <x v="6"/>
    <x v="15"/>
    <s v="Male"/>
    <n v="88"/>
    <n v="635"/>
    <n v="1275"/>
    <n v="55880"/>
    <n v="112200"/>
    <n v="56320"/>
  </r>
  <r>
    <x v="327"/>
    <x v="323"/>
    <x v="1"/>
    <x v="6"/>
    <x v="16"/>
    <s v="Male"/>
    <n v="81"/>
    <n v="813"/>
    <n v="946"/>
    <n v="65853"/>
    <n v="76626"/>
    <n v="10773"/>
  </r>
  <r>
    <x v="328"/>
    <x v="324"/>
    <x v="1"/>
    <x v="6"/>
    <x v="17"/>
    <s v="Male"/>
    <n v="57"/>
    <n v="912"/>
    <n v="1076"/>
    <n v="51984"/>
    <n v="61332"/>
    <n v="9348"/>
  </r>
  <r>
    <x v="329"/>
    <x v="325"/>
    <x v="1"/>
    <x v="7"/>
    <x v="18"/>
    <s v="Male"/>
    <n v="61"/>
    <n v="565"/>
    <n v="1330"/>
    <n v="34465"/>
    <n v="81130"/>
    <n v="46665"/>
  </r>
  <r>
    <x v="330"/>
    <x v="326"/>
    <x v="1"/>
    <x v="10"/>
    <x v="18"/>
    <s v="Male"/>
    <n v="62"/>
    <n v="805"/>
    <n v="1411"/>
    <n v="49910"/>
    <n v="87482"/>
    <n v="37572"/>
  </r>
  <r>
    <x v="0"/>
    <x v="0"/>
    <x v="0"/>
    <x v="0"/>
    <x v="0"/>
    <s v="Male"/>
    <n v="28"/>
    <n v="826"/>
    <n v="1135"/>
    <n v="23128"/>
    <n v="31780"/>
    <n v="8652"/>
  </r>
  <r>
    <x v="1"/>
    <x v="1"/>
    <x v="0"/>
    <x v="1"/>
    <x v="1"/>
    <s v="Male"/>
    <n v="25"/>
    <n v="952"/>
    <n v="1314"/>
    <n v="23800"/>
    <n v="32850"/>
    <n v="9050"/>
  </r>
  <r>
    <x v="2"/>
    <x v="2"/>
    <x v="0"/>
    <x v="1"/>
    <x v="2"/>
    <s v="Male"/>
    <n v="20"/>
    <n v="940"/>
    <n v="1488"/>
    <n v="18800"/>
    <n v="29760"/>
    <n v="10960"/>
  </r>
  <r>
    <x v="3"/>
    <x v="3"/>
    <x v="0"/>
    <x v="1"/>
    <x v="3"/>
    <s v="Male"/>
    <n v="22"/>
    <n v="785"/>
    <n v="885"/>
    <n v="17270"/>
    <n v="19470"/>
    <n v="2200"/>
  </r>
  <r>
    <x v="4"/>
    <x v="4"/>
    <x v="1"/>
    <x v="2"/>
    <x v="4"/>
    <s v="Male"/>
    <n v="74"/>
    <n v="743"/>
    <n v="1284"/>
    <n v="54982"/>
    <n v="95016"/>
    <n v="40034"/>
  </r>
  <r>
    <x v="5"/>
    <x v="5"/>
    <x v="1"/>
    <x v="2"/>
    <x v="5"/>
    <s v="Male"/>
    <n v="83"/>
    <n v="594"/>
    <n v="1302"/>
    <n v="49302"/>
    <n v="108066"/>
    <n v="58764"/>
  </r>
  <r>
    <x v="6"/>
    <x v="6"/>
    <x v="1"/>
    <x v="2"/>
    <x v="6"/>
    <s v="Male"/>
    <n v="55"/>
    <n v="906"/>
    <n v="1316"/>
    <n v="49830"/>
    <n v="72380"/>
    <n v="22550"/>
  </r>
  <r>
    <x v="7"/>
    <x v="7"/>
    <x v="1"/>
    <x v="2"/>
    <x v="1"/>
    <s v="Male"/>
    <n v="70"/>
    <n v="878"/>
    <n v="1198"/>
    <n v="61460"/>
    <n v="83860"/>
    <n v="22400"/>
  </r>
  <r>
    <x v="8"/>
    <x v="8"/>
    <x v="0"/>
    <x v="0"/>
    <x v="7"/>
    <s v="Female"/>
    <n v="21"/>
    <n v="879"/>
    <n v="1072"/>
    <n v="18459"/>
    <n v="22512"/>
    <n v="4053"/>
  </r>
  <r>
    <x v="9"/>
    <x v="9"/>
    <x v="0"/>
    <x v="0"/>
    <x v="6"/>
    <s v="Female"/>
    <n v="28"/>
    <n v="937"/>
    <n v="962"/>
    <n v="26236"/>
    <n v="26936"/>
    <n v="700"/>
  </r>
  <r>
    <x v="10"/>
    <x v="10"/>
    <x v="0"/>
    <x v="0"/>
    <x v="8"/>
    <s v="Female"/>
    <n v="22"/>
    <n v="832"/>
    <n v="1160"/>
    <n v="18304"/>
    <n v="25520"/>
    <n v="7216"/>
  </r>
  <r>
    <x v="11"/>
    <x v="11"/>
    <x v="0"/>
    <x v="0"/>
    <x v="8"/>
    <s v="Female"/>
    <n v="28"/>
    <n v="832"/>
    <n v="1013"/>
    <n v="23296"/>
    <n v="28364"/>
    <n v="5068"/>
  </r>
  <r>
    <x v="12"/>
    <x v="12"/>
    <x v="0"/>
    <x v="0"/>
    <x v="1"/>
    <s v="Female"/>
    <n v="22"/>
    <n v="692"/>
    <n v="1407"/>
    <n v="15224"/>
    <n v="30954"/>
    <n v="15730"/>
  </r>
  <r>
    <x v="13"/>
    <x v="13"/>
    <x v="0"/>
    <x v="0"/>
    <x v="9"/>
    <s v="Female"/>
    <n v="22"/>
    <n v="622"/>
    <n v="1031"/>
    <n v="13684"/>
    <n v="22682"/>
    <n v="8998"/>
  </r>
  <r>
    <x v="14"/>
    <x v="14"/>
    <x v="1"/>
    <x v="3"/>
    <x v="1"/>
    <s v="Female"/>
    <n v="57"/>
    <n v="724"/>
    <n v="1094"/>
    <n v="41268"/>
    <n v="62358"/>
    <n v="21090"/>
  </r>
  <r>
    <x v="15"/>
    <x v="15"/>
    <x v="1"/>
    <x v="3"/>
    <x v="10"/>
    <s v="Female"/>
    <n v="50"/>
    <n v="537"/>
    <n v="999"/>
    <n v="26850"/>
    <n v="49950"/>
    <n v="23100"/>
  </r>
  <r>
    <x v="16"/>
    <x v="16"/>
    <x v="1"/>
    <x v="3"/>
    <x v="9"/>
    <s v="Female"/>
    <n v="67"/>
    <n v="989"/>
    <n v="1052"/>
    <n v="66263"/>
    <n v="70484"/>
    <n v="4221"/>
  </r>
  <r>
    <x v="17"/>
    <x v="17"/>
    <x v="1"/>
    <x v="3"/>
    <x v="11"/>
    <s v="Female"/>
    <n v="83"/>
    <n v="917"/>
    <n v="1125"/>
    <n v="76111"/>
    <n v="93375"/>
    <n v="17264"/>
  </r>
  <r>
    <x v="18"/>
    <x v="18"/>
    <x v="1"/>
    <x v="3"/>
    <x v="12"/>
    <s v="Female"/>
    <n v="74"/>
    <n v="645"/>
    <n v="1026"/>
    <n v="47730"/>
    <n v="75924"/>
    <n v="28194"/>
  </r>
  <r>
    <x v="19"/>
    <x v="19"/>
    <x v="1"/>
    <x v="3"/>
    <x v="6"/>
    <s v="Male"/>
    <n v="76"/>
    <n v="943"/>
    <n v="1205"/>
    <n v="71668"/>
    <n v="91580"/>
    <n v="19912"/>
  </r>
  <r>
    <x v="20"/>
    <x v="20"/>
    <x v="1"/>
    <x v="3"/>
    <x v="8"/>
    <s v="Male"/>
    <n v="85"/>
    <n v="505"/>
    <n v="1323"/>
    <n v="42925"/>
    <n v="112455"/>
    <n v="69530"/>
  </r>
  <r>
    <x v="21"/>
    <x v="21"/>
    <x v="0"/>
    <x v="4"/>
    <x v="8"/>
    <s v="Male"/>
    <n v="23"/>
    <n v="663"/>
    <n v="926"/>
    <n v="15249"/>
    <n v="21298"/>
    <n v="6049"/>
  </r>
  <r>
    <x v="22"/>
    <x v="22"/>
    <x v="0"/>
    <x v="4"/>
    <x v="3"/>
    <s v="Male"/>
    <n v="29"/>
    <n v="893"/>
    <n v="1003"/>
    <n v="25897"/>
    <n v="29087"/>
    <n v="3190"/>
  </r>
  <r>
    <x v="23"/>
    <x v="23"/>
    <x v="0"/>
    <x v="4"/>
    <x v="3"/>
    <s v="Male"/>
    <n v="23"/>
    <n v="779"/>
    <n v="1428"/>
    <n v="17917"/>
    <n v="32844"/>
    <n v="14927"/>
  </r>
  <r>
    <x v="24"/>
    <x v="24"/>
    <x v="0"/>
    <x v="4"/>
    <x v="7"/>
    <s v="Female"/>
    <n v="24"/>
    <n v="859"/>
    <n v="939"/>
    <n v="20616"/>
    <n v="22536"/>
    <n v="1920"/>
  </r>
  <r>
    <x v="25"/>
    <x v="25"/>
    <x v="0"/>
    <x v="4"/>
    <x v="8"/>
    <s v="Female"/>
    <n v="29"/>
    <n v="952"/>
    <n v="1483"/>
    <n v="27608"/>
    <n v="43007"/>
    <n v="15399"/>
  </r>
  <r>
    <x v="26"/>
    <x v="26"/>
    <x v="0"/>
    <x v="4"/>
    <x v="13"/>
    <s v="Female"/>
    <n v="26"/>
    <n v="983"/>
    <n v="1457"/>
    <n v="25558"/>
    <n v="37882"/>
    <n v="12324"/>
  </r>
  <r>
    <x v="27"/>
    <x v="27"/>
    <x v="0"/>
    <x v="4"/>
    <x v="14"/>
    <s v="Female"/>
    <n v="28"/>
    <n v="814"/>
    <n v="1044"/>
    <n v="22792"/>
    <n v="29232"/>
    <n v="6440"/>
  </r>
  <r>
    <x v="28"/>
    <x v="28"/>
    <x v="0"/>
    <x v="4"/>
    <x v="1"/>
    <s v="Female"/>
    <n v="26"/>
    <n v="835"/>
    <n v="1145"/>
    <n v="21710"/>
    <n v="29770"/>
    <n v="8060"/>
  </r>
  <r>
    <x v="29"/>
    <x v="29"/>
    <x v="0"/>
    <x v="4"/>
    <x v="15"/>
    <s v="Female"/>
    <n v="24"/>
    <n v="631"/>
    <n v="1299"/>
    <n v="15144"/>
    <n v="31176"/>
    <n v="16032"/>
  </r>
  <r>
    <x v="30"/>
    <x v="30"/>
    <x v="0"/>
    <x v="4"/>
    <x v="16"/>
    <s v="Female"/>
    <n v="24"/>
    <n v="833"/>
    <n v="974"/>
    <n v="19992"/>
    <n v="23376"/>
    <n v="3384"/>
  </r>
  <r>
    <x v="31"/>
    <x v="31"/>
    <x v="0"/>
    <x v="4"/>
    <x v="17"/>
    <s v="Male"/>
    <n v="21"/>
    <n v="680"/>
    <n v="1232"/>
    <n v="14280"/>
    <n v="25872"/>
    <n v="11592"/>
  </r>
  <r>
    <x v="32"/>
    <x v="32"/>
    <x v="0"/>
    <x v="4"/>
    <x v="18"/>
    <s v="Male"/>
    <n v="23"/>
    <n v="667"/>
    <n v="1242"/>
    <n v="15341"/>
    <n v="28566"/>
    <n v="13225"/>
  </r>
  <r>
    <x v="33"/>
    <x v="33"/>
    <x v="0"/>
    <x v="4"/>
    <x v="19"/>
    <s v="Male"/>
    <n v="24"/>
    <n v="504"/>
    <n v="1107"/>
    <n v="12096"/>
    <n v="26568"/>
    <n v="14472"/>
  </r>
  <r>
    <x v="34"/>
    <x v="34"/>
    <x v="0"/>
    <x v="4"/>
    <x v="2"/>
    <s v="Male"/>
    <n v="26"/>
    <n v="985"/>
    <n v="1158"/>
    <n v="25610"/>
    <n v="30108"/>
    <n v="4498"/>
  </r>
  <r>
    <x v="35"/>
    <x v="35"/>
    <x v="0"/>
    <x v="4"/>
    <x v="2"/>
    <s v="Female"/>
    <n v="27"/>
    <n v="890"/>
    <n v="1033"/>
    <n v="24030"/>
    <n v="27891"/>
    <n v="3861"/>
  </r>
  <r>
    <x v="36"/>
    <x v="36"/>
    <x v="0"/>
    <x v="5"/>
    <x v="9"/>
    <s v="Female"/>
    <n v="21"/>
    <n v="722"/>
    <n v="1486"/>
    <n v="15162"/>
    <n v="31206"/>
    <n v="16044"/>
  </r>
  <r>
    <x v="37"/>
    <x v="37"/>
    <x v="0"/>
    <x v="5"/>
    <x v="13"/>
    <s v="Female"/>
    <n v="22"/>
    <n v="725"/>
    <n v="1362"/>
    <n v="15950"/>
    <n v="29964"/>
    <n v="14014"/>
  </r>
  <r>
    <x v="38"/>
    <x v="38"/>
    <x v="0"/>
    <x v="5"/>
    <x v="2"/>
    <s v="Female"/>
    <n v="26"/>
    <n v="509"/>
    <n v="1413"/>
    <n v="13234"/>
    <n v="36738"/>
    <n v="23504"/>
  </r>
  <r>
    <x v="39"/>
    <x v="39"/>
    <x v="0"/>
    <x v="5"/>
    <x v="4"/>
    <s v="Female"/>
    <n v="28"/>
    <n v="905"/>
    <n v="1110"/>
    <n v="25340"/>
    <n v="31080"/>
    <n v="5740"/>
  </r>
  <r>
    <x v="40"/>
    <x v="40"/>
    <x v="0"/>
    <x v="5"/>
    <x v="0"/>
    <s v="Female"/>
    <n v="22"/>
    <n v="866"/>
    <n v="1020"/>
    <n v="19052"/>
    <n v="22440"/>
    <n v="3388"/>
  </r>
  <r>
    <x v="41"/>
    <x v="41"/>
    <x v="0"/>
    <x v="5"/>
    <x v="1"/>
    <s v="Female"/>
    <n v="23"/>
    <n v="816"/>
    <n v="1429"/>
    <n v="18768"/>
    <n v="32867"/>
    <n v="14099"/>
  </r>
  <r>
    <x v="42"/>
    <x v="42"/>
    <x v="0"/>
    <x v="5"/>
    <x v="2"/>
    <s v="Female"/>
    <n v="30"/>
    <n v="738"/>
    <n v="1400"/>
    <n v="22140"/>
    <n v="42000"/>
    <n v="19860"/>
  </r>
  <r>
    <x v="43"/>
    <x v="43"/>
    <x v="0"/>
    <x v="5"/>
    <x v="3"/>
    <s v="Female"/>
    <n v="24"/>
    <n v="653"/>
    <n v="962"/>
    <n v="15672"/>
    <n v="23088"/>
    <n v="7416"/>
  </r>
  <r>
    <x v="44"/>
    <x v="44"/>
    <x v="0"/>
    <x v="5"/>
    <x v="4"/>
    <s v="Female"/>
    <n v="30"/>
    <n v="583"/>
    <n v="1093"/>
    <n v="17490"/>
    <n v="32790"/>
    <n v="15300"/>
  </r>
  <r>
    <x v="45"/>
    <x v="45"/>
    <x v="0"/>
    <x v="5"/>
    <x v="5"/>
    <s v="Male"/>
    <n v="26"/>
    <n v="1000"/>
    <n v="1236"/>
    <n v="26000"/>
    <n v="32136"/>
    <n v="6136"/>
  </r>
  <r>
    <x v="46"/>
    <x v="46"/>
    <x v="0"/>
    <x v="5"/>
    <x v="6"/>
    <s v="Male"/>
    <n v="27"/>
    <n v="913"/>
    <n v="1041"/>
    <n v="24651"/>
    <n v="28107"/>
    <n v="3456"/>
  </r>
  <r>
    <x v="47"/>
    <x v="47"/>
    <x v="0"/>
    <x v="5"/>
    <x v="1"/>
    <s v="Male"/>
    <n v="29"/>
    <n v="735"/>
    <n v="1098"/>
    <n v="21315"/>
    <n v="31842"/>
    <n v="10527"/>
  </r>
  <r>
    <x v="48"/>
    <x v="48"/>
    <x v="1"/>
    <x v="6"/>
    <x v="7"/>
    <s v="Male"/>
    <n v="82"/>
    <n v="928"/>
    <n v="1106"/>
    <n v="76096"/>
    <n v="90692"/>
    <n v="14596"/>
  </r>
  <r>
    <x v="49"/>
    <x v="49"/>
    <x v="1"/>
    <x v="6"/>
    <x v="6"/>
    <s v="Male"/>
    <n v="63"/>
    <n v="929"/>
    <n v="1054"/>
    <n v="58527"/>
    <n v="66402"/>
    <n v="7875"/>
  </r>
  <r>
    <x v="50"/>
    <x v="50"/>
    <x v="1"/>
    <x v="6"/>
    <x v="8"/>
    <s v="Female"/>
    <n v="72"/>
    <n v="605"/>
    <n v="1174"/>
    <n v="43560"/>
    <n v="84528"/>
    <n v="40968"/>
  </r>
  <r>
    <x v="51"/>
    <x v="51"/>
    <x v="1"/>
    <x v="6"/>
    <x v="8"/>
    <s v="Female"/>
    <n v="82"/>
    <n v="993"/>
    <n v="1475"/>
    <n v="81426"/>
    <n v="120950"/>
    <n v="39524"/>
  </r>
  <r>
    <x v="52"/>
    <x v="52"/>
    <x v="1"/>
    <x v="6"/>
    <x v="1"/>
    <s v="Female"/>
    <n v="53"/>
    <n v="803"/>
    <n v="1141"/>
    <n v="42559"/>
    <n v="60473"/>
    <n v="17914"/>
  </r>
  <r>
    <x v="53"/>
    <x v="53"/>
    <x v="1"/>
    <x v="6"/>
    <x v="9"/>
    <s v="Female"/>
    <n v="87"/>
    <n v="742"/>
    <n v="1221"/>
    <n v="64554"/>
    <n v="106227"/>
    <n v="41673"/>
  </r>
  <r>
    <x v="54"/>
    <x v="54"/>
    <x v="1"/>
    <x v="6"/>
    <x v="1"/>
    <s v="Female"/>
    <n v="70"/>
    <n v="605"/>
    <n v="1228"/>
    <n v="42350"/>
    <n v="85960"/>
    <n v="43610"/>
  </r>
  <r>
    <x v="55"/>
    <x v="55"/>
    <x v="1"/>
    <x v="6"/>
    <x v="10"/>
    <s v="Female"/>
    <n v="94"/>
    <n v="754"/>
    <n v="1347"/>
    <n v="70876"/>
    <n v="126618"/>
    <n v="55742"/>
  </r>
  <r>
    <x v="56"/>
    <x v="56"/>
    <x v="1"/>
    <x v="6"/>
    <x v="9"/>
    <s v="Female"/>
    <n v="80"/>
    <n v="622"/>
    <n v="1239"/>
    <n v="49760"/>
    <n v="99120"/>
    <n v="49360"/>
  </r>
  <r>
    <x v="57"/>
    <x v="57"/>
    <x v="1"/>
    <x v="6"/>
    <x v="11"/>
    <s v="Male"/>
    <n v="88"/>
    <n v="625"/>
    <n v="1027"/>
    <n v="55000"/>
    <n v="90376"/>
    <n v="35376"/>
  </r>
  <r>
    <x v="58"/>
    <x v="58"/>
    <x v="1"/>
    <x v="6"/>
    <x v="12"/>
    <s v="Male"/>
    <n v="67"/>
    <n v="796"/>
    <n v="1414"/>
    <n v="53332"/>
    <n v="94738"/>
    <n v="41406"/>
  </r>
  <r>
    <x v="59"/>
    <x v="59"/>
    <x v="1"/>
    <x v="6"/>
    <x v="6"/>
    <s v="Male"/>
    <n v="67"/>
    <n v="760"/>
    <n v="1290"/>
    <n v="50920"/>
    <n v="86430"/>
    <n v="35510"/>
  </r>
  <r>
    <x v="60"/>
    <x v="60"/>
    <x v="1"/>
    <x v="7"/>
    <x v="8"/>
    <s v="Male"/>
    <n v="75"/>
    <n v="966"/>
    <n v="1098"/>
    <n v="72450"/>
    <n v="82350"/>
    <n v="9900"/>
  </r>
  <r>
    <x v="61"/>
    <x v="61"/>
    <x v="1"/>
    <x v="7"/>
    <x v="8"/>
    <s v="Female"/>
    <n v="51"/>
    <n v="749"/>
    <n v="1290"/>
    <n v="38199"/>
    <n v="65790"/>
    <n v="27591"/>
  </r>
  <r>
    <x v="62"/>
    <x v="62"/>
    <x v="1"/>
    <x v="7"/>
    <x v="3"/>
    <s v="Male"/>
    <n v="94"/>
    <n v="721"/>
    <n v="1066"/>
    <n v="67774"/>
    <n v="100204"/>
    <n v="32430"/>
  </r>
  <r>
    <x v="63"/>
    <x v="63"/>
    <x v="1"/>
    <x v="7"/>
    <x v="3"/>
    <s v="Male"/>
    <n v="71"/>
    <n v="869"/>
    <n v="902"/>
    <n v="61699"/>
    <n v="64042"/>
    <n v="2343"/>
  </r>
  <r>
    <x v="64"/>
    <x v="64"/>
    <x v="1"/>
    <x v="7"/>
    <x v="7"/>
    <s v="Male"/>
    <n v="52"/>
    <n v="550"/>
    <n v="1057"/>
    <n v="28600"/>
    <n v="54964"/>
    <n v="26364"/>
  </r>
  <r>
    <x v="65"/>
    <x v="65"/>
    <x v="1"/>
    <x v="7"/>
    <x v="8"/>
    <s v="Male"/>
    <n v="77"/>
    <n v="513"/>
    <n v="962"/>
    <n v="39501"/>
    <n v="74074"/>
    <n v="34573"/>
  </r>
  <r>
    <x v="66"/>
    <x v="66"/>
    <x v="1"/>
    <x v="7"/>
    <x v="13"/>
    <s v="Female"/>
    <n v="84"/>
    <n v="739"/>
    <n v="1077"/>
    <n v="62076"/>
    <n v="90468"/>
    <n v="28392"/>
  </r>
  <r>
    <x v="67"/>
    <x v="67"/>
    <x v="1"/>
    <x v="7"/>
    <x v="14"/>
    <s v="Female"/>
    <n v="71"/>
    <n v="923"/>
    <n v="1199"/>
    <n v="65533"/>
    <n v="85129"/>
    <n v="19596"/>
  </r>
  <r>
    <x v="68"/>
    <x v="68"/>
    <x v="1"/>
    <x v="7"/>
    <x v="1"/>
    <s v="Female"/>
    <n v="59"/>
    <n v="862"/>
    <n v="1030"/>
    <n v="50858"/>
    <n v="60770"/>
    <n v="9912"/>
  </r>
  <r>
    <x v="69"/>
    <x v="69"/>
    <x v="1"/>
    <x v="7"/>
    <x v="15"/>
    <s v="Female"/>
    <n v="77"/>
    <n v="882"/>
    <n v="1346"/>
    <n v="67914"/>
    <n v="103642"/>
    <n v="35728"/>
  </r>
  <r>
    <x v="70"/>
    <x v="70"/>
    <x v="1"/>
    <x v="7"/>
    <x v="16"/>
    <s v="Female"/>
    <n v="90"/>
    <n v="862"/>
    <n v="920"/>
    <n v="77580"/>
    <n v="82800"/>
    <n v="5220"/>
  </r>
  <r>
    <x v="71"/>
    <x v="71"/>
    <x v="2"/>
    <x v="8"/>
    <x v="17"/>
    <s v="Female"/>
    <n v="11"/>
    <n v="601"/>
    <n v="986"/>
    <n v="6611"/>
    <n v="10846"/>
    <n v="4235"/>
  </r>
  <r>
    <x v="72"/>
    <x v="72"/>
    <x v="2"/>
    <x v="8"/>
    <x v="18"/>
    <s v="Female"/>
    <n v="20"/>
    <n v="857"/>
    <n v="911"/>
    <n v="17140"/>
    <n v="18220"/>
    <n v="1080"/>
  </r>
  <r>
    <x v="73"/>
    <x v="73"/>
    <x v="2"/>
    <x v="8"/>
    <x v="19"/>
    <s v="Female"/>
    <n v="11"/>
    <n v="774"/>
    <n v="1193"/>
    <n v="8514"/>
    <n v="13123"/>
    <n v="4609"/>
  </r>
  <r>
    <x v="74"/>
    <x v="74"/>
    <x v="2"/>
    <x v="8"/>
    <x v="2"/>
    <s v="Female"/>
    <n v="13"/>
    <n v="986"/>
    <n v="1318"/>
    <n v="12818"/>
    <n v="17134"/>
    <n v="4316"/>
  </r>
  <r>
    <x v="75"/>
    <x v="75"/>
    <x v="2"/>
    <x v="8"/>
    <x v="2"/>
    <s v="Female"/>
    <n v="14"/>
    <n v="603"/>
    <n v="1313"/>
    <n v="8442"/>
    <n v="18382"/>
    <n v="9940"/>
  </r>
  <r>
    <x v="76"/>
    <x v="76"/>
    <x v="2"/>
    <x v="8"/>
    <x v="9"/>
    <s v="Male"/>
    <n v="12"/>
    <n v="997"/>
    <n v="1282"/>
    <n v="11964"/>
    <n v="15384"/>
    <n v="3420"/>
  </r>
  <r>
    <x v="77"/>
    <x v="77"/>
    <x v="2"/>
    <x v="8"/>
    <x v="13"/>
    <s v="Male"/>
    <n v="20"/>
    <n v="941"/>
    <n v="1038"/>
    <n v="18820"/>
    <n v="20760"/>
    <n v="1940"/>
  </r>
  <r>
    <x v="78"/>
    <x v="78"/>
    <x v="1"/>
    <x v="6"/>
    <x v="2"/>
    <s v="Male"/>
    <n v="73"/>
    <n v="541"/>
    <n v="1126"/>
    <n v="39493"/>
    <n v="82198"/>
    <n v="42705"/>
  </r>
  <r>
    <x v="79"/>
    <x v="79"/>
    <x v="1"/>
    <x v="6"/>
    <x v="4"/>
    <s v="Male"/>
    <n v="94"/>
    <n v="772"/>
    <n v="1078"/>
    <n v="72568"/>
    <n v="101332"/>
    <n v="28764"/>
  </r>
  <r>
    <x v="80"/>
    <x v="80"/>
    <x v="1"/>
    <x v="6"/>
    <x v="0"/>
    <s v="Male"/>
    <n v="66"/>
    <n v="771"/>
    <n v="1200"/>
    <n v="50886"/>
    <n v="79200"/>
    <n v="28314"/>
  </r>
  <r>
    <x v="81"/>
    <x v="81"/>
    <x v="1"/>
    <x v="6"/>
    <x v="1"/>
    <s v="Female"/>
    <n v="77"/>
    <n v="923"/>
    <n v="1363"/>
    <n v="71071"/>
    <n v="104951"/>
    <n v="33880"/>
  </r>
  <r>
    <x v="82"/>
    <x v="82"/>
    <x v="1"/>
    <x v="6"/>
    <x v="2"/>
    <s v="Female"/>
    <n v="65"/>
    <n v="762"/>
    <n v="1365"/>
    <n v="49530"/>
    <n v="88725"/>
    <n v="39195"/>
  </r>
  <r>
    <x v="83"/>
    <x v="83"/>
    <x v="1"/>
    <x v="7"/>
    <x v="3"/>
    <s v="Female"/>
    <n v="78"/>
    <n v="918"/>
    <n v="1277"/>
    <n v="71604"/>
    <n v="99606"/>
    <n v="28002"/>
  </r>
  <r>
    <x v="84"/>
    <x v="84"/>
    <x v="1"/>
    <x v="7"/>
    <x v="4"/>
    <s v="Male"/>
    <n v="76"/>
    <n v="624"/>
    <n v="1300"/>
    <n v="47424"/>
    <n v="98800"/>
    <n v="51376"/>
  </r>
  <r>
    <x v="85"/>
    <x v="85"/>
    <x v="1"/>
    <x v="7"/>
    <x v="5"/>
    <s v="Male"/>
    <n v="99"/>
    <n v="598"/>
    <n v="1134"/>
    <n v="59202"/>
    <n v="112266"/>
    <n v="53064"/>
  </r>
  <r>
    <x v="86"/>
    <x v="86"/>
    <x v="1"/>
    <x v="7"/>
    <x v="6"/>
    <s v="Male"/>
    <n v="78"/>
    <n v="761"/>
    <n v="1351"/>
    <n v="59358"/>
    <n v="105378"/>
    <n v="46020"/>
  </r>
  <r>
    <x v="87"/>
    <x v="87"/>
    <x v="1"/>
    <x v="7"/>
    <x v="1"/>
    <s v="Male"/>
    <n v="96"/>
    <n v="512"/>
    <n v="1418"/>
    <n v="49152"/>
    <n v="136128"/>
    <n v="86976"/>
  </r>
  <r>
    <x v="88"/>
    <x v="88"/>
    <x v="1"/>
    <x v="7"/>
    <x v="7"/>
    <s v="Male"/>
    <n v="85"/>
    <n v="765"/>
    <n v="1320"/>
    <n v="65025"/>
    <n v="112200"/>
    <n v="47175"/>
  </r>
  <r>
    <x v="89"/>
    <x v="89"/>
    <x v="2"/>
    <x v="9"/>
    <x v="6"/>
    <s v="Female"/>
    <n v="19"/>
    <n v="952"/>
    <n v="946"/>
    <n v="18088"/>
    <n v="17974"/>
    <n v="-114"/>
  </r>
  <r>
    <x v="90"/>
    <x v="90"/>
    <x v="2"/>
    <x v="9"/>
    <x v="8"/>
    <s v="Female"/>
    <n v="11"/>
    <n v="503"/>
    <n v="1337"/>
    <n v="5533"/>
    <n v="14707"/>
    <n v="9174"/>
  </r>
  <r>
    <x v="91"/>
    <x v="91"/>
    <x v="2"/>
    <x v="9"/>
    <x v="8"/>
    <s v="Female"/>
    <n v="10"/>
    <n v="719"/>
    <n v="1050"/>
    <n v="7190"/>
    <n v="10500"/>
    <n v="3310"/>
  </r>
  <r>
    <x v="92"/>
    <x v="92"/>
    <x v="2"/>
    <x v="9"/>
    <x v="1"/>
    <s v="Female"/>
    <n v="19"/>
    <n v="860"/>
    <n v="1430"/>
    <n v="16340"/>
    <n v="27170"/>
    <n v="10830"/>
  </r>
  <r>
    <x v="93"/>
    <x v="93"/>
    <x v="2"/>
    <x v="9"/>
    <x v="9"/>
    <s v="Female"/>
    <n v="15"/>
    <n v="941"/>
    <n v="1098"/>
    <n v="14115"/>
    <n v="16470"/>
    <n v="2355"/>
  </r>
  <r>
    <x v="94"/>
    <x v="94"/>
    <x v="2"/>
    <x v="9"/>
    <x v="1"/>
    <s v="Female"/>
    <n v="15"/>
    <n v="937"/>
    <n v="1356"/>
    <n v="14055"/>
    <n v="20340"/>
    <n v="6285"/>
  </r>
  <r>
    <x v="95"/>
    <x v="95"/>
    <x v="2"/>
    <x v="9"/>
    <x v="10"/>
    <s v="Female"/>
    <n v="11"/>
    <n v="674"/>
    <n v="1005"/>
    <n v="7414"/>
    <n v="11055"/>
    <n v="3641"/>
  </r>
  <r>
    <x v="96"/>
    <x v="96"/>
    <x v="2"/>
    <x v="9"/>
    <x v="9"/>
    <s v="Male"/>
    <n v="20"/>
    <n v="596"/>
    <n v="1317"/>
    <n v="11920"/>
    <n v="26340"/>
    <n v="14420"/>
  </r>
  <r>
    <x v="97"/>
    <x v="97"/>
    <x v="2"/>
    <x v="9"/>
    <x v="11"/>
    <s v="Male"/>
    <n v="20"/>
    <n v="689"/>
    <n v="1240"/>
    <n v="13780"/>
    <n v="24800"/>
    <n v="11020"/>
  </r>
  <r>
    <x v="98"/>
    <x v="98"/>
    <x v="2"/>
    <x v="9"/>
    <x v="12"/>
    <s v="Male"/>
    <n v="17"/>
    <n v="990"/>
    <n v="1141"/>
    <n v="16830"/>
    <n v="19397"/>
    <n v="2567"/>
  </r>
  <r>
    <x v="99"/>
    <x v="99"/>
    <x v="2"/>
    <x v="9"/>
    <x v="6"/>
    <s v="Male"/>
    <n v="20"/>
    <n v="589"/>
    <n v="1329"/>
    <n v="11780"/>
    <n v="26580"/>
    <n v="14800"/>
  </r>
  <r>
    <x v="100"/>
    <x v="100"/>
    <x v="2"/>
    <x v="9"/>
    <x v="8"/>
    <s v="Female"/>
    <n v="17"/>
    <n v="773"/>
    <n v="1470"/>
    <n v="13141"/>
    <n v="24990"/>
    <n v="11849"/>
  </r>
  <r>
    <x v="101"/>
    <x v="101"/>
    <x v="0"/>
    <x v="5"/>
    <x v="8"/>
    <s v="Male"/>
    <n v="29"/>
    <n v="965"/>
    <n v="1015"/>
    <n v="27985"/>
    <n v="29435"/>
    <n v="1450"/>
  </r>
  <r>
    <x v="102"/>
    <x v="102"/>
    <x v="0"/>
    <x v="5"/>
    <x v="3"/>
    <s v="Male"/>
    <n v="24"/>
    <n v="970"/>
    <n v="1470"/>
    <n v="23280"/>
    <n v="35280"/>
    <n v="12000"/>
  </r>
  <r>
    <x v="103"/>
    <x v="103"/>
    <x v="0"/>
    <x v="5"/>
    <x v="3"/>
    <s v="Male"/>
    <n v="22"/>
    <n v="974"/>
    <n v="1398"/>
    <n v="21428"/>
    <n v="30756"/>
    <n v="9328"/>
  </r>
  <r>
    <x v="104"/>
    <x v="104"/>
    <x v="0"/>
    <x v="5"/>
    <x v="7"/>
    <s v="Male"/>
    <n v="21"/>
    <n v="915"/>
    <n v="961"/>
    <n v="19215"/>
    <n v="20181"/>
    <n v="966"/>
  </r>
  <r>
    <x v="105"/>
    <x v="105"/>
    <x v="0"/>
    <x v="5"/>
    <x v="8"/>
    <s v="Female"/>
    <n v="29"/>
    <n v="929"/>
    <n v="1066"/>
    <n v="26941"/>
    <n v="30914"/>
    <n v="3973"/>
  </r>
  <r>
    <x v="106"/>
    <x v="106"/>
    <x v="0"/>
    <x v="5"/>
    <x v="13"/>
    <s v="Female"/>
    <n v="27"/>
    <n v="605"/>
    <n v="1361"/>
    <n v="16335"/>
    <n v="36747"/>
    <n v="20412"/>
  </r>
  <r>
    <x v="107"/>
    <x v="107"/>
    <x v="0"/>
    <x v="5"/>
    <x v="14"/>
    <s v="Female"/>
    <n v="29"/>
    <n v="689"/>
    <n v="1158"/>
    <n v="19981"/>
    <n v="33582"/>
    <n v="13601"/>
  </r>
  <r>
    <x v="108"/>
    <x v="108"/>
    <x v="0"/>
    <x v="5"/>
    <x v="1"/>
    <s v="Female"/>
    <n v="25"/>
    <n v="861"/>
    <n v="1436"/>
    <n v="21525"/>
    <n v="35900"/>
    <n v="14375"/>
  </r>
  <r>
    <x v="109"/>
    <x v="109"/>
    <x v="0"/>
    <x v="5"/>
    <x v="15"/>
    <s v="Female"/>
    <n v="22"/>
    <n v="629"/>
    <n v="1085"/>
    <n v="13838"/>
    <n v="23870"/>
    <n v="10032"/>
  </r>
  <r>
    <x v="110"/>
    <x v="110"/>
    <x v="0"/>
    <x v="5"/>
    <x v="16"/>
    <s v="Female"/>
    <n v="22"/>
    <n v="779"/>
    <n v="1072"/>
    <n v="17138"/>
    <n v="23584"/>
    <n v="6446"/>
  </r>
  <r>
    <x v="111"/>
    <x v="111"/>
    <x v="0"/>
    <x v="5"/>
    <x v="17"/>
    <s v="Female"/>
    <n v="23"/>
    <n v="730"/>
    <n v="1337"/>
    <n v="16790"/>
    <n v="30751"/>
    <n v="13961"/>
  </r>
  <r>
    <x v="112"/>
    <x v="112"/>
    <x v="1"/>
    <x v="6"/>
    <x v="18"/>
    <s v="Female"/>
    <n v="59"/>
    <n v="663"/>
    <n v="992"/>
    <n v="39117"/>
    <n v="58528"/>
    <n v="19411"/>
  </r>
  <r>
    <x v="113"/>
    <x v="113"/>
    <x v="1"/>
    <x v="6"/>
    <x v="19"/>
    <s v="Female"/>
    <n v="75"/>
    <n v="871"/>
    <n v="990"/>
    <n v="65325"/>
    <n v="74250"/>
    <n v="8925"/>
  </r>
  <r>
    <x v="114"/>
    <x v="114"/>
    <x v="1"/>
    <x v="6"/>
    <x v="2"/>
    <s v="Female"/>
    <n v="87"/>
    <n v="869"/>
    <n v="1207"/>
    <n v="75603"/>
    <n v="105009"/>
    <n v="29406"/>
  </r>
  <r>
    <x v="115"/>
    <x v="115"/>
    <x v="1"/>
    <x v="6"/>
    <x v="2"/>
    <s v="Female"/>
    <n v="100"/>
    <n v="605"/>
    <n v="1313"/>
    <n v="60500"/>
    <n v="131300"/>
    <n v="70800"/>
  </r>
  <r>
    <x v="116"/>
    <x v="116"/>
    <x v="1"/>
    <x v="6"/>
    <x v="9"/>
    <s v="Female"/>
    <n v="51"/>
    <n v="798"/>
    <n v="1421"/>
    <n v="40698"/>
    <n v="72471"/>
    <n v="31773"/>
  </r>
  <r>
    <x v="117"/>
    <x v="117"/>
    <x v="1"/>
    <x v="6"/>
    <x v="13"/>
    <s v="Female"/>
    <n v="52"/>
    <n v="984"/>
    <n v="1429"/>
    <n v="51168"/>
    <n v="74308"/>
    <n v="23140"/>
  </r>
  <r>
    <x v="118"/>
    <x v="118"/>
    <x v="1"/>
    <x v="6"/>
    <x v="2"/>
    <s v="Female"/>
    <n v="97"/>
    <n v="565"/>
    <n v="1239"/>
    <n v="54805"/>
    <n v="120183"/>
    <n v="65378"/>
  </r>
  <r>
    <x v="119"/>
    <x v="119"/>
    <x v="1"/>
    <x v="6"/>
    <x v="4"/>
    <s v="Female"/>
    <n v="58"/>
    <n v="799"/>
    <n v="1182"/>
    <n v="46342"/>
    <n v="68556"/>
    <n v="22214"/>
  </r>
  <r>
    <x v="120"/>
    <x v="120"/>
    <x v="1"/>
    <x v="6"/>
    <x v="0"/>
    <s v="Male"/>
    <n v="69"/>
    <n v="524"/>
    <n v="1198"/>
    <n v="36156"/>
    <n v="82662"/>
    <n v="46506"/>
  </r>
  <r>
    <x v="121"/>
    <x v="121"/>
    <x v="1"/>
    <x v="6"/>
    <x v="1"/>
    <s v="Male"/>
    <n v="81"/>
    <n v="903"/>
    <n v="1471"/>
    <n v="73143"/>
    <n v="119151"/>
    <n v="46008"/>
  </r>
  <r>
    <x v="122"/>
    <x v="122"/>
    <x v="1"/>
    <x v="6"/>
    <x v="2"/>
    <s v="Male"/>
    <n v="89"/>
    <n v="584"/>
    <n v="1367"/>
    <n v="51976"/>
    <n v="121663"/>
    <n v="69687"/>
  </r>
  <r>
    <x v="123"/>
    <x v="123"/>
    <x v="1"/>
    <x v="6"/>
    <x v="3"/>
    <s v="Male"/>
    <n v="75"/>
    <n v="906"/>
    <n v="1377"/>
    <n v="67950"/>
    <n v="103275"/>
    <n v="35325"/>
  </r>
  <r>
    <x v="124"/>
    <x v="124"/>
    <x v="1"/>
    <x v="7"/>
    <x v="4"/>
    <s v="Male"/>
    <n v="60"/>
    <n v="642"/>
    <n v="1346"/>
    <n v="38520"/>
    <n v="80760"/>
    <n v="42240"/>
  </r>
  <r>
    <x v="125"/>
    <x v="125"/>
    <x v="1"/>
    <x v="7"/>
    <x v="5"/>
    <s v="Female"/>
    <n v="98"/>
    <n v="925"/>
    <n v="1230"/>
    <n v="90650"/>
    <n v="120540"/>
    <n v="29890"/>
  </r>
  <r>
    <x v="126"/>
    <x v="126"/>
    <x v="1"/>
    <x v="7"/>
    <x v="6"/>
    <s v="Female"/>
    <n v="73"/>
    <n v="508"/>
    <n v="982"/>
    <n v="37084"/>
    <n v="71686"/>
    <n v="34602"/>
  </r>
  <r>
    <x v="127"/>
    <x v="127"/>
    <x v="2"/>
    <x v="9"/>
    <x v="1"/>
    <s v="Female"/>
    <n v="11"/>
    <n v="830"/>
    <n v="1377"/>
    <n v="9130"/>
    <n v="15147"/>
    <n v="6017"/>
  </r>
  <r>
    <x v="128"/>
    <x v="128"/>
    <x v="2"/>
    <x v="9"/>
    <x v="7"/>
    <s v="Female"/>
    <n v="11"/>
    <n v="930"/>
    <n v="1185"/>
    <n v="10230"/>
    <n v="13035"/>
    <n v="2805"/>
  </r>
  <r>
    <x v="129"/>
    <x v="129"/>
    <x v="2"/>
    <x v="9"/>
    <x v="6"/>
    <s v="Female"/>
    <n v="20"/>
    <n v="525"/>
    <n v="1143"/>
    <n v="10500"/>
    <n v="22860"/>
    <n v="12360"/>
  </r>
  <r>
    <x v="130"/>
    <x v="130"/>
    <x v="2"/>
    <x v="9"/>
    <x v="8"/>
    <s v="Female"/>
    <n v="19"/>
    <n v="654"/>
    <n v="997"/>
    <n v="12426"/>
    <n v="18943"/>
    <n v="6517"/>
  </r>
  <r>
    <x v="131"/>
    <x v="131"/>
    <x v="2"/>
    <x v="9"/>
    <x v="8"/>
    <s v="Female"/>
    <n v="18"/>
    <n v="767"/>
    <n v="962"/>
    <n v="13806"/>
    <n v="17316"/>
    <n v="3510"/>
  </r>
  <r>
    <x v="132"/>
    <x v="132"/>
    <x v="2"/>
    <x v="9"/>
    <x v="1"/>
    <s v="Male"/>
    <n v="12"/>
    <n v="654"/>
    <n v="1398"/>
    <n v="7848"/>
    <n v="16776"/>
    <n v="8928"/>
  </r>
  <r>
    <x v="133"/>
    <x v="133"/>
    <x v="2"/>
    <x v="9"/>
    <x v="9"/>
    <s v="Male"/>
    <n v="11"/>
    <n v="827"/>
    <n v="991"/>
    <n v="9097"/>
    <n v="10901"/>
    <n v="1804"/>
  </r>
  <r>
    <x v="134"/>
    <x v="134"/>
    <x v="0"/>
    <x v="5"/>
    <x v="1"/>
    <s v="Male"/>
    <n v="26"/>
    <n v="847"/>
    <n v="936"/>
    <n v="22022"/>
    <n v="24336"/>
    <n v="2314"/>
  </r>
  <r>
    <x v="135"/>
    <x v="135"/>
    <x v="0"/>
    <x v="5"/>
    <x v="10"/>
    <s v="Male"/>
    <n v="24"/>
    <n v="942"/>
    <n v="1492"/>
    <n v="22608"/>
    <n v="35808"/>
    <n v="13200"/>
  </r>
  <r>
    <x v="136"/>
    <x v="136"/>
    <x v="0"/>
    <x v="5"/>
    <x v="9"/>
    <s v="Female"/>
    <n v="20"/>
    <n v="751"/>
    <n v="1420"/>
    <n v="15020"/>
    <n v="28400"/>
    <n v="13380"/>
  </r>
  <r>
    <x v="137"/>
    <x v="137"/>
    <x v="0"/>
    <x v="5"/>
    <x v="11"/>
    <s v="Male"/>
    <n v="23"/>
    <n v="884"/>
    <n v="1183"/>
    <n v="20332"/>
    <n v="27209"/>
    <n v="6877"/>
  </r>
  <r>
    <x v="138"/>
    <x v="138"/>
    <x v="0"/>
    <x v="5"/>
    <x v="12"/>
    <s v="Male"/>
    <n v="28"/>
    <n v="855"/>
    <n v="994"/>
    <n v="23940"/>
    <n v="27832"/>
    <n v="3892"/>
  </r>
  <r>
    <x v="139"/>
    <x v="139"/>
    <x v="0"/>
    <x v="5"/>
    <x v="6"/>
    <s v="Male"/>
    <n v="22"/>
    <n v="806"/>
    <n v="907"/>
    <n v="17732"/>
    <n v="19954"/>
    <n v="2222"/>
  </r>
  <r>
    <x v="140"/>
    <x v="140"/>
    <x v="0"/>
    <x v="5"/>
    <x v="8"/>
    <s v="Male"/>
    <n v="30"/>
    <n v="624"/>
    <n v="1243"/>
    <n v="18720"/>
    <n v="37290"/>
    <n v="18570"/>
  </r>
  <r>
    <x v="141"/>
    <x v="141"/>
    <x v="0"/>
    <x v="5"/>
    <x v="8"/>
    <s v="Female"/>
    <n v="25"/>
    <n v="533"/>
    <n v="1248"/>
    <n v="13325"/>
    <n v="31200"/>
    <n v="17875"/>
  </r>
  <r>
    <x v="142"/>
    <x v="142"/>
    <x v="0"/>
    <x v="5"/>
    <x v="3"/>
    <s v="Female"/>
    <n v="20"/>
    <n v="681"/>
    <n v="1461"/>
    <n v="13620"/>
    <n v="29220"/>
    <n v="15600"/>
  </r>
  <r>
    <x v="143"/>
    <x v="143"/>
    <x v="0"/>
    <x v="5"/>
    <x v="3"/>
    <s v="Female"/>
    <n v="20"/>
    <n v="997"/>
    <n v="1093"/>
    <n v="19940"/>
    <n v="21860"/>
    <n v="1920"/>
  </r>
  <r>
    <x v="144"/>
    <x v="144"/>
    <x v="0"/>
    <x v="5"/>
    <x v="7"/>
    <s v="Female"/>
    <n v="23"/>
    <n v="577"/>
    <n v="1377"/>
    <n v="13271"/>
    <n v="31671"/>
    <n v="18400"/>
  </r>
  <r>
    <x v="145"/>
    <x v="145"/>
    <x v="1"/>
    <x v="6"/>
    <x v="8"/>
    <s v="Female"/>
    <n v="87"/>
    <n v="876"/>
    <n v="1293"/>
    <n v="76212"/>
    <n v="112491"/>
    <n v="36279"/>
  </r>
  <r>
    <x v="146"/>
    <x v="146"/>
    <x v="1"/>
    <x v="6"/>
    <x v="13"/>
    <s v="Female"/>
    <n v="69"/>
    <n v="993"/>
    <n v="971"/>
    <n v="68517"/>
    <n v="66999"/>
    <n v="-1518"/>
  </r>
  <r>
    <x v="147"/>
    <x v="147"/>
    <x v="1"/>
    <x v="6"/>
    <x v="14"/>
    <s v="Female"/>
    <n v="62"/>
    <n v="781"/>
    <n v="1270"/>
    <n v="48422"/>
    <n v="78740"/>
    <n v="30318"/>
  </r>
  <r>
    <x v="148"/>
    <x v="148"/>
    <x v="1"/>
    <x v="6"/>
    <x v="1"/>
    <s v="Female"/>
    <n v="63"/>
    <n v="718"/>
    <n v="987"/>
    <n v="45234"/>
    <n v="62181"/>
    <n v="16947"/>
  </r>
  <r>
    <x v="149"/>
    <x v="149"/>
    <x v="1"/>
    <x v="6"/>
    <x v="15"/>
    <s v="Female"/>
    <n v="72"/>
    <n v="673"/>
    <n v="1459"/>
    <n v="48456"/>
    <n v="105048"/>
    <n v="56592"/>
  </r>
  <r>
    <x v="150"/>
    <x v="150"/>
    <x v="1"/>
    <x v="6"/>
    <x v="16"/>
    <s v="Female"/>
    <n v="76"/>
    <n v="567"/>
    <n v="1425"/>
    <n v="43092"/>
    <n v="108300"/>
    <n v="65208"/>
  </r>
  <r>
    <x v="151"/>
    <x v="151"/>
    <x v="1"/>
    <x v="6"/>
    <x v="17"/>
    <s v="Male"/>
    <n v="70"/>
    <n v="751"/>
    <n v="908"/>
    <n v="52570"/>
    <n v="63560"/>
    <n v="10990"/>
  </r>
  <r>
    <x v="152"/>
    <x v="152"/>
    <x v="1"/>
    <x v="6"/>
    <x v="18"/>
    <s v="Male"/>
    <n v="64"/>
    <n v="580"/>
    <n v="958"/>
    <n v="37120"/>
    <n v="61312"/>
    <n v="24192"/>
  </r>
  <r>
    <x v="153"/>
    <x v="153"/>
    <x v="1"/>
    <x v="6"/>
    <x v="19"/>
    <s v="Male"/>
    <n v="56"/>
    <n v="559"/>
    <n v="1412"/>
    <n v="31304"/>
    <n v="79072"/>
    <n v="47768"/>
  </r>
  <r>
    <x v="154"/>
    <x v="154"/>
    <x v="1"/>
    <x v="7"/>
    <x v="2"/>
    <s v="Male"/>
    <n v="72"/>
    <n v="719"/>
    <n v="1249"/>
    <n v="51768"/>
    <n v="89928"/>
    <n v="38160"/>
  </r>
  <r>
    <x v="155"/>
    <x v="155"/>
    <x v="1"/>
    <x v="7"/>
    <x v="2"/>
    <s v="Male"/>
    <n v="89"/>
    <n v="703"/>
    <n v="914"/>
    <n v="62567"/>
    <n v="81346"/>
    <n v="18779"/>
  </r>
  <r>
    <x v="156"/>
    <x v="156"/>
    <x v="1"/>
    <x v="7"/>
    <x v="9"/>
    <s v="Female"/>
    <n v="77"/>
    <n v="780"/>
    <n v="1346"/>
    <n v="60060"/>
    <n v="103642"/>
    <n v="43582"/>
  </r>
  <r>
    <x v="157"/>
    <x v="157"/>
    <x v="1"/>
    <x v="7"/>
    <x v="13"/>
    <s v="Female"/>
    <n v="52"/>
    <n v="893"/>
    <n v="1391"/>
    <n v="46436"/>
    <n v="72332"/>
    <n v="25896"/>
  </r>
  <r>
    <x v="158"/>
    <x v="158"/>
    <x v="1"/>
    <x v="7"/>
    <x v="2"/>
    <s v="Female"/>
    <n v="54"/>
    <n v="762"/>
    <n v="1076"/>
    <n v="41148"/>
    <n v="58104"/>
    <n v="16956"/>
  </r>
  <r>
    <x v="159"/>
    <x v="159"/>
    <x v="1"/>
    <x v="7"/>
    <x v="4"/>
    <s v="Male"/>
    <n v="91"/>
    <n v="647"/>
    <n v="983"/>
    <n v="58877"/>
    <n v="89453"/>
    <n v="30576"/>
  </r>
  <r>
    <x v="160"/>
    <x v="160"/>
    <x v="2"/>
    <x v="9"/>
    <x v="0"/>
    <s v="Male"/>
    <n v="12"/>
    <n v="561"/>
    <n v="905"/>
    <n v="6732"/>
    <n v="10860"/>
    <n v="4128"/>
  </r>
  <r>
    <x v="161"/>
    <x v="161"/>
    <x v="2"/>
    <x v="9"/>
    <x v="1"/>
    <s v="Male"/>
    <n v="12"/>
    <n v="879"/>
    <n v="1042"/>
    <n v="10548"/>
    <n v="12504"/>
    <n v="1956"/>
  </r>
  <r>
    <x v="162"/>
    <x v="162"/>
    <x v="2"/>
    <x v="9"/>
    <x v="2"/>
    <s v="Male"/>
    <n v="13"/>
    <n v="523"/>
    <n v="1076"/>
    <n v="6799"/>
    <n v="13988"/>
    <n v="7189"/>
  </r>
  <r>
    <x v="163"/>
    <x v="163"/>
    <x v="2"/>
    <x v="9"/>
    <x v="3"/>
    <s v="Male"/>
    <n v="10"/>
    <n v="990"/>
    <n v="1296"/>
    <n v="9900"/>
    <n v="12960"/>
    <n v="3060"/>
  </r>
  <r>
    <x v="164"/>
    <x v="164"/>
    <x v="2"/>
    <x v="9"/>
    <x v="4"/>
    <s v="Female"/>
    <n v="12"/>
    <n v="707"/>
    <n v="915"/>
    <n v="8484"/>
    <n v="10980"/>
    <n v="2496"/>
  </r>
  <r>
    <x v="165"/>
    <x v="165"/>
    <x v="2"/>
    <x v="9"/>
    <x v="5"/>
    <s v="Female"/>
    <n v="13"/>
    <n v="515"/>
    <n v="1191"/>
    <n v="6695"/>
    <n v="15483"/>
    <n v="8788"/>
  </r>
  <r>
    <x v="166"/>
    <x v="166"/>
    <x v="2"/>
    <x v="9"/>
    <x v="6"/>
    <s v="Female"/>
    <n v="19"/>
    <n v="938"/>
    <n v="1119"/>
    <n v="17822"/>
    <n v="21261"/>
    <n v="3439"/>
  </r>
  <r>
    <x v="167"/>
    <x v="167"/>
    <x v="2"/>
    <x v="9"/>
    <x v="1"/>
    <s v="Female"/>
    <n v="12"/>
    <n v="671"/>
    <n v="1402"/>
    <n v="8052"/>
    <n v="16824"/>
    <n v="8772"/>
  </r>
  <r>
    <x v="168"/>
    <x v="168"/>
    <x v="2"/>
    <x v="9"/>
    <x v="7"/>
    <s v="Female"/>
    <n v="12"/>
    <n v="500"/>
    <n v="1328"/>
    <n v="6000"/>
    <n v="15936"/>
    <n v="9936"/>
  </r>
  <r>
    <x v="169"/>
    <x v="169"/>
    <x v="2"/>
    <x v="9"/>
    <x v="6"/>
    <s v="Female"/>
    <n v="18"/>
    <n v="602"/>
    <n v="986"/>
    <n v="10836"/>
    <n v="17748"/>
    <n v="6912"/>
  </r>
  <r>
    <x v="170"/>
    <x v="170"/>
    <x v="2"/>
    <x v="9"/>
    <x v="8"/>
    <s v="Female"/>
    <n v="18"/>
    <n v="629"/>
    <n v="1081"/>
    <n v="11322"/>
    <n v="19458"/>
    <n v="8136"/>
  </r>
  <r>
    <x v="171"/>
    <x v="171"/>
    <x v="2"/>
    <x v="9"/>
    <x v="8"/>
    <s v="Male"/>
    <n v="17"/>
    <n v="614"/>
    <n v="913"/>
    <n v="10438"/>
    <n v="15521"/>
    <n v="5083"/>
  </r>
  <r>
    <x v="172"/>
    <x v="172"/>
    <x v="1"/>
    <x v="7"/>
    <x v="1"/>
    <s v="Male"/>
    <n v="63"/>
    <n v="720"/>
    <n v="1191"/>
    <n v="45360"/>
    <n v="75033"/>
    <n v="29673"/>
  </r>
  <r>
    <x v="173"/>
    <x v="173"/>
    <x v="1"/>
    <x v="7"/>
    <x v="9"/>
    <s v="Male"/>
    <n v="66"/>
    <n v="958"/>
    <n v="985"/>
    <n v="63228"/>
    <n v="65010"/>
    <n v="1782"/>
  </r>
  <r>
    <x v="174"/>
    <x v="174"/>
    <x v="1"/>
    <x v="7"/>
    <x v="1"/>
    <s v="Male"/>
    <n v="54"/>
    <n v="663"/>
    <n v="1422"/>
    <n v="35802"/>
    <n v="76788"/>
    <n v="40986"/>
  </r>
  <r>
    <x v="175"/>
    <x v="175"/>
    <x v="1"/>
    <x v="7"/>
    <x v="10"/>
    <s v="Female"/>
    <n v="73"/>
    <n v="540"/>
    <n v="1424"/>
    <n v="39420"/>
    <n v="103952"/>
    <n v="64532"/>
  </r>
  <r>
    <x v="176"/>
    <x v="176"/>
    <x v="1"/>
    <x v="7"/>
    <x v="9"/>
    <s v="Male"/>
    <n v="76"/>
    <n v="744"/>
    <n v="1255"/>
    <n v="56544"/>
    <n v="95380"/>
    <n v="38836"/>
  </r>
  <r>
    <x v="177"/>
    <x v="177"/>
    <x v="1"/>
    <x v="7"/>
    <x v="11"/>
    <s v="Male"/>
    <n v="94"/>
    <n v="874"/>
    <n v="970"/>
    <n v="82156"/>
    <n v="91180"/>
    <n v="9024"/>
  </r>
  <r>
    <x v="178"/>
    <x v="178"/>
    <x v="1"/>
    <x v="7"/>
    <x v="12"/>
    <s v="Male"/>
    <n v="97"/>
    <n v="752"/>
    <n v="1058"/>
    <n v="72944"/>
    <n v="102626"/>
    <n v="29682"/>
  </r>
  <r>
    <x v="179"/>
    <x v="179"/>
    <x v="2"/>
    <x v="8"/>
    <x v="6"/>
    <s v="Male"/>
    <n v="17"/>
    <n v="565"/>
    <n v="1105"/>
    <n v="9605"/>
    <n v="18785"/>
    <n v="9180"/>
  </r>
  <r>
    <x v="180"/>
    <x v="180"/>
    <x v="2"/>
    <x v="8"/>
    <x v="8"/>
    <s v="Female"/>
    <n v="10"/>
    <n v="572"/>
    <n v="1364"/>
    <n v="5720"/>
    <n v="13640"/>
    <n v="7920"/>
  </r>
  <r>
    <x v="181"/>
    <x v="181"/>
    <x v="2"/>
    <x v="8"/>
    <x v="8"/>
    <s v="Female"/>
    <n v="10"/>
    <n v="917"/>
    <n v="1031"/>
    <n v="9170"/>
    <n v="10310"/>
    <n v="1140"/>
  </r>
  <r>
    <x v="182"/>
    <x v="182"/>
    <x v="2"/>
    <x v="8"/>
    <x v="3"/>
    <s v="Female"/>
    <n v="12"/>
    <n v="674"/>
    <n v="1176"/>
    <n v="8088"/>
    <n v="14112"/>
    <n v="6024"/>
  </r>
  <r>
    <x v="183"/>
    <x v="183"/>
    <x v="2"/>
    <x v="8"/>
    <x v="3"/>
    <s v="Female"/>
    <n v="18"/>
    <n v="867"/>
    <n v="1384"/>
    <n v="15606"/>
    <n v="24912"/>
    <n v="9306"/>
  </r>
  <r>
    <x v="184"/>
    <x v="184"/>
    <x v="2"/>
    <x v="8"/>
    <x v="7"/>
    <s v="Female"/>
    <n v="10"/>
    <n v="757"/>
    <n v="968"/>
    <n v="7570"/>
    <n v="9680"/>
    <n v="2110"/>
  </r>
  <r>
    <x v="185"/>
    <x v="185"/>
    <x v="2"/>
    <x v="8"/>
    <x v="8"/>
    <s v="Female"/>
    <n v="18"/>
    <n v="668"/>
    <n v="1427"/>
    <n v="12024"/>
    <n v="25686"/>
    <n v="13662"/>
  </r>
  <r>
    <x v="186"/>
    <x v="186"/>
    <x v="1"/>
    <x v="6"/>
    <x v="13"/>
    <s v="Female"/>
    <n v="77"/>
    <n v="951"/>
    <n v="1460"/>
    <n v="73227"/>
    <n v="112420"/>
    <n v="39193"/>
  </r>
  <r>
    <x v="187"/>
    <x v="187"/>
    <x v="1"/>
    <x v="6"/>
    <x v="14"/>
    <s v="Female"/>
    <n v="52"/>
    <n v="633"/>
    <n v="1467"/>
    <n v="32916"/>
    <n v="76284"/>
    <n v="43368"/>
  </r>
  <r>
    <x v="188"/>
    <x v="188"/>
    <x v="1"/>
    <x v="6"/>
    <x v="1"/>
    <s v="Female"/>
    <n v="52"/>
    <n v="546"/>
    <n v="1485"/>
    <n v="28392"/>
    <n v="77220"/>
    <n v="48828"/>
  </r>
  <r>
    <x v="189"/>
    <x v="189"/>
    <x v="1"/>
    <x v="6"/>
    <x v="15"/>
    <s v="Female"/>
    <n v="80"/>
    <n v="982"/>
    <n v="1124"/>
    <n v="78560"/>
    <n v="89920"/>
    <n v="11360"/>
  </r>
  <r>
    <x v="190"/>
    <x v="190"/>
    <x v="1"/>
    <x v="6"/>
    <x v="16"/>
    <s v="Female"/>
    <n v="81"/>
    <n v="917"/>
    <n v="1128"/>
    <n v="74277"/>
    <n v="91368"/>
    <n v="17091"/>
  </r>
  <r>
    <x v="191"/>
    <x v="191"/>
    <x v="1"/>
    <x v="7"/>
    <x v="17"/>
    <s v="Female"/>
    <n v="63"/>
    <n v="747"/>
    <n v="1329"/>
    <n v="47061"/>
    <n v="83727"/>
    <n v="36666"/>
  </r>
  <r>
    <x v="192"/>
    <x v="192"/>
    <x v="1"/>
    <x v="7"/>
    <x v="18"/>
    <s v="Female"/>
    <n v="88"/>
    <n v="978"/>
    <n v="1292"/>
    <n v="86064"/>
    <n v="113696"/>
    <n v="27632"/>
  </r>
  <r>
    <x v="193"/>
    <x v="193"/>
    <x v="1"/>
    <x v="7"/>
    <x v="19"/>
    <s v="Female"/>
    <n v="82"/>
    <n v="652"/>
    <n v="1305"/>
    <n v="53464"/>
    <n v="107010"/>
    <n v="53546"/>
  </r>
  <r>
    <x v="194"/>
    <x v="194"/>
    <x v="1"/>
    <x v="7"/>
    <x v="2"/>
    <s v="Female"/>
    <n v="80"/>
    <n v="841"/>
    <n v="1094"/>
    <n v="67280"/>
    <n v="87520"/>
    <n v="20240"/>
  </r>
  <r>
    <x v="195"/>
    <x v="195"/>
    <x v="1"/>
    <x v="7"/>
    <x v="2"/>
    <s v="Male"/>
    <n v="86"/>
    <n v="717"/>
    <n v="1056"/>
    <n v="61662"/>
    <n v="90816"/>
    <n v="29154"/>
  </r>
  <r>
    <x v="196"/>
    <x v="196"/>
    <x v="1"/>
    <x v="7"/>
    <x v="9"/>
    <s v="Male"/>
    <n v="70"/>
    <n v="798"/>
    <n v="1258"/>
    <n v="55860"/>
    <n v="88060"/>
    <n v="32200"/>
  </r>
  <r>
    <x v="197"/>
    <x v="197"/>
    <x v="2"/>
    <x v="9"/>
    <x v="13"/>
    <s v="Male"/>
    <n v="20"/>
    <n v="882"/>
    <n v="996"/>
    <n v="17640"/>
    <n v="19920"/>
    <n v="2280"/>
  </r>
  <r>
    <x v="198"/>
    <x v="198"/>
    <x v="2"/>
    <x v="9"/>
    <x v="2"/>
    <s v="Male"/>
    <n v="17"/>
    <n v="739"/>
    <n v="1028"/>
    <n v="12563"/>
    <n v="17476"/>
    <n v="4913"/>
  </r>
  <r>
    <x v="199"/>
    <x v="199"/>
    <x v="2"/>
    <x v="9"/>
    <x v="4"/>
    <s v="Male"/>
    <n v="15"/>
    <n v="563"/>
    <n v="1415"/>
    <n v="8445"/>
    <n v="21225"/>
    <n v="12780"/>
  </r>
  <r>
    <x v="200"/>
    <x v="200"/>
    <x v="2"/>
    <x v="9"/>
    <x v="12"/>
    <s v="Female"/>
    <n v="20"/>
    <n v="784"/>
    <n v="1481"/>
    <n v="15680"/>
    <n v="29620"/>
    <n v="13940"/>
  </r>
  <r>
    <x v="201"/>
    <x v="201"/>
    <x v="2"/>
    <x v="9"/>
    <x v="6"/>
    <s v="Female"/>
    <n v="15"/>
    <n v="662"/>
    <n v="1190"/>
    <n v="9930"/>
    <n v="17850"/>
    <n v="7920"/>
  </r>
  <r>
    <x v="202"/>
    <x v="202"/>
    <x v="2"/>
    <x v="9"/>
    <x v="8"/>
    <s v="Female"/>
    <n v="16"/>
    <n v="846"/>
    <n v="1314"/>
    <n v="13536"/>
    <n v="21024"/>
    <n v="7488"/>
  </r>
  <r>
    <x v="203"/>
    <x v="203"/>
    <x v="2"/>
    <x v="9"/>
    <x v="8"/>
    <s v="Female"/>
    <n v="19"/>
    <n v="664"/>
    <n v="1285"/>
    <n v="12616"/>
    <n v="24415"/>
    <n v="11799"/>
  </r>
  <r>
    <x v="204"/>
    <x v="204"/>
    <x v="2"/>
    <x v="9"/>
    <x v="3"/>
    <s v="Female"/>
    <n v="14"/>
    <n v="777"/>
    <n v="1420"/>
    <n v="10878"/>
    <n v="19880"/>
    <n v="9002"/>
  </r>
  <r>
    <x v="205"/>
    <x v="205"/>
    <x v="0"/>
    <x v="0"/>
    <x v="3"/>
    <s v="Female"/>
    <n v="26"/>
    <n v="674"/>
    <n v="953"/>
    <n v="17524"/>
    <n v="24778"/>
    <n v="7254"/>
  </r>
  <r>
    <x v="206"/>
    <x v="206"/>
    <x v="0"/>
    <x v="1"/>
    <x v="7"/>
    <s v="Female"/>
    <n v="28"/>
    <n v="537"/>
    <n v="1056"/>
    <n v="15036"/>
    <n v="29568"/>
    <n v="14532"/>
  </r>
  <r>
    <x v="207"/>
    <x v="207"/>
    <x v="0"/>
    <x v="1"/>
    <x v="8"/>
    <s v="Male"/>
    <n v="29"/>
    <n v="774"/>
    <n v="1418"/>
    <n v="22446"/>
    <n v="41122"/>
    <n v="18676"/>
  </r>
  <r>
    <x v="208"/>
    <x v="208"/>
    <x v="0"/>
    <x v="1"/>
    <x v="13"/>
    <s v="Male"/>
    <n v="23"/>
    <n v="746"/>
    <n v="1354"/>
    <n v="17158"/>
    <n v="31142"/>
    <n v="13984"/>
  </r>
  <r>
    <x v="209"/>
    <x v="209"/>
    <x v="1"/>
    <x v="2"/>
    <x v="14"/>
    <s v="Male"/>
    <n v="69"/>
    <n v="921"/>
    <n v="1045"/>
    <n v="63549"/>
    <n v="72105"/>
    <n v="8556"/>
  </r>
  <r>
    <x v="210"/>
    <x v="210"/>
    <x v="1"/>
    <x v="2"/>
    <x v="1"/>
    <s v="Male"/>
    <n v="60"/>
    <n v="729"/>
    <n v="996"/>
    <n v="43740"/>
    <n v="59760"/>
    <n v="16020"/>
  </r>
  <r>
    <x v="211"/>
    <x v="211"/>
    <x v="1"/>
    <x v="2"/>
    <x v="15"/>
    <s v="Female"/>
    <n v="99"/>
    <n v="880"/>
    <n v="1451"/>
    <n v="87120"/>
    <n v="143649"/>
    <n v="56529"/>
  </r>
  <r>
    <x v="212"/>
    <x v="212"/>
    <x v="1"/>
    <x v="2"/>
    <x v="16"/>
    <s v="Male"/>
    <n v="88"/>
    <n v="552"/>
    <n v="899"/>
    <n v="48576"/>
    <n v="79112"/>
    <n v="30536"/>
  </r>
  <r>
    <x v="213"/>
    <x v="213"/>
    <x v="0"/>
    <x v="0"/>
    <x v="17"/>
    <s v="Male"/>
    <n v="29"/>
    <n v="895"/>
    <n v="1107"/>
    <n v="25955"/>
    <n v="32103"/>
    <n v="6148"/>
  </r>
  <r>
    <x v="214"/>
    <x v="214"/>
    <x v="0"/>
    <x v="0"/>
    <x v="18"/>
    <s v="Male"/>
    <n v="26"/>
    <n v="728"/>
    <n v="1242"/>
    <n v="18928"/>
    <n v="32292"/>
    <n v="13364"/>
  </r>
  <r>
    <x v="215"/>
    <x v="215"/>
    <x v="0"/>
    <x v="0"/>
    <x v="19"/>
    <s v="Male"/>
    <n v="22"/>
    <n v="586"/>
    <n v="1093"/>
    <n v="12892"/>
    <n v="24046"/>
    <n v="11154"/>
  </r>
  <r>
    <x v="216"/>
    <x v="216"/>
    <x v="0"/>
    <x v="0"/>
    <x v="2"/>
    <s v="Female"/>
    <n v="29"/>
    <n v="724"/>
    <n v="1458"/>
    <n v="20996"/>
    <n v="42282"/>
    <n v="21286"/>
  </r>
  <r>
    <x v="217"/>
    <x v="217"/>
    <x v="0"/>
    <x v="0"/>
    <x v="2"/>
    <s v="Female"/>
    <n v="20"/>
    <n v="941"/>
    <n v="922"/>
    <n v="18820"/>
    <n v="18440"/>
    <n v="-380"/>
  </r>
  <r>
    <x v="218"/>
    <x v="218"/>
    <x v="0"/>
    <x v="0"/>
    <x v="9"/>
    <s v="Female"/>
    <n v="22"/>
    <n v="618"/>
    <n v="1113"/>
    <n v="13596"/>
    <n v="24486"/>
    <n v="10890"/>
  </r>
  <r>
    <x v="219"/>
    <x v="219"/>
    <x v="1"/>
    <x v="3"/>
    <x v="13"/>
    <s v="Female"/>
    <n v="74"/>
    <n v="714"/>
    <n v="1221"/>
    <n v="52836"/>
    <n v="90354"/>
    <n v="37518"/>
  </r>
  <r>
    <x v="220"/>
    <x v="220"/>
    <x v="1"/>
    <x v="3"/>
    <x v="2"/>
    <s v="Female"/>
    <n v="60"/>
    <n v="827"/>
    <n v="1113"/>
    <n v="49620"/>
    <n v="66780"/>
    <n v="17160"/>
  </r>
  <r>
    <x v="221"/>
    <x v="221"/>
    <x v="1"/>
    <x v="3"/>
    <x v="4"/>
    <s v="Female"/>
    <n v="64"/>
    <n v="529"/>
    <n v="1398"/>
    <n v="33856"/>
    <n v="89472"/>
    <n v="55616"/>
  </r>
  <r>
    <x v="222"/>
    <x v="222"/>
    <x v="1"/>
    <x v="3"/>
    <x v="0"/>
    <s v="Female"/>
    <n v="73"/>
    <n v="957"/>
    <n v="1256"/>
    <n v="69861"/>
    <n v="91688"/>
    <n v="21827"/>
  </r>
  <r>
    <x v="223"/>
    <x v="223"/>
    <x v="1"/>
    <x v="3"/>
    <x v="1"/>
    <s v="Female"/>
    <n v="51"/>
    <n v="859"/>
    <n v="1278"/>
    <n v="43809"/>
    <n v="65178"/>
    <n v="21369"/>
  </r>
  <r>
    <x v="224"/>
    <x v="224"/>
    <x v="1"/>
    <x v="3"/>
    <x v="2"/>
    <s v="Female"/>
    <n v="68"/>
    <n v="756"/>
    <n v="1231"/>
    <n v="51408"/>
    <n v="83708"/>
    <n v="32300"/>
  </r>
  <r>
    <x v="225"/>
    <x v="225"/>
    <x v="1"/>
    <x v="3"/>
    <x v="3"/>
    <s v="Female"/>
    <n v="87"/>
    <n v="882"/>
    <n v="1333"/>
    <n v="76734"/>
    <n v="115971"/>
    <n v="39237"/>
  </r>
  <r>
    <x v="226"/>
    <x v="226"/>
    <x v="0"/>
    <x v="4"/>
    <x v="4"/>
    <s v="Male"/>
    <n v="28"/>
    <n v="896"/>
    <n v="1132"/>
    <n v="25088"/>
    <n v="31696"/>
    <n v="6608"/>
  </r>
  <r>
    <x v="227"/>
    <x v="227"/>
    <x v="0"/>
    <x v="4"/>
    <x v="5"/>
    <s v="Male"/>
    <n v="24"/>
    <n v="553"/>
    <n v="1357"/>
    <n v="13272"/>
    <n v="32568"/>
    <n v="19296"/>
  </r>
  <r>
    <x v="228"/>
    <x v="228"/>
    <x v="0"/>
    <x v="4"/>
    <x v="6"/>
    <s v="Male"/>
    <n v="28"/>
    <n v="986"/>
    <n v="1472"/>
    <n v="27608"/>
    <n v="41216"/>
    <n v="13608"/>
  </r>
  <r>
    <x v="229"/>
    <x v="229"/>
    <x v="0"/>
    <x v="4"/>
    <x v="1"/>
    <s v="Male"/>
    <n v="27"/>
    <n v="951"/>
    <n v="1137"/>
    <n v="25677"/>
    <n v="30699"/>
    <n v="5022"/>
  </r>
  <r>
    <x v="230"/>
    <x v="230"/>
    <x v="0"/>
    <x v="4"/>
    <x v="7"/>
    <s v="Male"/>
    <n v="22"/>
    <n v="783"/>
    <n v="1399"/>
    <n v="17226"/>
    <n v="30778"/>
    <n v="13552"/>
  </r>
  <r>
    <x v="231"/>
    <x v="231"/>
    <x v="0"/>
    <x v="4"/>
    <x v="6"/>
    <s v="Female"/>
    <n v="22"/>
    <n v="688"/>
    <n v="1094"/>
    <n v="15136"/>
    <n v="24068"/>
    <n v="8932"/>
  </r>
  <r>
    <x v="232"/>
    <x v="232"/>
    <x v="0"/>
    <x v="4"/>
    <x v="8"/>
    <s v="Female"/>
    <n v="21"/>
    <n v="547"/>
    <n v="1063"/>
    <n v="11487"/>
    <n v="22323"/>
    <n v="10836"/>
  </r>
  <r>
    <x v="233"/>
    <x v="233"/>
    <x v="0"/>
    <x v="4"/>
    <x v="8"/>
    <s v="Female"/>
    <n v="27"/>
    <n v="933"/>
    <n v="1301"/>
    <n v="25191"/>
    <n v="35127"/>
    <n v="9936"/>
  </r>
  <r>
    <x v="234"/>
    <x v="234"/>
    <x v="0"/>
    <x v="4"/>
    <x v="1"/>
    <s v="Male"/>
    <n v="20"/>
    <n v="737"/>
    <n v="1286"/>
    <n v="14740"/>
    <n v="25720"/>
    <n v="10980"/>
  </r>
  <r>
    <x v="235"/>
    <x v="235"/>
    <x v="0"/>
    <x v="4"/>
    <x v="9"/>
    <s v="Male"/>
    <n v="25"/>
    <n v="924"/>
    <n v="1347"/>
    <n v="23100"/>
    <n v="33675"/>
    <n v="10575"/>
  </r>
  <r>
    <x v="236"/>
    <x v="236"/>
    <x v="0"/>
    <x v="4"/>
    <x v="1"/>
    <s v="Male"/>
    <n v="28"/>
    <n v="665"/>
    <n v="1049"/>
    <n v="18620"/>
    <n v="29372"/>
    <n v="10752"/>
  </r>
  <r>
    <x v="237"/>
    <x v="237"/>
    <x v="0"/>
    <x v="4"/>
    <x v="10"/>
    <s v="Male"/>
    <n v="24"/>
    <n v="839"/>
    <n v="1170"/>
    <n v="20136"/>
    <n v="28080"/>
    <n v="7944"/>
  </r>
  <r>
    <x v="238"/>
    <x v="238"/>
    <x v="0"/>
    <x v="4"/>
    <x v="9"/>
    <s v="Male"/>
    <n v="30"/>
    <n v="790"/>
    <n v="1163"/>
    <n v="23700"/>
    <n v="34890"/>
    <n v="11190"/>
  </r>
  <r>
    <x v="239"/>
    <x v="239"/>
    <x v="0"/>
    <x v="4"/>
    <x v="11"/>
    <s v="Female"/>
    <n v="30"/>
    <n v="651"/>
    <n v="1430"/>
    <n v="19530"/>
    <n v="42900"/>
    <n v="23370"/>
  </r>
  <r>
    <x v="240"/>
    <x v="240"/>
    <x v="0"/>
    <x v="4"/>
    <x v="12"/>
    <s v="Female"/>
    <n v="23"/>
    <n v="531"/>
    <n v="921"/>
    <n v="12213"/>
    <n v="21183"/>
    <n v="8970"/>
  </r>
  <r>
    <x v="241"/>
    <x v="241"/>
    <x v="0"/>
    <x v="5"/>
    <x v="6"/>
    <s v="Female"/>
    <n v="30"/>
    <n v="591"/>
    <n v="1277"/>
    <n v="17730"/>
    <n v="38310"/>
    <n v="20580"/>
  </r>
  <r>
    <x v="242"/>
    <x v="242"/>
    <x v="0"/>
    <x v="5"/>
    <x v="8"/>
    <s v="Female"/>
    <n v="29"/>
    <n v="621"/>
    <n v="948"/>
    <n v="18009"/>
    <n v="27492"/>
    <n v="9483"/>
  </r>
  <r>
    <x v="243"/>
    <x v="243"/>
    <x v="0"/>
    <x v="5"/>
    <x v="8"/>
    <s v="Female"/>
    <n v="20"/>
    <n v="989"/>
    <n v="1069"/>
    <n v="19780"/>
    <n v="21380"/>
    <n v="1600"/>
  </r>
  <r>
    <x v="244"/>
    <x v="244"/>
    <x v="0"/>
    <x v="5"/>
    <x v="3"/>
    <s v="Female"/>
    <n v="30"/>
    <n v="857"/>
    <n v="1013"/>
    <n v="25710"/>
    <n v="30390"/>
    <n v="4680"/>
  </r>
  <r>
    <x v="245"/>
    <x v="245"/>
    <x v="0"/>
    <x v="5"/>
    <x v="3"/>
    <s v="Female"/>
    <n v="20"/>
    <n v="897"/>
    <n v="1430"/>
    <n v="17940"/>
    <n v="28600"/>
    <n v="10660"/>
  </r>
  <r>
    <x v="246"/>
    <x v="246"/>
    <x v="0"/>
    <x v="5"/>
    <x v="7"/>
    <s v="Male"/>
    <n v="26"/>
    <n v="870"/>
    <n v="977"/>
    <n v="22620"/>
    <n v="25402"/>
    <n v="2782"/>
  </r>
  <r>
    <x v="247"/>
    <x v="247"/>
    <x v="0"/>
    <x v="5"/>
    <x v="8"/>
    <s v="Male"/>
    <n v="22"/>
    <n v="781"/>
    <n v="1065"/>
    <n v="17182"/>
    <n v="23430"/>
    <n v="6248"/>
  </r>
  <r>
    <x v="248"/>
    <x v="248"/>
    <x v="0"/>
    <x v="5"/>
    <x v="13"/>
    <s v="Male"/>
    <n v="20"/>
    <n v="854"/>
    <n v="1261"/>
    <n v="17080"/>
    <n v="25220"/>
    <n v="8140"/>
  </r>
  <r>
    <x v="249"/>
    <x v="249"/>
    <x v="0"/>
    <x v="5"/>
    <x v="14"/>
    <s v="Male"/>
    <n v="26"/>
    <n v="909"/>
    <n v="1114"/>
    <n v="23634"/>
    <n v="28964"/>
    <n v="5330"/>
  </r>
  <r>
    <x v="250"/>
    <x v="250"/>
    <x v="0"/>
    <x v="5"/>
    <x v="1"/>
    <s v="Female"/>
    <n v="20"/>
    <n v="976"/>
    <n v="1195"/>
    <n v="19520"/>
    <n v="23900"/>
    <n v="4380"/>
  </r>
  <r>
    <x v="251"/>
    <x v="251"/>
    <x v="0"/>
    <x v="5"/>
    <x v="15"/>
    <s v="Male"/>
    <n v="23"/>
    <n v="945"/>
    <n v="951"/>
    <n v="21735"/>
    <n v="21873"/>
    <n v="138"/>
  </r>
  <r>
    <x v="252"/>
    <x v="252"/>
    <x v="0"/>
    <x v="5"/>
    <x v="16"/>
    <s v="Male"/>
    <n v="24"/>
    <n v="787"/>
    <n v="1412"/>
    <n v="18888"/>
    <n v="33888"/>
    <n v="15000"/>
  </r>
  <r>
    <x v="253"/>
    <x v="111"/>
    <x v="1"/>
    <x v="6"/>
    <x v="17"/>
    <s v="Male"/>
    <n v="51"/>
    <n v="685"/>
    <n v="956"/>
    <n v="34935"/>
    <n v="48756"/>
    <n v="13821"/>
  </r>
  <r>
    <x v="254"/>
    <x v="253"/>
    <x v="1"/>
    <x v="6"/>
    <x v="18"/>
    <s v="Male"/>
    <n v="78"/>
    <n v="522"/>
    <n v="1156"/>
    <n v="40716"/>
    <n v="90168"/>
    <n v="49452"/>
  </r>
  <r>
    <x v="255"/>
    <x v="254"/>
    <x v="1"/>
    <x v="6"/>
    <x v="19"/>
    <s v="Female"/>
    <n v="72"/>
    <n v="765"/>
    <n v="937"/>
    <n v="55080"/>
    <n v="67464"/>
    <n v="12384"/>
  </r>
  <r>
    <x v="256"/>
    <x v="255"/>
    <x v="1"/>
    <x v="6"/>
    <x v="2"/>
    <s v="Female"/>
    <n v="54"/>
    <n v="702"/>
    <n v="1153"/>
    <n v="37908"/>
    <n v="62262"/>
    <n v="24354"/>
  </r>
  <r>
    <x v="257"/>
    <x v="256"/>
    <x v="1"/>
    <x v="6"/>
    <x v="6"/>
    <s v="Female"/>
    <n v="97"/>
    <n v="917"/>
    <n v="1339"/>
    <n v="88949"/>
    <n v="129883"/>
    <n v="40934"/>
  </r>
  <r>
    <x v="258"/>
    <x v="257"/>
    <x v="1"/>
    <x v="6"/>
    <x v="8"/>
    <s v="Female"/>
    <n v="84"/>
    <n v="516"/>
    <n v="1412"/>
    <n v="43344"/>
    <n v="118608"/>
    <n v="75264"/>
  </r>
  <r>
    <x v="259"/>
    <x v="258"/>
    <x v="1"/>
    <x v="6"/>
    <x v="8"/>
    <s v="Female"/>
    <n v="60"/>
    <n v="642"/>
    <n v="1309"/>
    <n v="38520"/>
    <n v="78540"/>
    <n v="40020"/>
  </r>
  <r>
    <x v="260"/>
    <x v="259"/>
    <x v="1"/>
    <x v="6"/>
    <x v="3"/>
    <s v="Female"/>
    <n v="92"/>
    <n v="789"/>
    <n v="1356"/>
    <n v="72588"/>
    <n v="124752"/>
    <n v="52164"/>
  </r>
  <r>
    <x v="261"/>
    <x v="260"/>
    <x v="1"/>
    <x v="6"/>
    <x v="3"/>
    <s v="Female"/>
    <n v="53"/>
    <n v="962"/>
    <n v="1361"/>
    <n v="50986"/>
    <n v="72133"/>
    <n v="21147"/>
  </r>
  <r>
    <x v="262"/>
    <x v="261"/>
    <x v="1"/>
    <x v="6"/>
    <x v="7"/>
    <s v="Female"/>
    <n v="81"/>
    <n v="565"/>
    <n v="1108"/>
    <n v="45765"/>
    <n v="89748"/>
    <n v="43983"/>
  </r>
  <r>
    <x v="263"/>
    <x v="262"/>
    <x v="1"/>
    <x v="6"/>
    <x v="8"/>
    <s v="Female"/>
    <n v="86"/>
    <n v="668"/>
    <n v="1140"/>
    <n v="57448"/>
    <n v="98040"/>
    <n v="40592"/>
  </r>
  <r>
    <x v="264"/>
    <x v="263"/>
    <x v="1"/>
    <x v="6"/>
    <x v="13"/>
    <s v="Female"/>
    <n v="96"/>
    <n v="715"/>
    <n v="1103"/>
    <n v="68640"/>
    <n v="105888"/>
    <n v="37248"/>
  </r>
  <r>
    <x v="265"/>
    <x v="264"/>
    <x v="1"/>
    <x v="7"/>
    <x v="14"/>
    <s v="Female"/>
    <n v="57"/>
    <n v="995"/>
    <n v="984"/>
    <n v="56715"/>
    <n v="56088"/>
    <n v="-627"/>
  </r>
  <r>
    <x v="266"/>
    <x v="265"/>
    <x v="1"/>
    <x v="7"/>
    <x v="1"/>
    <s v="Female"/>
    <n v="69"/>
    <n v="699"/>
    <n v="1284"/>
    <n v="48231"/>
    <n v="88596"/>
    <n v="40365"/>
  </r>
  <r>
    <x v="267"/>
    <x v="266"/>
    <x v="1"/>
    <x v="7"/>
    <x v="15"/>
    <s v="Female"/>
    <n v="58"/>
    <n v="924"/>
    <n v="1206"/>
    <n v="53592"/>
    <n v="69948"/>
    <n v="16356"/>
  </r>
  <r>
    <x v="268"/>
    <x v="267"/>
    <x v="1"/>
    <x v="7"/>
    <x v="16"/>
    <s v="Female"/>
    <n v="83"/>
    <n v="790"/>
    <n v="1150"/>
    <n v="65570"/>
    <n v="95450"/>
    <n v="29880"/>
  </r>
  <r>
    <x v="269"/>
    <x v="268"/>
    <x v="1"/>
    <x v="7"/>
    <x v="17"/>
    <s v="Female"/>
    <n v="60"/>
    <n v="867"/>
    <n v="1453"/>
    <n v="52020"/>
    <n v="87180"/>
    <n v="35160"/>
  </r>
  <r>
    <x v="270"/>
    <x v="269"/>
    <x v="1"/>
    <x v="7"/>
    <x v="18"/>
    <s v="Male"/>
    <n v="93"/>
    <n v="886"/>
    <n v="1258"/>
    <n v="82398"/>
    <n v="116994"/>
    <n v="34596"/>
  </r>
  <r>
    <x v="271"/>
    <x v="270"/>
    <x v="1"/>
    <x v="7"/>
    <x v="19"/>
    <s v="Male"/>
    <n v="89"/>
    <n v="702"/>
    <n v="1162"/>
    <n v="62478"/>
    <n v="103418"/>
    <n v="40940"/>
  </r>
  <r>
    <x v="272"/>
    <x v="271"/>
    <x v="1"/>
    <x v="7"/>
    <x v="2"/>
    <s v="Male"/>
    <n v="91"/>
    <n v="805"/>
    <n v="1403"/>
    <n v="73255"/>
    <n v="127673"/>
    <n v="54418"/>
  </r>
  <r>
    <x v="273"/>
    <x v="272"/>
    <x v="1"/>
    <x v="7"/>
    <x v="2"/>
    <s v="Male"/>
    <n v="78"/>
    <n v="682"/>
    <n v="1422"/>
    <n v="53196"/>
    <n v="110916"/>
    <n v="57720"/>
  </r>
  <r>
    <x v="274"/>
    <x v="273"/>
    <x v="1"/>
    <x v="7"/>
    <x v="9"/>
    <s v="Male"/>
    <n v="54"/>
    <n v="990"/>
    <n v="895"/>
    <n v="53460"/>
    <n v="48330"/>
    <n v="-5130"/>
  </r>
  <r>
    <x v="275"/>
    <x v="274"/>
    <x v="1"/>
    <x v="7"/>
    <x v="13"/>
    <s v="Female"/>
    <n v="72"/>
    <n v="749"/>
    <n v="1018"/>
    <n v="53928"/>
    <n v="73296"/>
    <n v="19368"/>
  </r>
  <r>
    <x v="276"/>
    <x v="275"/>
    <x v="2"/>
    <x v="8"/>
    <x v="2"/>
    <s v="Female"/>
    <n v="16"/>
    <n v="632"/>
    <n v="1204"/>
    <n v="10112"/>
    <n v="19264"/>
    <n v="9152"/>
  </r>
  <r>
    <x v="277"/>
    <x v="276"/>
    <x v="2"/>
    <x v="8"/>
    <x v="4"/>
    <s v="Female"/>
    <n v="11"/>
    <n v="676"/>
    <n v="1211"/>
    <n v="7436"/>
    <n v="13321"/>
    <n v="5885"/>
  </r>
  <r>
    <x v="278"/>
    <x v="277"/>
    <x v="2"/>
    <x v="8"/>
    <x v="0"/>
    <s v="Female"/>
    <n v="11"/>
    <n v="731"/>
    <n v="895"/>
    <n v="8041"/>
    <n v="9845"/>
    <n v="1804"/>
  </r>
  <r>
    <x v="279"/>
    <x v="278"/>
    <x v="2"/>
    <x v="8"/>
    <x v="1"/>
    <s v="Female"/>
    <n v="13"/>
    <n v="521"/>
    <n v="1325"/>
    <n v="6773"/>
    <n v="17225"/>
    <n v="10452"/>
  </r>
  <r>
    <x v="280"/>
    <x v="279"/>
    <x v="2"/>
    <x v="8"/>
    <x v="18"/>
    <s v="Female"/>
    <n v="10"/>
    <n v="774"/>
    <n v="1371"/>
    <n v="7740"/>
    <n v="13710"/>
    <n v="5970"/>
  </r>
  <r>
    <x v="281"/>
    <x v="280"/>
    <x v="2"/>
    <x v="8"/>
    <x v="19"/>
    <s v="Female"/>
    <n v="16"/>
    <n v="887"/>
    <n v="1371"/>
    <n v="14192"/>
    <n v="21936"/>
    <n v="7744"/>
  </r>
  <r>
    <x v="282"/>
    <x v="281"/>
    <x v="2"/>
    <x v="8"/>
    <x v="2"/>
    <s v="Male"/>
    <n v="11"/>
    <n v="986"/>
    <n v="1434"/>
    <n v="10846"/>
    <n v="15774"/>
    <n v="4928"/>
  </r>
  <r>
    <x v="283"/>
    <x v="282"/>
    <x v="1"/>
    <x v="6"/>
    <x v="6"/>
    <s v="Male"/>
    <n v="51"/>
    <n v="925"/>
    <n v="1410"/>
    <n v="47175"/>
    <n v="71910"/>
    <n v="24735"/>
  </r>
  <r>
    <x v="284"/>
    <x v="283"/>
    <x v="1"/>
    <x v="6"/>
    <x v="8"/>
    <s v="Male"/>
    <n v="56"/>
    <n v="782"/>
    <n v="1182"/>
    <n v="43792"/>
    <n v="66192"/>
    <n v="22400"/>
  </r>
  <r>
    <x v="285"/>
    <x v="284"/>
    <x v="1"/>
    <x v="6"/>
    <x v="8"/>
    <s v="Male"/>
    <n v="92"/>
    <n v="978"/>
    <n v="1480"/>
    <n v="89976"/>
    <n v="136160"/>
    <n v="46184"/>
  </r>
  <r>
    <x v="286"/>
    <x v="285"/>
    <x v="1"/>
    <x v="6"/>
    <x v="3"/>
    <s v="Female"/>
    <n v="75"/>
    <n v="539"/>
    <n v="960"/>
    <n v="40425"/>
    <n v="72000"/>
    <n v="31575"/>
  </r>
  <r>
    <x v="287"/>
    <x v="286"/>
    <x v="1"/>
    <x v="6"/>
    <x v="3"/>
    <s v="Male"/>
    <n v="78"/>
    <n v="608"/>
    <n v="1296"/>
    <n v="47424"/>
    <n v="101088"/>
    <n v="53664"/>
  </r>
  <r>
    <x v="288"/>
    <x v="287"/>
    <x v="1"/>
    <x v="7"/>
    <x v="7"/>
    <s v="Male"/>
    <n v="90"/>
    <n v="554"/>
    <n v="1231"/>
    <n v="49860"/>
    <n v="110790"/>
    <n v="60930"/>
  </r>
  <r>
    <x v="289"/>
    <x v="288"/>
    <x v="1"/>
    <x v="7"/>
    <x v="8"/>
    <s v="Male"/>
    <n v="66"/>
    <n v="831"/>
    <n v="1478"/>
    <n v="54846"/>
    <n v="97548"/>
    <n v="42702"/>
  </r>
  <r>
    <x v="290"/>
    <x v="289"/>
    <x v="1"/>
    <x v="7"/>
    <x v="13"/>
    <s v="Male"/>
    <n v="86"/>
    <n v="855"/>
    <n v="1111"/>
    <n v="73530"/>
    <n v="95546"/>
    <n v="22016"/>
  </r>
  <r>
    <x v="291"/>
    <x v="290"/>
    <x v="1"/>
    <x v="7"/>
    <x v="14"/>
    <s v="Female"/>
    <n v="84"/>
    <n v="948"/>
    <n v="923"/>
    <n v="79632"/>
    <n v="77532"/>
    <n v="-2100"/>
  </r>
  <r>
    <x v="292"/>
    <x v="291"/>
    <x v="1"/>
    <x v="7"/>
    <x v="1"/>
    <s v="Female"/>
    <n v="90"/>
    <n v="962"/>
    <n v="1124"/>
    <n v="86580"/>
    <n v="101160"/>
    <n v="14580"/>
  </r>
  <r>
    <x v="293"/>
    <x v="292"/>
    <x v="1"/>
    <x v="7"/>
    <x v="15"/>
    <s v="Female"/>
    <n v="84"/>
    <n v="521"/>
    <n v="928"/>
    <n v="43764"/>
    <n v="77952"/>
    <n v="34188"/>
  </r>
  <r>
    <x v="294"/>
    <x v="182"/>
    <x v="2"/>
    <x v="9"/>
    <x v="16"/>
    <s v="Female"/>
    <n v="11"/>
    <n v="587"/>
    <n v="1453"/>
    <n v="6457"/>
    <n v="15983"/>
    <n v="9526"/>
  </r>
  <r>
    <x v="295"/>
    <x v="293"/>
    <x v="2"/>
    <x v="9"/>
    <x v="17"/>
    <s v="Female"/>
    <n v="11"/>
    <n v="519"/>
    <n v="1458"/>
    <n v="5709"/>
    <n v="16038"/>
    <n v="10329"/>
  </r>
  <r>
    <x v="296"/>
    <x v="294"/>
    <x v="2"/>
    <x v="9"/>
    <x v="18"/>
    <s v="Female"/>
    <n v="20"/>
    <n v="597"/>
    <n v="1166"/>
    <n v="11940"/>
    <n v="23320"/>
    <n v="11380"/>
  </r>
  <r>
    <x v="297"/>
    <x v="141"/>
    <x v="2"/>
    <x v="9"/>
    <x v="19"/>
    <s v="Female"/>
    <n v="18"/>
    <n v="632"/>
    <n v="1302"/>
    <n v="11376"/>
    <n v="23436"/>
    <n v="12060"/>
  </r>
  <r>
    <x v="298"/>
    <x v="295"/>
    <x v="2"/>
    <x v="9"/>
    <x v="2"/>
    <s v="Female"/>
    <n v="17"/>
    <n v="649"/>
    <n v="1255"/>
    <n v="11033"/>
    <n v="21335"/>
    <n v="10302"/>
  </r>
  <r>
    <x v="299"/>
    <x v="139"/>
    <x v="2"/>
    <x v="9"/>
    <x v="2"/>
    <s v="Female"/>
    <n v="18"/>
    <n v="587"/>
    <n v="972"/>
    <n v="10566"/>
    <n v="17496"/>
    <n v="6930"/>
  </r>
  <r>
    <x v="300"/>
    <x v="296"/>
    <x v="2"/>
    <x v="9"/>
    <x v="9"/>
    <s v="Female"/>
    <n v="18"/>
    <n v="910"/>
    <n v="1105"/>
    <n v="16380"/>
    <n v="19890"/>
    <n v="3510"/>
  </r>
  <r>
    <x v="301"/>
    <x v="297"/>
    <x v="2"/>
    <x v="9"/>
    <x v="13"/>
    <s v="Male"/>
    <n v="19"/>
    <n v="701"/>
    <n v="1464"/>
    <n v="13319"/>
    <n v="27816"/>
    <n v="14497"/>
  </r>
  <r>
    <x v="302"/>
    <x v="298"/>
    <x v="2"/>
    <x v="9"/>
    <x v="2"/>
    <s v="Male"/>
    <n v="19"/>
    <n v="972"/>
    <n v="1262"/>
    <n v="18468"/>
    <n v="23978"/>
    <n v="5510"/>
  </r>
  <r>
    <x v="303"/>
    <x v="299"/>
    <x v="2"/>
    <x v="9"/>
    <x v="8"/>
    <s v="Male"/>
    <n v="13"/>
    <n v="615"/>
    <n v="1277"/>
    <n v="7995"/>
    <n v="16601"/>
    <n v="8606"/>
  </r>
  <r>
    <x v="304"/>
    <x v="300"/>
    <x v="2"/>
    <x v="9"/>
    <x v="13"/>
    <s v="Male"/>
    <n v="11"/>
    <n v="543"/>
    <n v="1293"/>
    <n v="5973"/>
    <n v="14223"/>
    <n v="8250"/>
  </r>
  <r>
    <x v="305"/>
    <x v="301"/>
    <x v="2"/>
    <x v="9"/>
    <x v="14"/>
    <s v="Male"/>
    <n v="19"/>
    <n v="864"/>
    <n v="1451"/>
    <n v="16416"/>
    <n v="27569"/>
    <n v="11153"/>
  </r>
  <r>
    <x v="306"/>
    <x v="302"/>
    <x v="0"/>
    <x v="5"/>
    <x v="1"/>
    <s v="Female"/>
    <n v="23"/>
    <n v="755"/>
    <n v="1184"/>
    <n v="17365"/>
    <n v="27232"/>
    <n v="9867"/>
  </r>
  <r>
    <x v="307"/>
    <x v="303"/>
    <x v="0"/>
    <x v="5"/>
    <x v="15"/>
    <s v="Female"/>
    <n v="26"/>
    <n v="573"/>
    <n v="1442"/>
    <n v="14898"/>
    <n v="37492"/>
    <n v="22594"/>
  </r>
  <r>
    <x v="308"/>
    <x v="304"/>
    <x v="0"/>
    <x v="5"/>
    <x v="16"/>
    <s v="Female"/>
    <n v="30"/>
    <n v="946"/>
    <n v="1123"/>
    <n v="28380"/>
    <n v="33690"/>
    <n v="5310"/>
  </r>
  <r>
    <x v="309"/>
    <x v="305"/>
    <x v="0"/>
    <x v="5"/>
    <x v="17"/>
    <s v="Male"/>
    <n v="22"/>
    <n v="679"/>
    <n v="956"/>
    <n v="14938"/>
    <n v="21032"/>
    <n v="6094"/>
  </r>
  <r>
    <x v="310"/>
    <x v="306"/>
    <x v="0"/>
    <x v="5"/>
    <x v="18"/>
    <s v="Male"/>
    <n v="25"/>
    <n v="975"/>
    <n v="1335"/>
    <n v="24375"/>
    <n v="33375"/>
    <n v="9000"/>
  </r>
  <r>
    <x v="311"/>
    <x v="307"/>
    <x v="0"/>
    <x v="5"/>
    <x v="19"/>
    <s v="Male"/>
    <n v="24"/>
    <n v="642"/>
    <n v="1307"/>
    <n v="15408"/>
    <n v="31368"/>
    <n v="15960"/>
  </r>
  <r>
    <x v="312"/>
    <x v="308"/>
    <x v="0"/>
    <x v="5"/>
    <x v="2"/>
    <s v="Male"/>
    <n v="29"/>
    <n v="598"/>
    <n v="900"/>
    <n v="17342"/>
    <n v="26100"/>
    <n v="8758"/>
  </r>
  <r>
    <x v="313"/>
    <x v="309"/>
    <x v="0"/>
    <x v="5"/>
    <x v="2"/>
    <s v="Male"/>
    <n v="22"/>
    <n v="719"/>
    <n v="1172"/>
    <n v="15818"/>
    <n v="25784"/>
    <n v="9966"/>
  </r>
  <r>
    <x v="314"/>
    <x v="310"/>
    <x v="0"/>
    <x v="5"/>
    <x v="9"/>
    <s v="Female"/>
    <n v="30"/>
    <n v="716"/>
    <n v="1219"/>
    <n v="21480"/>
    <n v="36570"/>
    <n v="15090"/>
  </r>
  <r>
    <x v="315"/>
    <x v="311"/>
    <x v="0"/>
    <x v="5"/>
    <x v="13"/>
    <s v="Female"/>
    <n v="29"/>
    <n v="725"/>
    <n v="1096"/>
    <n v="21025"/>
    <n v="31784"/>
    <n v="10759"/>
  </r>
  <r>
    <x v="316"/>
    <x v="312"/>
    <x v="0"/>
    <x v="5"/>
    <x v="6"/>
    <s v="Female"/>
    <n v="29"/>
    <n v="623"/>
    <n v="941"/>
    <n v="18067"/>
    <n v="27289"/>
    <n v="9222"/>
  </r>
  <r>
    <x v="317"/>
    <x v="313"/>
    <x v="1"/>
    <x v="6"/>
    <x v="8"/>
    <s v="Female"/>
    <n v="85"/>
    <n v="938"/>
    <n v="893"/>
    <n v="79730"/>
    <n v="75905"/>
    <n v="-3825"/>
  </r>
  <r>
    <x v="318"/>
    <x v="314"/>
    <x v="1"/>
    <x v="6"/>
    <x v="8"/>
    <s v="Female"/>
    <n v="62"/>
    <n v="562"/>
    <n v="1412"/>
    <n v="34844"/>
    <n v="87544"/>
    <n v="52700"/>
  </r>
  <r>
    <x v="319"/>
    <x v="315"/>
    <x v="1"/>
    <x v="6"/>
    <x v="3"/>
    <s v="Female"/>
    <n v="59"/>
    <n v="725"/>
    <n v="1407"/>
    <n v="42775"/>
    <n v="83013"/>
    <n v="40238"/>
  </r>
  <r>
    <x v="320"/>
    <x v="316"/>
    <x v="1"/>
    <x v="6"/>
    <x v="3"/>
    <s v="Female"/>
    <n v="50"/>
    <n v="887"/>
    <n v="1139"/>
    <n v="44350"/>
    <n v="56950"/>
    <n v="12600"/>
  </r>
  <r>
    <x v="321"/>
    <x v="317"/>
    <x v="1"/>
    <x v="6"/>
    <x v="7"/>
    <s v="Male"/>
    <n v="66"/>
    <n v="771"/>
    <n v="1347"/>
    <n v="50886"/>
    <n v="88902"/>
    <n v="38016"/>
  </r>
  <r>
    <x v="322"/>
    <x v="318"/>
    <x v="1"/>
    <x v="6"/>
    <x v="8"/>
    <s v="Male"/>
    <n v="61"/>
    <n v="529"/>
    <n v="1136"/>
    <n v="32269"/>
    <n v="69296"/>
    <n v="37027"/>
  </r>
  <r>
    <x v="323"/>
    <x v="319"/>
    <x v="1"/>
    <x v="6"/>
    <x v="13"/>
    <s v="Male"/>
    <n v="78"/>
    <n v="511"/>
    <n v="1010"/>
    <n v="39858"/>
    <n v="78780"/>
    <n v="38922"/>
  </r>
  <r>
    <x v="324"/>
    <x v="320"/>
    <x v="1"/>
    <x v="6"/>
    <x v="14"/>
    <s v="Male"/>
    <n v="96"/>
    <n v="790"/>
    <n v="1088"/>
    <n v="75840"/>
    <n v="104448"/>
    <n v="28608"/>
  </r>
  <r>
    <x v="325"/>
    <x v="321"/>
    <x v="1"/>
    <x v="6"/>
    <x v="1"/>
    <s v="Female"/>
    <n v="63"/>
    <n v="722"/>
    <n v="893"/>
    <n v="45486"/>
    <n v="56259"/>
    <n v="10773"/>
  </r>
  <r>
    <x v="326"/>
    <x v="322"/>
    <x v="1"/>
    <x v="6"/>
    <x v="15"/>
    <s v="Male"/>
    <n v="100"/>
    <n v="831"/>
    <n v="1370"/>
    <n v="83100"/>
    <n v="137000"/>
    <n v="53900"/>
  </r>
  <r>
    <x v="327"/>
    <x v="323"/>
    <x v="1"/>
    <x v="6"/>
    <x v="16"/>
    <s v="Male"/>
    <n v="92"/>
    <n v="521"/>
    <n v="1373"/>
    <n v="47932"/>
    <n v="126316"/>
    <n v="78384"/>
  </r>
  <r>
    <x v="328"/>
    <x v="324"/>
    <x v="1"/>
    <x v="6"/>
    <x v="17"/>
    <s v="Male"/>
    <n v="65"/>
    <n v="661"/>
    <n v="1459"/>
    <n v="42965"/>
    <n v="94835"/>
    <n v="51870"/>
  </r>
  <r>
    <x v="329"/>
    <x v="325"/>
    <x v="1"/>
    <x v="7"/>
    <x v="18"/>
    <s v="Male"/>
    <n v="77"/>
    <n v="595"/>
    <n v="1275"/>
    <n v="45815"/>
    <n v="98175"/>
    <n v="52360"/>
  </r>
  <r>
    <x v="330"/>
    <x v="326"/>
    <x v="1"/>
    <x v="10"/>
    <x v="18"/>
    <s v="Male"/>
    <n v="62"/>
    <n v="774"/>
    <n v="1463"/>
    <n v="47988"/>
    <n v="90706"/>
    <n v="42718"/>
  </r>
  <r>
    <x v="0"/>
    <x v="0"/>
    <x v="0"/>
    <x v="0"/>
    <x v="0"/>
    <s v="Male"/>
    <n v="21"/>
    <n v="553"/>
    <n v="1146"/>
    <n v="11613"/>
    <n v="24066"/>
    <n v="12453"/>
  </r>
  <r>
    <x v="1"/>
    <x v="1"/>
    <x v="0"/>
    <x v="1"/>
    <x v="1"/>
    <s v="Male"/>
    <n v="30"/>
    <n v="719"/>
    <n v="1492"/>
    <n v="21570"/>
    <n v="44760"/>
    <n v="23190"/>
  </r>
  <r>
    <x v="2"/>
    <x v="2"/>
    <x v="0"/>
    <x v="1"/>
    <x v="2"/>
    <s v="Male"/>
    <n v="25"/>
    <n v="980"/>
    <n v="1303"/>
    <n v="24500"/>
    <n v="32575"/>
    <n v="8075"/>
  </r>
  <r>
    <x v="3"/>
    <x v="3"/>
    <x v="0"/>
    <x v="1"/>
    <x v="3"/>
    <s v="Male"/>
    <n v="22"/>
    <n v="718"/>
    <n v="1188"/>
    <n v="15796"/>
    <n v="26136"/>
    <n v="10340"/>
  </r>
  <r>
    <x v="4"/>
    <x v="4"/>
    <x v="1"/>
    <x v="2"/>
    <x v="4"/>
    <s v="Male"/>
    <n v="65"/>
    <n v="816"/>
    <n v="1009"/>
    <n v="53040"/>
    <n v="65585"/>
    <n v="12545"/>
  </r>
  <r>
    <x v="5"/>
    <x v="5"/>
    <x v="1"/>
    <x v="2"/>
    <x v="5"/>
    <s v="Male"/>
    <n v="100"/>
    <n v="893"/>
    <n v="1074"/>
    <n v="89300"/>
    <n v="107400"/>
    <n v="18100"/>
  </r>
  <r>
    <x v="6"/>
    <x v="6"/>
    <x v="1"/>
    <x v="2"/>
    <x v="6"/>
    <s v="Male"/>
    <n v="78"/>
    <n v="655"/>
    <n v="1045"/>
    <n v="51090"/>
    <n v="81510"/>
    <n v="30420"/>
  </r>
  <r>
    <x v="7"/>
    <x v="7"/>
    <x v="1"/>
    <x v="2"/>
    <x v="1"/>
    <s v="Male"/>
    <n v="79"/>
    <n v="632"/>
    <n v="1133"/>
    <n v="49928"/>
    <n v="89507"/>
    <n v="39579"/>
  </r>
  <r>
    <x v="8"/>
    <x v="8"/>
    <x v="0"/>
    <x v="0"/>
    <x v="7"/>
    <s v="Female"/>
    <n v="30"/>
    <n v="520"/>
    <n v="1274"/>
    <n v="15600"/>
    <n v="38220"/>
    <n v="22620"/>
  </r>
  <r>
    <x v="9"/>
    <x v="9"/>
    <x v="0"/>
    <x v="0"/>
    <x v="6"/>
    <s v="Female"/>
    <n v="26"/>
    <n v="808"/>
    <n v="1142"/>
    <n v="21008"/>
    <n v="29692"/>
    <n v="8684"/>
  </r>
  <r>
    <x v="10"/>
    <x v="10"/>
    <x v="0"/>
    <x v="0"/>
    <x v="8"/>
    <s v="Female"/>
    <n v="23"/>
    <n v="504"/>
    <n v="929"/>
    <n v="11592"/>
    <n v="21367"/>
    <n v="9775"/>
  </r>
  <r>
    <x v="11"/>
    <x v="11"/>
    <x v="0"/>
    <x v="0"/>
    <x v="8"/>
    <s v="Female"/>
    <n v="28"/>
    <n v="918"/>
    <n v="1469"/>
    <n v="25704"/>
    <n v="41132"/>
    <n v="15428"/>
  </r>
  <r>
    <x v="12"/>
    <x v="12"/>
    <x v="0"/>
    <x v="0"/>
    <x v="1"/>
    <s v="Female"/>
    <n v="22"/>
    <n v="755"/>
    <n v="1291"/>
    <n v="16610"/>
    <n v="28402"/>
    <n v="11792"/>
  </r>
  <r>
    <x v="13"/>
    <x v="13"/>
    <x v="0"/>
    <x v="0"/>
    <x v="9"/>
    <s v="Female"/>
    <n v="27"/>
    <n v="966"/>
    <n v="1136"/>
    <n v="26082"/>
    <n v="30672"/>
    <n v="4590"/>
  </r>
  <r>
    <x v="14"/>
    <x v="14"/>
    <x v="1"/>
    <x v="3"/>
    <x v="1"/>
    <s v="Female"/>
    <n v="74"/>
    <n v="859"/>
    <n v="906"/>
    <n v="63566"/>
    <n v="67044"/>
    <n v="3478"/>
  </r>
  <r>
    <x v="15"/>
    <x v="15"/>
    <x v="1"/>
    <x v="3"/>
    <x v="10"/>
    <s v="Female"/>
    <n v="77"/>
    <n v="579"/>
    <n v="1326"/>
    <n v="44583"/>
    <n v="102102"/>
    <n v="57519"/>
  </r>
  <r>
    <x v="16"/>
    <x v="16"/>
    <x v="1"/>
    <x v="3"/>
    <x v="9"/>
    <s v="Female"/>
    <n v="61"/>
    <n v="865"/>
    <n v="1340"/>
    <n v="52765"/>
    <n v="81740"/>
    <n v="28975"/>
  </r>
  <r>
    <x v="17"/>
    <x v="17"/>
    <x v="1"/>
    <x v="3"/>
    <x v="11"/>
    <s v="Female"/>
    <n v="57"/>
    <n v="881"/>
    <n v="1457"/>
    <n v="50217"/>
    <n v="83049"/>
    <n v="32832"/>
  </r>
  <r>
    <x v="18"/>
    <x v="18"/>
    <x v="1"/>
    <x v="3"/>
    <x v="12"/>
    <s v="Female"/>
    <n v="57"/>
    <n v="548"/>
    <n v="1451"/>
    <n v="31236"/>
    <n v="82707"/>
    <n v="51471"/>
  </r>
  <r>
    <x v="19"/>
    <x v="19"/>
    <x v="1"/>
    <x v="3"/>
    <x v="6"/>
    <s v="Male"/>
    <n v="84"/>
    <n v="702"/>
    <n v="1319"/>
    <n v="58968"/>
    <n v="110796"/>
    <n v="51828"/>
  </r>
  <r>
    <x v="20"/>
    <x v="20"/>
    <x v="1"/>
    <x v="3"/>
    <x v="8"/>
    <s v="Male"/>
    <n v="76"/>
    <n v="875"/>
    <n v="1259"/>
    <n v="66500"/>
    <n v="95684"/>
    <n v="29184"/>
  </r>
  <r>
    <x v="21"/>
    <x v="21"/>
    <x v="0"/>
    <x v="4"/>
    <x v="8"/>
    <s v="Male"/>
    <n v="20"/>
    <n v="664"/>
    <n v="1236"/>
    <n v="13280"/>
    <n v="24720"/>
    <n v="11440"/>
  </r>
  <r>
    <x v="22"/>
    <x v="22"/>
    <x v="0"/>
    <x v="4"/>
    <x v="3"/>
    <s v="Male"/>
    <n v="23"/>
    <n v="627"/>
    <n v="1255"/>
    <n v="14421"/>
    <n v="28865"/>
    <n v="14444"/>
  </r>
  <r>
    <x v="23"/>
    <x v="23"/>
    <x v="0"/>
    <x v="4"/>
    <x v="3"/>
    <s v="Male"/>
    <n v="26"/>
    <n v="608"/>
    <n v="1221"/>
    <n v="15808"/>
    <n v="31746"/>
    <n v="15938"/>
  </r>
  <r>
    <x v="24"/>
    <x v="24"/>
    <x v="0"/>
    <x v="4"/>
    <x v="7"/>
    <s v="Female"/>
    <n v="23"/>
    <n v="938"/>
    <n v="1081"/>
    <n v="21574"/>
    <n v="24863"/>
    <n v="3289"/>
  </r>
  <r>
    <x v="25"/>
    <x v="25"/>
    <x v="0"/>
    <x v="4"/>
    <x v="8"/>
    <s v="Female"/>
    <n v="24"/>
    <n v="826"/>
    <n v="1027"/>
    <n v="19824"/>
    <n v="24648"/>
    <n v="4824"/>
  </r>
  <r>
    <x v="26"/>
    <x v="26"/>
    <x v="0"/>
    <x v="4"/>
    <x v="13"/>
    <s v="Female"/>
    <n v="24"/>
    <n v="877"/>
    <n v="1049"/>
    <n v="21048"/>
    <n v="25176"/>
    <n v="4128"/>
  </r>
  <r>
    <x v="27"/>
    <x v="27"/>
    <x v="0"/>
    <x v="4"/>
    <x v="14"/>
    <s v="Female"/>
    <n v="23"/>
    <n v="736"/>
    <n v="985"/>
    <n v="16928"/>
    <n v="22655"/>
    <n v="5727"/>
  </r>
  <r>
    <x v="28"/>
    <x v="28"/>
    <x v="0"/>
    <x v="4"/>
    <x v="1"/>
    <s v="Female"/>
    <n v="27"/>
    <n v="828"/>
    <n v="1378"/>
    <n v="22356"/>
    <n v="37206"/>
    <n v="14850"/>
  </r>
  <r>
    <x v="29"/>
    <x v="29"/>
    <x v="0"/>
    <x v="4"/>
    <x v="15"/>
    <s v="Female"/>
    <n v="28"/>
    <n v="901"/>
    <n v="963"/>
    <n v="25228"/>
    <n v="26964"/>
    <n v="1736"/>
  </r>
  <r>
    <x v="30"/>
    <x v="30"/>
    <x v="0"/>
    <x v="4"/>
    <x v="16"/>
    <s v="Female"/>
    <n v="28"/>
    <n v="796"/>
    <n v="1230"/>
    <n v="22288"/>
    <n v="34440"/>
    <n v="12152"/>
  </r>
  <r>
    <x v="31"/>
    <x v="31"/>
    <x v="0"/>
    <x v="4"/>
    <x v="17"/>
    <s v="Male"/>
    <n v="27"/>
    <n v="794"/>
    <n v="1184"/>
    <n v="21438"/>
    <n v="31968"/>
    <n v="10530"/>
  </r>
  <r>
    <x v="32"/>
    <x v="32"/>
    <x v="0"/>
    <x v="4"/>
    <x v="18"/>
    <s v="Male"/>
    <n v="20"/>
    <n v="812"/>
    <n v="1108"/>
    <n v="16240"/>
    <n v="22160"/>
    <n v="5920"/>
  </r>
  <r>
    <x v="33"/>
    <x v="33"/>
    <x v="0"/>
    <x v="4"/>
    <x v="19"/>
    <s v="Male"/>
    <n v="20"/>
    <n v="908"/>
    <n v="1335"/>
    <n v="18160"/>
    <n v="26700"/>
    <n v="8540"/>
  </r>
  <r>
    <x v="34"/>
    <x v="34"/>
    <x v="0"/>
    <x v="4"/>
    <x v="2"/>
    <s v="Male"/>
    <n v="23"/>
    <n v="846"/>
    <n v="1460"/>
    <n v="19458"/>
    <n v="33580"/>
    <n v="14122"/>
  </r>
  <r>
    <x v="35"/>
    <x v="35"/>
    <x v="0"/>
    <x v="4"/>
    <x v="2"/>
    <s v="Female"/>
    <n v="25"/>
    <n v="627"/>
    <n v="1315"/>
    <n v="15675"/>
    <n v="32875"/>
    <n v="17200"/>
  </r>
  <r>
    <x v="36"/>
    <x v="36"/>
    <x v="0"/>
    <x v="5"/>
    <x v="9"/>
    <s v="Female"/>
    <n v="27"/>
    <n v="817"/>
    <n v="1245"/>
    <n v="22059"/>
    <n v="33615"/>
    <n v="11556"/>
  </r>
  <r>
    <x v="37"/>
    <x v="37"/>
    <x v="0"/>
    <x v="5"/>
    <x v="13"/>
    <s v="Female"/>
    <n v="27"/>
    <n v="675"/>
    <n v="1163"/>
    <n v="18225"/>
    <n v="31401"/>
    <n v="13176"/>
  </r>
  <r>
    <x v="38"/>
    <x v="38"/>
    <x v="0"/>
    <x v="5"/>
    <x v="2"/>
    <s v="Female"/>
    <n v="22"/>
    <n v="695"/>
    <n v="918"/>
    <n v="15290"/>
    <n v="20196"/>
    <n v="4906"/>
  </r>
  <r>
    <x v="39"/>
    <x v="39"/>
    <x v="0"/>
    <x v="5"/>
    <x v="4"/>
    <s v="Female"/>
    <n v="21"/>
    <n v="781"/>
    <n v="1061"/>
    <n v="16401"/>
    <n v="22281"/>
    <n v="5880"/>
  </r>
  <r>
    <x v="40"/>
    <x v="40"/>
    <x v="0"/>
    <x v="5"/>
    <x v="0"/>
    <s v="Female"/>
    <n v="25"/>
    <n v="517"/>
    <n v="1180"/>
    <n v="12925"/>
    <n v="29500"/>
    <n v="16575"/>
  </r>
  <r>
    <x v="41"/>
    <x v="41"/>
    <x v="0"/>
    <x v="5"/>
    <x v="1"/>
    <s v="Female"/>
    <n v="24"/>
    <n v="730"/>
    <n v="1234"/>
    <n v="17520"/>
    <n v="29616"/>
    <n v="12096"/>
  </r>
  <r>
    <x v="42"/>
    <x v="42"/>
    <x v="0"/>
    <x v="5"/>
    <x v="2"/>
    <s v="Female"/>
    <n v="23"/>
    <n v="811"/>
    <n v="1086"/>
    <n v="18653"/>
    <n v="24978"/>
    <n v="6325"/>
  </r>
  <r>
    <x v="43"/>
    <x v="43"/>
    <x v="0"/>
    <x v="5"/>
    <x v="3"/>
    <s v="Female"/>
    <n v="21"/>
    <n v="967"/>
    <n v="1423"/>
    <n v="20307"/>
    <n v="29883"/>
    <n v="9576"/>
  </r>
  <r>
    <x v="44"/>
    <x v="44"/>
    <x v="0"/>
    <x v="5"/>
    <x v="4"/>
    <s v="Female"/>
    <n v="29"/>
    <n v="655"/>
    <n v="1132"/>
    <n v="18995"/>
    <n v="32828"/>
    <n v="13833"/>
  </r>
  <r>
    <x v="45"/>
    <x v="45"/>
    <x v="0"/>
    <x v="5"/>
    <x v="5"/>
    <s v="Male"/>
    <n v="30"/>
    <n v="616"/>
    <n v="1159"/>
    <n v="18480"/>
    <n v="34770"/>
    <n v="16290"/>
  </r>
  <r>
    <x v="46"/>
    <x v="46"/>
    <x v="0"/>
    <x v="5"/>
    <x v="6"/>
    <s v="Male"/>
    <n v="30"/>
    <n v="709"/>
    <n v="1305"/>
    <n v="21270"/>
    <n v="39150"/>
    <n v="17880"/>
  </r>
  <r>
    <x v="47"/>
    <x v="47"/>
    <x v="0"/>
    <x v="5"/>
    <x v="1"/>
    <s v="Male"/>
    <n v="23"/>
    <n v="875"/>
    <n v="1376"/>
    <n v="20125"/>
    <n v="31648"/>
    <n v="11523"/>
  </r>
  <r>
    <x v="48"/>
    <x v="48"/>
    <x v="1"/>
    <x v="6"/>
    <x v="7"/>
    <s v="Male"/>
    <n v="50"/>
    <n v="885"/>
    <n v="1238"/>
    <n v="44250"/>
    <n v="61900"/>
    <n v="17650"/>
  </r>
  <r>
    <x v="49"/>
    <x v="49"/>
    <x v="1"/>
    <x v="6"/>
    <x v="6"/>
    <s v="Male"/>
    <n v="90"/>
    <n v="718"/>
    <n v="1346"/>
    <n v="64620"/>
    <n v="121140"/>
    <n v="56520"/>
  </r>
  <r>
    <x v="50"/>
    <x v="50"/>
    <x v="1"/>
    <x v="6"/>
    <x v="8"/>
    <s v="Female"/>
    <n v="53"/>
    <n v="950"/>
    <n v="919"/>
    <n v="50350"/>
    <n v="48707"/>
    <n v="-1643"/>
  </r>
  <r>
    <x v="51"/>
    <x v="51"/>
    <x v="1"/>
    <x v="6"/>
    <x v="8"/>
    <s v="Female"/>
    <n v="62"/>
    <n v="623"/>
    <n v="1463"/>
    <n v="38626"/>
    <n v="90706"/>
    <n v="52080"/>
  </r>
  <r>
    <x v="52"/>
    <x v="52"/>
    <x v="1"/>
    <x v="6"/>
    <x v="1"/>
    <s v="Female"/>
    <n v="72"/>
    <n v="920"/>
    <n v="1333"/>
    <n v="66240"/>
    <n v="95976"/>
    <n v="29736"/>
  </r>
  <r>
    <x v="53"/>
    <x v="53"/>
    <x v="1"/>
    <x v="6"/>
    <x v="9"/>
    <s v="Female"/>
    <n v="69"/>
    <n v="860"/>
    <n v="1028"/>
    <n v="59340"/>
    <n v="70932"/>
    <n v="11592"/>
  </r>
  <r>
    <x v="54"/>
    <x v="54"/>
    <x v="1"/>
    <x v="6"/>
    <x v="1"/>
    <s v="Female"/>
    <n v="80"/>
    <n v="765"/>
    <n v="1025"/>
    <n v="61200"/>
    <n v="82000"/>
    <n v="20800"/>
  </r>
  <r>
    <x v="55"/>
    <x v="55"/>
    <x v="1"/>
    <x v="6"/>
    <x v="10"/>
    <s v="Female"/>
    <n v="75"/>
    <n v="690"/>
    <n v="898"/>
    <n v="51750"/>
    <n v="67350"/>
    <n v="15600"/>
  </r>
  <r>
    <x v="56"/>
    <x v="56"/>
    <x v="1"/>
    <x v="6"/>
    <x v="9"/>
    <s v="Female"/>
    <n v="100"/>
    <n v="795"/>
    <n v="1235"/>
    <n v="79500"/>
    <n v="123500"/>
    <n v="44000"/>
  </r>
  <r>
    <x v="57"/>
    <x v="57"/>
    <x v="1"/>
    <x v="6"/>
    <x v="11"/>
    <s v="Male"/>
    <n v="85"/>
    <n v="845"/>
    <n v="1374"/>
    <n v="71825"/>
    <n v="116790"/>
    <n v="44965"/>
  </r>
  <r>
    <x v="58"/>
    <x v="58"/>
    <x v="1"/>
    <x v="6"/>
    <x v="12"/>
    <s v="Male"/>
    <n v="59"/>
    <n v="716"/>
    <n v="1384"/>
    <n v="42244"/>
    <n v="81656"/>
    <n v="39412"/>
  </r>
  <r>
    <x v="59"/>
    <x v="59"/>
    <x v="1"/>
    <x v="6"/>
    <x v="6"/>
    <s v="Male"/>
    <n v="51"/>
    <n v="876"/>
    <n v="934"/>
    <n v="44676"/>
    <n v="47634"/>
    <n v="2958"/>
  </r>
  <r>
    <x v="60"/>
    <x v="60"/>
    <x v="1"/>
    <x v="7"/>
    <x v="8"/>
    <s v="Male"/>
    <n v="55"/>
    <n v="793"/>
    <n v="1289"/>
    <n v="43615"/>
    <n v="70895"/>
    <n v="27280"/>
  </r>
  <r>
    <x v="61"/>
    <x v="61"/>
    <x v="1"/>
    <x v="7"/>
    <x v="8"/>
    <s v="Female"/>
    <n v="82"/>
    <n v="641"/>
    <n v="964"/>
    <n v="52562"/>
    <n v="79048"/>
    <n v="26486"/>
  </r>
  <r>
    <x v="62"/>
    <x v="62"/>
    <x v="1"/>
    <x v="7"/>
    <x v="3"/>
    <s v="Male"/>
    <n v="80"/>
    <n v="678"/>
    <n v="1088"/>
    <n v="54240"/>
    <n v="87040"/>
    <n v="32800"/>
  </r>
  <r>
    <x v="63"/>
    <x v="63"/>
    <x v="1"/>
    <x v="7"/>
    <x v="3"/>
    <s v="Male"/>
    <n v="76"/>
    <n v="585"/>
    <n v="1399"/>
    <n v="44460"/>
    <n v="106324"/>
    <n v="61864"/>
  </r>
  <r>
    <x v="64"/>
    <x v="64"/>
    <x v="1"/>
    <x v="7"/>
    <x v="7"/>
    <s v="Male"/>
    <n v="93"/>
    <n v="662"/>
    <n v="1440"/>
    <n v="61566"/>
    <n v="133920"/>
    <n v="72354"/>
  </r>
  <r>
    <x v="65"/>
    <x v="65"/>
    <x v="1"/>
    <x v="7"/>
    <x v="8"/>
    <s v="Male"/>
    <n v="51"/>
    <n v="744"/>
    <n v="1324"/>
    <n v="37944"/>
    <n v="67524"/>
    <n v="29580"/>
  </r>
  <r>
    <x v="66"/>
    <x v="66"/>
    <x v="1"/>
    <x v="7"/>
    <x v="13"/>
    <s v="Female"/>
    <n v="88"/>
    <n v="820"/>
    <n v="1182"/>
    <n v="72160"/>
    <n v="104016"/>
    <n v="31856"/>
  </r>
  <r>
    <x v="67"/>
    <x v="67"/>
    <x v="1"/>
    <x v="7"/>
    <x v="14"/>
    <s v="Female"/>
    <n v="72"/>
    <n v="937"/>
    <n v="1264"/>
    <n v="67464"/>
    <n v="91008"/>
    <n v="23544"/>
  </r>
  <r>
    <x v="68"/>
    <x v="68"/>
    <x v="1"/>
    <x v="7"/>
    <x v="1"/>
    <s v="Female"/>
    <n v="55"/>
    <n v="685"/>
    <n v="1135"/>
    <n v="37675"/>
    <n v="62425"/>
    <n v="24750"/>
  </r>
  <r>
    <x v="69"/>
    <x v="69"/>
    <x v="1"/>
    <x v="7"/>
    <x v="15"/>
    <s v="Female"/>
    <n v="55"/>
    <n v="661"/>
    <n v="1210"/>
    <n v="36355"/>
    <n v="66550"/>
    <n v="30195"/>
  </r>
  <r>
    <x v="70"/>
    <x v="70"/>
    <x v="1"/>
    <x v="7"/>
    <x v="16"/>
    <s v="Female"/>
    <n v="72"/>
    <n v="804"/>
    <n v="1389"/>
    <n v="57888"/>
    <n v="100008"/>
    <n v="42120"/>
  </r>
  <r>
    <x v="71"/>
    <x v="71"/>
    <x v="2"/>
    <x v="8"/>
    <x v="17"/>
    <s v="Female"/>
    <n v="13"/>
    <n v="643"/>
    <n v="1098"/>
    <n v="8359"/>
    <n v="14274"/>
    <n v="5915"/>
  </r>
  <r>
    <x v="72"/>
    <x v="72"/>
    <x v="2"/>
    <x v="8"/>
    <x v="18"/>
    <s v="Female"/>
    <n v="16"/>
    <n v="848"/>
    <n v="894"/>
    <n v="13568"/>
    <n v="14304"/>
    <n v="736"/>
  </r>
  <r>
    <x v="73"/>
    <x v="73"/>
    <x v="2"/>
    <x v="8"/>
    <x v="19"/>
    <s v="Female"/>
    <n v="19"/>
    <n v="982"/>
    <n v="1253"/>
    <n v="18658"/>
    <n v="23807"/>
    <n v="5149"/>
  </r>
  <r>
    <x v="74"/>
    <x v="74"/>
    <x v="2"/>
    <x v="8"/>
    <x v="2"/>
    <s v="Female"/>
    <n v="19"/>
    <n v="918"/>
    <n v="1364"/>
    <n v="17442"/>
    <n v="25916"/>
    <n v="8474"/>
  </r>
  <r>
    <x v="75"/>
    <x v="75"/>
    <x v="2"/>
    <x v="8"/>
    <x v="2"/>
    <s v="Female"/>
    <n v="17"/>
    <n v="901"/>
    <n v="1395"/>
    <n v="15317"/>
    <n v="23715"/>
    <n v="8398"/>
  </r>
  <r>
    <x v="76"/>
    <x v="76"/>
    <x v="2"/>
    <x v="8"/>
    <x v="9"/>
    <s v="Male"/>
    <n v="17"/>
    <n v="787"/>
    <n v="1165"/>
    <n v="13379"/>
    <n v="19805"/>
    <n v="6426"/>
  </r>
  <r>
    <x v="77"/>
    <x v="77"/>
    <x v="2"/>
    <x v="8"/>
    <x v="13"/>
    <s v="Male"/>
    <n v="15"/>
    <n v="545"/>
    <n v="1113"/>
    <n v="8175"/>
    <n v="16695"/>
    <n v="8520"/>
  </r>
  <r>
    <x v="78"/>
    <x v="78"/>
    <x v="1"/>
    <x v="6"/>
    <x v="2"/>
    <s v="Male"/>
    <n v="87"/>
    <n v="616"/>
    <n v="916"/>
    <n v="53592"/>
    <n v="79692"/>
    <n v="26100"/>
  </r>
  <r>
    <x v="79"/>
    <x v="79"/>
    <x v="1"/>
    <x v="6"/>
    <x v="4"/>
    <s v="Male"/>
    <n v="57"/>
    <n v="724"/>
    <n v="923"/>
    <n v="41268"/>
    <n v="52611"/>
    <n v="11343"/>
  </r>
  <r>
    <x v="80"/>
    <x v="80"/>
    <x v="1"/>
    <x v="6"/>
    <x v="0"/>
    <s v="Male"/>
    <n v="85"/>
    <n v="639"/>
    <n v="920"/>
    <n v="54315"/>
    <n v="78200"/>
    <n v="23885"/>
  </r>
  <r>
    <x v="81"/>
    <x v="81"/>
    <x v="1"/>
    <x v="6"/>
    <x v="1"/>
    <s v="Female"/>
    <n v="83"/>
    <n v="889"/>
    <n v="1363"/>
    <n v="73787"/>
    <n v="113129"/>
    <n v="39342"/>
  </r>
  <r>
    <x v="82"/>
    <x v="82"/>
    <x v="1"/>
    <x v="6"/>
    <x v="2"/>
    <s v="Female"/>
    <n v="81"/>
    <n v="776"/>
    <n v="1318"/>
    <n v="62856"/>
    <n v="106758"/>
    <n v="43902"/>
  </r>
  <r>
    <x v="83"/>
    <x v="83"/>
    <x v="1"/>
    <x v="7"/>
    <x v="3"/>
    <s v="Female"/>
    <n v="86"/>
    <n v="705"/>
    <n v="1007"/>
    <n v="60630"/>
    <n v="86602"/>
    <n v="25972"/>
  </r>
  <r>
    <x v="84"/>
    <x v="84"/>
    <x v="1"/>
    <x v="7"/>
    <x v="4"/>
    <s v="Male"/>
    <n v="80"/>
    <n v="901"/>
    <n v="1198"/>
    <n v="72080"/>
    <n v="95840"/>
    <n v="23760"/>
  </r>
  <r>
    <x v="85"/>
    <x v="85"/>
    <x v="1"/>
    <x v="7"/>
    <x v="5"/>
    <s v="Male"/>
    <n v="59"/>
    <n v="502"/>
    <n v="1430"/>
    <n v="29618"/>
    <n v="84370"/>
    <n v="54752"/>
  </r>
  <r>
    <x v="86"/>
    <x v="86"/>
    <x v="1"/>
    <x v="7"/>
    <x v="6"/>
    <s v="Male"/>
    <n v="52"/>
    <n v="556"/>
    <n v="1041"/>
    <n v="28912"/>
    <n v="54132"/>
    <n v="25220"/>
  </r>
  <r>
    <x v="87"/>
    <x v="87"/>
    <x v="1"/>
    <x v="7"/>
    <x v="1"/>
    <s v="Male"/>
    <n v="92"/>
    <n v="953"/>
    <n v="888"/>
    <n v="87676"/>
    <n v="81696"/>
    <n v="-5980"/>
  </r>
  <r>
    <x v="88"/>
    <x v="88"/>
    <x v="1"/>
    <x v="7"/>
    <x v="7"/>
    <s v="Male"/>
    <n v="96"/>
    <n v="961"/>
    <n v="1234"/>
    <n v="92256"/>
    <n v="118464"/>
    <n v="26208"/>
  </r>
  <r>
    <x v="89"/>
    <x v="89"/>
    <x v="2"/>
    <x v="9"/>
    <x v="6"/>
    <s v="Female"/>
    <n v="11"/>
    <n v="616"/>
    <n v="1429"/>
    <n v="6776"/>
    <n v="15719"/>
    <n v="8943"/>
  </r>
  <r>
    <x v="90"/>
    <x v="90"/>
    <x v="2"/>
    <x v="9"/>
    <x v="8"/>
    <s v="Female"/>
    <n v="16"/>
    <n v="911"/>
    <n v="1482"/>
    <n v="14576"/>
    <n v="23712"/>
    <n v="9136"/>
  </r>
  <r>
    <x v="91"/>
    <x v="91"/>
    <x v="2"/>
    <x v="9"/>
    <x v="8"/>
    <s v="Female"/>
    <n v="19"/>
    <n v="816"/>
    <n v="1069"/>
    <n v="15504"/>
    <n v="20311"/>
    <n v="4807"/>
  </r>
  <r>
    <x v="92"/>
    <x v="92"/>
    <x v="2"/>
    <x v="9"/>
    <x v="1"/>
    <s v="Female"/>
    <n v="14"/>
    <n v="684"/>
    <n v="983"/>
    <n v="9576"/>
    <n v="13762"/>
    <n v="4186"/>
  </r>
  <r>
    <x v="93"/>
    <x v="93"/>
    <x v="2"/>
    <x v="9"/>
    <x v="9"/>
    <s v="Female"/>
    <n v="16"/>
    <n v="693"/>
    <n v="1417"/>
    <n v="11088"/>
    <n v="22672"/>
    <n v="11584"/>
  </r>
  <r>
    <x v="94"/>
    <x v="94"/>
    <x v="2"/>
    <x v="9"/>
    <x v="1"/>
    <s v="Female"/>
    <n v="14"/>
    <n v="965"/>
    <n v="1403"/>
    <n v="13510"/>
    <n v="19642"/>
    <n v="6132"/>
  </r>
  <r>
    <x v="95"/>
    <x v="95"/>
    <x v="2"/>
    <x v="9"/>
    <x v="10"/>
    <s v="Female"/>
    <n v="20"/>
    <n v="960"/>
    <n v="1498"/>
    <n v="19200"/>
    <n v="29960"/>
    <n v="10760"/>
  </r>
  <r>
    <x v="96"/>
    <x v="96"/>
    <x v="2"/>
    <x v="9"/>
    <x v="9"/>
    <s v="Male"/>
    <n v="16"/>
    <n v="734"/>
    <n v="940"/>
    <n v="11744"/>
    <n v="15040"/>
    <n v="3296"/>
  </r>
  <r>
    <x v="97"/>
    <x v="97"/>
    <x v="2"/>
    <x v="9"/>
    <x v="11"/>
    <s v="Male"/>
    <n v="16"/>
    <n v="673"/>
    <n v="1105"/>
    <n v="10768"/>
    <n v="17680"/>
    <n v="6912"/>
  </r>
  <r>
    <x v="98"/>
    <x v="98"/>
    <x v="2"/>
    <x v="9"/>
    <x v="12"/>
    <s v="Male"/>
    <n v="14"/>
    <n v="782"/>
    <n v="1372"/>
    <n v="10948"/>
    <n v="19208"/>
    <n v="8260"/>
  </r>
  <r>
    <x v="99"/>
    <x v="99"/>
    <x v="2"/>
    <x v="9"/>
    <x v="6"/>
    <s v="Male"/>
    <n v="19"/>
    <n v="536"/>
    <n v="965"/>
    <n v="10184"/>
    <n v="18335"/>
    <n v="8151"/>
  </r>
  <r>
    <x v="100"/>
    <x v="100"/>
    <x v="2"/>
    <x v="9"/>
    <x v="8"/>
    <s v="Female"/>
    <n v="11"/>
    <n v="991"/>
    <n v="1490"/>
    <n v="10901"/>
    <n v="16390"/>
    <n v="5489"/>
  </r>
  <r>
    <x v="101"/>
    <x v="101"/>
    <x v="0"/>
    <x v="5"/>
    <x v="8"/>
    <s v="Male"/>
    <n v="26"/>
    <n v="766"/>
    <n v="1224"/>
    <n v="19916"/>
    <n v="31824"/>
    <n v="11908"/>
  </r>
  <r>
    <x v="102"/>
    <x v="102"/>
    <x v="0"/>
    <x v="5"/>
    <x v="3"/>
    <s v="Male"/>
    <n v="23"/>
    <n v="589"/>
    <n v="1165"/>
    <n v="13547"/>
    <n v="26795"/>
    <n v="13248"/>
  </r>
  <r>
    <x v="103"/>
    <x v="103"/>
    <x v="0"/>
    <x v="5"/>
    <x v="3"/>
    <s v="Male"/>
    <n v="24"/>
    <n v="718"/>
    <n v="1150"/>
    <n v="17232"/>
    <n v="27600"/>
    <n v="10368"/>
  </r>
  <r>
    <x v="104"/>
    <x v="104"/>
    <x v="0"/>
    <x v="5"/>
    <x v="7"/>
    <s v="Male"/>
    <n v="22"/>
    <n v="877"/>
    <n v="1452"/>
    <n v="19294"/>
    <n v="31944"/>
    <n v="12650"/>
  </r>
  <r>
    <x v="105"/>
    <x v="105"/>
    <x v="0"/>
    <x v="5"/>
    <x v="8"/>
    <s v="Female"/>
    <n v="23"/>
    <n v="559"/>
    <n v="952"/>
    <n v="12857"/>
    <n v="21896"/>
    <n v="9039"/>
  </r>
  <r>
    <x v="106"/>
    <x v="106"/>
    <x v="0"/>
    <x v="5"/>
    <x v="13"/>
    <s v="Female"/>
    <n v="23"/>
    <n v="641"/>
    <n v="1117"/>
    <n v="14743"/>
    <n v="25691"/>
    <n v="10948"/>
  </r>
  <r>
    <x v="107"/>
    <x v="107"/>
    <x v="0"/>
    <x v="5"/>
    <x v="14"/>
    <s v="Female"/>
    <n v="30"/>
    <n v="916"/>
    <n v="1306"/>
    <n v="27480"/>
    <n v="39180"/>
    <n v="11700"/>
  </r>
  <r>
    <x v="108"/>
    <x v="108"/>
    <x v="0"/>
    <x v="5"/>
    <x v="1"/>
    <s v="Female"/>
    <n v="28"/>
    <n v="588"/>
    <n v="889"/>
    <n v="16464"/>
    <n v="24892"/>
    <n v="8428"/>
  </r>
  <r>
    <x v="109"/>
    <x v="109"/>
    <x v="0"/>
    <x v="5"/>
    <x v="15"/>
    <s v="Female"/>
    <n v="26"/>
    <n v="969"/>
    <n v="1343"/>
    <n v="25194"/>
    <n v="34918"/>
    <n v="9724"/>
  </r>
  <r>
    <x v="110"/>
    <x v="110"/>
    <x v="0"/>
    <x v="5"/>
    <x v="16"/>
    <s v="Female"/>
    <n v="25"/>
    <n v="839"/>
    <n v="1091"/>
    <n v="20975"/>
    <n v="27275"/>
    <n v="6300"/>
  </r>
  <r>
    <x v="111"/>
    <x v="111"/>
    <x v="0"/>
    <x v="5"/>
    <x v="17"/>
    <s v="Female"/>
    <n v="25"/>
    <n v="536"/>
    <n v="935"/>
    <n v="13400"/>
    <n v="23375"/>
    <n v="9975"/>
  </r>
  <r>
    <x v="112"/>
    <x v="112"/>
    <x v="1"/>
    <x v="6"/>
    <x v="18"/>
    <s v="Female"/>
    <n v="79"/>
    <n v="880"/>
    <n v="1006"/>
    <n v="69520"/>
    <n v="79474"/>
    <n v="9954"/>
  </r>
  <r>
    <x v="113"/>
    <x v="113"/>
    <x v="1"/>
    <x v="6"/>
    <x v="19"/>
    <s v="Female"/>
    <n v="62"/>
    <n v="936"/>
    <n v="1020"/>
    <n v="58032"/>
    <n v="63240"/>
    <n v="5208"/>
  </r>
  <r>
    <x v="114"/>
    <x v="114"/>
    <x v="1"/>
    <x v="6"/>
    <x v="2"/>
    <s v="Female"/>
    <n v="53"/>
    <n v="791"/>
    <n v="1156"/>
    <n v="41923"/>
    <n v="61268"/>
    <n v="19345"/>
  </r>
  <r>
    <x v="115"/>
    <x v="115"/>
    <x v="1"/>
    <x v="6"/>
    <x v="2"/>
    <s v="Female"/>
    <n v="56"/>
    <n v="740"/>
    <n v="1101"/>
    <n v="41440"/>
    <n v="61656"/>
    <n v="20216"/>
  </r>
  <r>
    <x v="116"/>
    <x v="116"/>
    <x v="1"/>
    <x v="6"/>
    <x v="9"/>
    <s v="Female"/>
    <n v="63"/>
    <n v="519"/>
    <n v="1446"/>
    <n v="32697"/>
    <n v="91098"/>
    <n v="58401"/>
  </r>
  <r>
    <x v="117"/>
    <x v="117"/>
    <x v="1"/>
    <x v="6"/>
    <x v="13"/>
    <s v="Female"/>
    <n v="73"/>
    <n v="857"/>
    <n v="1092"/>
    <n v="62561"/>
    <n v="79716"/>
    <n v="17155"/>
  </r>
  <r>
    <x v="118"/>
    <x v="118"/>
    <x v="1"/>
    <x v="6"/>
    <x v="2"/>
    <s v="Female"/>
    <n v="67"/>
    <n v="725"/>
    <n v="1287"/>
    <n v="48575"/>
    <n v="86229"/>
    <n v="37654"/>
  </r>
  <r>
    <x v="119"/>
    <x v="119"/>
    <x v="1"/>
    <x v="6"/>
    <x v="4"/>
    <s v="Female"/>
    <n v="74"/>
    <n v="691"/>
    <n v="998"/>
    <n v="51134"/>
    <n v="73852"/>
    <n v="22718"/>
  </r>
  <r>
    <x v="120"/>
    <x v="120"/>
    <x v="1"/>
    <x v="6"/>
    <x v="0"/>
    <s v="Male"/>
    <n v="92"/>
    <n v="981"/>
    <n v="1262"/>
    <n v="90252"/>
    <n v="116104"/>
    <n v="25852"/>
  </r>
  <r>
    <x v="121"/>
    <x v="121"/>
    <x v="1"/>
    <x v="6"/>
    <x v="1"/>
    <s v="Male"/>
    <n v="63"/>
    <n v="547"/>
    <n v="1461"/>
    <n v="34461"/>
    <n v="92043"/>
    <n v="57582"/>
  </r>
  <r>
    <x v="122"/>
    <x v="122"/>
    <x v="1"/>
    <x v="6"/>
    <x v="2"/>
    <s v="Male"/>
    <n v="69"/>
    <n v="531"/>
    <n v="1261"/>
    <n v="36639"/>
    <n v="87009"/>
    <n v="50370"/>
  </r>
  <r>
    <x v="123"/>
    <x v="123"/>
    <x v="1"/>
    <x v="6"/>
    <x v="3"/>
    <s v="Male"/>
    <n v="84"/>
    <n v="806"/>
    <n v="1470"/>
    <n v="67704"/>
    <n v="123480"/>
    <n v="55776"/>
  </r>
  <r>
    <x v="124"/>
    <x v="124"/>
    <x v="1"/>
    <x v="7"/>
    <x v="4"/>
    <s v="Male"/>
    <n v="66"/>
    <n v="715"/>
    <n v="1129"/>
    <n v="47190"/>
    <n v="74514"/>
    <n v="27324"/>
  </r>
  <r>
    <x v="125"/>
    <x v="125"/>
    <x v="1"/>
    <x v="7"/>
    <x v="5"/>
    <s v="Female"/>
    <n v="71"/>
    <n v="565"/>
    <n v="1309"/>
    <n v="40115"/>
    <n v="92939"/>
    <n v="52824"/>
  </r>
  <r>
    <x v="126"/>
    <x v="126"/>
    <x v="1"/>
    <x v="7"/>
    <x v="6"/>
    <s v="Female"/>
    <n v="90"/>
    <n v="634"/>
    <n v="956"/>
    <n v="57060"/>
    <n v="86040"/>
    <n v="28980"/>
  </r>
  <r>
    <x v="127"/>
    <x v="127"/>
    <x v="2"/>
    <x v="9"/>
    <x v="1"/>
    <s v="Female"/>
    <n v="10"/>
    <n v="844"/>
    <n v="1370"/>
    <n v="8440"/>
    <n v="13700"/>
    <n v="5260"/>
  </r>
  <r>
    <x v="128"/>
    <x v="128"/>
    <x v="2"/>
    <x v="9"/>
    <x v="7"/>
    <s v="Female"/>
    <n v="20"/>
    <n v="803"/>
    <n v="916"/>
    <n v="16060"/>
    <n v="18320"/>
    <n v="2260"/>
  </r>
  <r>
    <x v="129"/>
    <x v="129"/>
    <x v="2"/>
    <x v="9"/>
    <x v="6"/>
    <s v="Female"/>
    <n v="10"/>
    <n v="812"/>
    <n v="1189"/>
    <n v="8120"/>
    <n v="11890"/>
    <n v="3770"/>
  </r>
  <r>
    <x v="130"/>
    <x v="130"/>
    <x v="2"/>
    <x v="9"/>
    <x v="8"/>
    <s v="Female"/>
    <n v="12"/>
    <n v="606"/>
    <n v="1378"/>
    <n v="7272"/>
    <n v="16536"/>
    <n v="9264"/>
  </r>
  <r>
    <x v="131"/>
    <x v="131"/>
    <x v="2"/>
    <x v="9"/>
    <x v="8"/>
    <s v="Female"/>
    <n v="11"/>
    <n v="622"/>
    <n v="1267"/>
    <n v="6842"/>
    <n v="13937"/>
    <n v="7095"/>
  </r>
  <r>
    <x v="132"/>
    <x v="132"/>
    <x v="2"/>
    <x v="9"/>
    <x v="1"/>
    <s v="Male"/>
    <n v="17"/>
    <n v="671"/>
    <n v="1070"/>
    <n v="11407"/>
    <n v="18190"/>
    <n v="6783"/>
  </r>
  <r>
    <x v="133"/>
    <x v="133"/>
    <x v="2"/>
    <x v="9"/>
    <x v="9"/>
    <s v="Male"/>
    <n v="12"/>
    <n v="814"/>
    <n v="1427"/>
    <n v="9768"/>
    <n v="17124"/>
    <n v="7356"/>
  </r>
  <r>
    <x v="134"/>
    <x v="134"/>
    <x v="0"/>
    <x v="5"/>
    <x v="1"/>
    <s v="Male"/>
    <n v="27"/>
    <n v="966"/>
    <n v="1272"/>
    <n v="26082"/>
    <n v="34344"/>
    <n v="8262"/>
  </r>
  <r>
    <x v="135"/>
    <x v="135"/>
    <x v="0"/>
    <x v="5"/>
    <x v="10"/>
    <s v="Male"/>
    <n v="23"/>
    <n v="694"/>
    <n v="1075"/>
    <n v="15962"/>
    <n v="24725"/>
    <n v="8763"/>
  </r>
  <r>
    <x v="136"/>
    <x v="136"/>
    <x v="0"/>
    <x v="5"/>
    <x v="9"/>
    <s v="Female"/>
    <n v="22"/>
    <n v="749"/>
    <n v="929"/>
    <n v="16478"/>
    <n v="20438"/>
    <n v="3960"/>
  </r>
  <r>
    <x v="137"/>
    <x v="137"/>
    <x v="0"/>
    <x v="5"/>
    <x v="11"/>
    <s v="Male"/>
    <n v="22"/>
    <n v="888"/>
    <n v="1278"/>
    <n v="19536"/>
    <n v="28116"/>
    <n v="8580"/>
  </r>
  <r>
    <x v="138"/>
    <x v="138"/>
    <x v="0"/>
    <x v="5"/>
    <x v="12"/>
    <s v="Male"/>
    <n v="24"/>
    <n v="845"/>
    <n v="1092"/>
    <n v="20280"/>
    <n v="26208"/>
    <n v="5928"/>
  </r>
  <r>
    <x v="139"/>
    <x v="139"/>
    <x v="0"/>
    <x v="5"/>
    <x v="6"/>
    <s v="Male"/>
    <n v="29"/>
    <n v="872"/>
    <n v="1287"/>
    <n v="25288"/>
    <n v="37323"/>
    <n v="12035"/>
  </r>
  <r>
    <x v="140"/>
    <x v="140"/>
    <x v="0"/>
    <x v="5"/>
    <x v="8"/>
    <s v="Male"/>
    <n v="27"/>
    <n v="674"/>
    <n v="1316"/>
    <n v="18198"/>
    <n v="35532"/>
    <n v="17334"/>
  </r>
  <r>
    <x v="141"/>
    <x v="141"/>
    <x v="0"/>
    <x v="5"/>
    <x v="8"/>
    <s v="Female"/>
    <n v="27"/>
    <n v="583"/>
    <n v="1332"/>
    <n v="15741"/>
    <n v="35964"/>
    <n v="20223"/>
  </r>
  <r>
    <x v="142"/>
    <x v="142"/>
    <x v="0"/>
    <x v="5"/>
    <x v="3"/>
    <s v="Female"/>
    <n v="21"/>
    <n v="929"/>
    <n v="1207"/>
    <n v="19509"/>
    <n v="25347"/>
    <n v="5838"/>
  </r>
  <r>
    <x v="143"/>
    <x v="143"/>
    <x v="0"/>
    <x v="5"/>
    <x v="3"/>
    <s v="Female"/>
    <n v="29"/>
    <n v="818"/>
    <n v="1256"/>
    <n v="23722"/>
    <n v="36424"/>
    <n v="12702"/>
  </r>
  <r>
    <x v="144"/>
    <x v="144"/>
    <x v="0"/>
    <x v="5"/>
    <x v="7"/>
    <s v="Female"/>
    <n v="28"/>
    <n v="873"/>
    <n v="1472"/>
    <n v="24444"/>
    <n v="41216"/>
    <n v="16772"/>
  </r>
  <r>
    <x v="145"/>
    <x v="145"/>
    <x v="1"/>
    <x v="6"/>
    <x v="8"/>
    <s v="Female"/>
    <n v="61"/>
    <n v="675"/>
    <n v="1355"/>
    <n v="41175"/>
    <n v="82655"/>
    <n v="41480"/>
  </r>
  <r>
    <x v="146"/>
    <x v="146"/>
    <x v="1"/>
    <x v="6"/>
    <x v="13"/>
    <s v="Female"/>
    <n v="58"/>
    <n v="720"/>
    <n v="1187"/>
    <n v="41760"/>
    <n v="68846"/>
    <n v="27086"/>
  </r>
  <r>
    <x v="147"/>
    <x v="147"/>
    <x v="1"/>
    <x v="6"/>
    <x v="14"/>
    <s v="Female"/>
    <n v="60"/>
    <n v="676"/>
    <n v="1112"/>
    <n v="40560"/>
    <n v="66720"/>
    <n v="26160"/>
  </r>
  <r>
    <x v="148"/>
    <x v="148"/>
    <x v="1"/>
    <x v="6"/>
    <x v="1"/>
    <s v="Female"/>
    <n v="91"/>
    <n v="808"/>
    <n v="1008"/>
    <n v="73528"/>
    <n v="91728"/>
    <n v="18200"/>
  </r>
  <r>
    <x v="149"/>
    <x v="149"/>
    <x v="1"/>
    <x v="6"/>
    <x v="15"/>
    <s v="Female"/>
    <n v="99"/>
    <n v="528"/>
    <n v="1208"/>
    <n v="52272"/>
    <n v="119592"/>
    <n v="67320"/>
  </r>
  <r>
    <x v="150"/>
    <x v="150"/>
    <x v="1"/>
    <x v="6"/>
    <x v="16"/>
    <s v="Female"/>
    <n v="73"/>
    <n v="783"/>
    <n v="991"/>
    <n v="57159"/>
    <n v="72343"/>
    <n v="15184"/>
  </r>
  <r>
    <x v="151"/>
    <x v="151"/>
    <x v="1"/>
    <x v="6"/>
    <x v="17"/>
    <s v="Male"/>
    <n v="59"/>
    <n v="638"/>
    <n v="1062"/>
    <n v="37642"/>
    <n v="62658"/>
    <n v="25016"/>
  </r>
  <r>
    <x v="152"/>
    <x v="152"/>
    <x v="1"/>
    <x v="6"/>
    <x v="18"/>
    <s v="Male"/>
    <n v="60"/>
    <n v="645"/>
    <n v="1094"/>
    <n v="38700"/>
    <n v="65640"/>
    <n v="26940"/>
  </r>
  <r>
    <x v="153"/>
    <x v="153"/>
    <x v="1"/>
    <x v="6"/>
    <x v="19"/>
    <s v="Male"/>
    <n v="68"/>
    <n v="881"/>
    <n v="1338"/>
    <n v="59908"/>
    <n v="90984"/>
    <n v="31076"/>
  </r>
  <r>
    <x v="154"/>
    <x v="154"/>
    <x v="1"/>
    <x v="7"/>
    <x v="2"/>
    <s v="Male"/>
    <n v="55"/>
    <n v="639"/>
    <n v="1346"/>
    <n v="35145"/>
    <n v="74030"/>
    <n v="38885"/>
  </r>
  <r>
    <x v="155"/>
    <x v="155"/>
    <x v="1"/>
    <x v="7"/>
    <x v="2"/>
    <s v="Male"/>
    <n v="52"/>
    <n v="718"/>
    <n v="1051"/>
    <n v="37336"/>
    <n v="54652"/>
    <n v="17316"/>
  </r>
  <r>
    <x v="156"/>
    <x v="156"/>
    <x v="1"/>
    <x v="7"/>
    <x v="9"/>
    <s v="Female"/>
    <n v="95"/>
    <n v="944"/>
    <n v="1293"/>
    <n v="89680"/>
    <n v="122835"/>
    <n v="33155"/>
  </r>
  <r>
    <x v="157"/>
    <x v="157"/>
    <x v="1"/>
    <x v="7"/>
    <x v="13"/>
    <s v="Female"/>
    <n v="68"/>
    <n v="777"/>
    <n v="977"/>
    <n v="52836"/>
    <n v="66436"/>
    <n v="13600"/>
  </r>
  <r>
    <x v="158"/>
    <x v="158"/>
    <x v="1"/>
    <x v="7"/>
    <x v="2"/>
    <s v="Female"/>
    <n v="99"/>
    <n v="523"/>
    <n v="1373"/>
    <n v="51777"/>
    <n v="135927"/>
    <n v="84150"/>
  </r>
  <r>
    <x v="159"/>
    <x v="159"/>
    <x v="1"/>
    <x v="7"/>
    <x v="4"/>
    <s v="Male"/>
    <n v="92"/>
    <n v="814"/>
    <n v="1243"/>
    <n v="74888"/>
    <n v="114356"/>
    <n v="39468"/>
  </r>
  <r>
    <x v="160"/>
    <x v="160"/>
    <x v="2"/>
    <x v="9"/>
    <x v="0"/>
    <s v="Male"/>
    <n v="11"/>
    <n v="960"/>
    <n v="891"/>
    <n v="10560"/>
    <n v="9801"/>
    <n v="-759"/>
  </r>
  <r>
    <x v="161"/>
    <x v="161"/>
    <x v="2"/>
    <x v="9"/>
    <x v="1"/>
    <s v="Male"/>
    <n v="10"/>
    <n v="654"/>
    <n v="908"/>
    <n v="6540"/>
    <n v="9080"/>
    <n v="2540"/>
  </r>
  <r>
    <x v="162"/>
    <x v="162"/>
    <x v="2"/>
    <x v="9"/>
    <x v="2"/>
    <s v="Male"/>
    <n v="14"/>
    <n v="504"/>
    <n v="1480"/>
    <n v="7056"/>
    <n v="20720"/>
    <n v="13664"/>
  </r>
  <r>
    <x v="163"/>
    <x v="163"/>
    <x v="2"/>
    <x v="9"/>
    <x v="3"/>
    <s v="Male"/>
    <n v="12"/>
    <n v="886"/>
    <n v="1322"/>
    <n v="10632"/>
    <n v="15864"/>
    <n v="5232"/>
  </r>
  <r>
    <x v="164"/>
    <x v="164"/>
    <x v="2"/>
    <x v="9"/>
    <x v="4"/>
    <s v="Female"/>
    <n v="10"/>
    <n v="554"/>
    <n v="1091"/>
    <n v="5540"/>
    <n v="10910"/>
    <n v="5370"/>
  </r>
  <r>
    <x v="165"/>
    <x v="165"/>
    <x v="2"/>
    <x v="9"/>
    <x v="5"/>
    <s v="Female"/>
    <n v="14"/>
    <n v="933"/>
    <n v="1357"/>
    <n v="13062"/>
    <n v="18998"/>
    <n v="5936"/>
  </r>
  <r>
    <x v="166"/>
    <x v="166"/>
    <x v="2"/>
    <x v="9"/>
    <x v="6"/>
    <s v="Female"/>
    <n v="19"/>
    <n v="576"/>
    <n v="966"/>
    <n v="10944"/>
    <n v="18354"/>
    <n v="7410"/>
  </r>
  <r>
    <x v="167"/>
    <x v="167"/>
    <x v="2"/>
    <x v="9"/>
    <x v="1"/>
    <s v="Female"/>
    <n v="15"/>
    <n v="674"/>
    <n v="1230"/>
    <n v="10110"/>
    <n v="18450"/>
    <n v="8340"/>
  </r>
  <r>
    <x v="168"/>
    <x v="168"/>
    <x v="2"/>
    <x v="9"/>
    <x v="7"/>
    <s v="Female"/>
    <n v="20"/>
    <n v="529"/>
    <n v="1034"/>
    <n v="10580"/>
    <n v="20680"/>
    <n v="10100"/>
  </r>
  <r>
    <x v="169"/>
    <x v="169"/>
    <x v="2"/>
    <x v="9"/>
    <x v="6"/>
    <s v="Female"/>
    <n v="18"/>
    <n v="717"/>
    <n v="980"/>
    <n v="12906"/>
    <n v="17640"/>
    <n v="4734"/>
  </r>
  <r>
    <x v="170"/>
    <x v="170"/>
    <x v="2"/>
    <x v="9"/>
    <x v="8"/>
    <s v="Female"/>
    <n v="17"/>
    <n v="966"/>
    <n v="1268"/>
    <n v="16422"/>
    <n v="21556"/>
    <n v="5134"/>
  </r>
  <r>
    <x v="171"/>
    <x v="171"/>
    <x v="2"/>
    <x v="9"/>
    <x v="8"/>
    <s v="Male"/>
    <n v="16"/>
    <n v="689"/>
    <n v="1294"/>
    <n v="11024"/>
    <n v="20704"/>
    <n v="9680"/>
  </r>
  <r>
    <x v="172"/>
    <x v="172"/>
    <x v="1"/>
    <x v="7"/>
    <x v="1"/>
    <s v="Male"/>
    <n v="62"/>
    <n v="891"/>
    <n v="1156"/>
    <n v="55242"/>
    <n v="71672"/>
    <n v="16430"/>
  </r>
  <r>
    <x v="173"/>
    <x v="173"/>
    <x v="1"/>
    <x v="7"/>
    <x v="9"/>
    <s v="Male"/>
    <n v="89"/>
    <n v="990"/>
    <n v="1277"/>
    <n v="88110"/>
    <n v="113653"/>
    <n v="25543"/>
  </r>
  <r>
    <x v="174"/>
    <x v="174"/>
    <x v="1"/>
    <x v="7"/>
    <x v="1"/>
    <s v="Male"/>
    <n v="61"/>
    <n v="907"/>
    <n v="1083"/>
    <n v="55327"/>
    <n v="66063"/>
    <n v="10736"/>
  </r>
  <r>
    <x v="175"/>
    <x v="175"/>
    <x v="1"/>
    <x v="7"/>
    <x v="10"/>
    <s v="Female"/>
    <n v="52"/>
    <n v="766"/>
    <n v="1244"/>
    <n v="39832"/>
    <n v="64688"/>
    <n v="24856"/>
  </r>
  <r>
    <x v="176"/>
    <x v="176"/>
    <x v="1"/>
    <x v="7"/>
    <x v="9"/>
    <s v="Male"/>
    <n v="96"/>
    <n v="520"/>
    <n v="1317"/>
    <n v="49920"/>
    <n v="126432"/>
    <n v="76512"/>
  </r>
  <r>
    <x v="177"/>
    <x v="177"/>
    <x v="1"/>
    <x v="7"/>
    <x v="11"/>
    <s v="Male"/>
    <n v="90"/>
    <n v="792"/>
    <n v="1085"/>
    <n v="71280"/>
    <n v="97650"/>
    <n v="26370"/>
  </r>
  <r>
    <x v="178"/>
    <x v="178"/>
    <x v="1"/>
    <x v="7"/>
    <x v="12"/>
    <s v="Male"/>
    <n v="98"/>
    <n v="711"/>
    <n v="1079"/>
    <n v="69678"/>
    <n v="105742"/>
    <n v="36064"/>
  </r>
  <r>
    <x v="179"/>
    <x v="179"/>
    <x v="2"/>
    <x v="8"/>
    <x v="6"/>
    <s v="Male"/>
    <n v="16"/>
    <n v="599"/>
    <n v="1314"/>
    <n v="9584"/>
    <n v="21024"/>
    <n v="11440"/>
  </r>
  <r>
    <x v="180"/>
    <x v="180"/>
    <x v="2"/>
    <x v="8"/>
    <x v="8"/>
    <s v="Female"/>
    <n v="18"/>
    <n v="835"/>
    <n v="1041"/>
    <n v="15030"/>
    <n v="18738"/>
    <n v="3708"/>
  </r>
  <r>
    <x v="181"/>
    <x v="181"/>
    <x v="2"/>
    <x v="8"/>
    <x v="8"/>
    <s v="Female"/>
    <n v="12"/>
    <n v="827"/>
    <n v="1064"/>
    <n v="9924"/>
    <n v="12768"/>
    <n v="2844"/>
  </r>
  <r>
    <x v="182"/>
    <x v="182"/>
    <x v="2"/>
    <x v="8"/>
    <x v="3"/>
    <s v="Female"/>
    <n v="13"/>
    <n v="855"/>
    <n v="1347"/>
    <n v="11115"/>
    <n v="17511"/>
    <n v="6396"/>
  </r>
  <r>
    <x v="183"/>
    <x v="183"/>
    <x v="2"/>
    <x v="8"/>
    <x v="3"/>
    <s v="Female"/>
    <n v="17"/>
    <n v="932"/>
    <n v="1207"/>
    <n v="15844"/>
    <n v="20519"/>
    <n v="4675"/>
  </r>
  <r>
    <x v="184"/>
    <x v="184"/>
    <x v="2"/>
    <x v="8"/>
    <x v="7"/>
    <s v="Female"/>
    <n v="11"/>
    <n v="654"/>
    <n v="1381"/>
    <n v="7194"/>
    <n v="15191"/>
    <n v="7997"/>
  </r>
  <r>
    <x v="185"/>
    <x v="185"/>
    <x v="2"/>
    <x v="8"/>
    <x v="8"/>
    <s v="Female"/>
    <n v="19"/>
    <n v="764"/>
    <n v="1310"/>
    <n v="14516"/>
    <n v="24890"/>
    <n v="10374"/>
  </r>
  <r>
    <x v="186"/>
    <x v="186"/>
    <x v="1"/>
    <x v="6"/>
    <x v="13"/>
    <s v="Female"/>
    <n v="93"/>
    <n v="660"/>
    <n v="1458"/>
    <n v="61380"/>
    <n v="135594"/>
    <n v="74214"/>
  </r>
  <r>
    <x v="187"/>
    <x v="187"/>
    <x v="1"/>
    <x v="6"/>
    <x v="14"/>
    <s v="Female"/>
    <n v="59"/>
    <n v="623"/>
    <n v="1328"/>
    <n v="36757"/>
    <n v="78352"/>
    <n v="41595"/>
  </r>
  <r>
    <x v="188"/>
    <x v="188"/>
    <x v="1"/>
    <x v="6"/>
    <x v="1"/>
    <s v="Female"/>
    <n v="79"/>
    <n v="683"/>
    <n v="913"/>
    <n v="53957"/>
    <n v="72127"/>
    <n v="18170"/>
  </r>
  <r>
    <x v="189"/>
    <x v="189"/>
    <x v="1"/>
    <x v="6"/>
    <x v="15"/>
    <s v="Female"/>
    <n v="98"/>
    <n v="865"/>
    <n v="1039"/>
    <n v="84770"/>
    <n v="101822"/>
    <n v="17052"/>
  </r>
  <r>
    <x v="190"/>
    <x v="190"/>
    <x v="1"/>
    <x v="6"/>
    <x v="16"/>
    <s v="Female"/>
    <n v="83"/>
    <n v="709"/>
    <n v="1468"/>
    <n v="58847"/>
    <n v="121844"/>
    <n v="62997"/>
  </r>
  <r>
    <x v="191"/>
    <x v="191"/>
    <x v="1"/>
    <x v="7"/>
    <x v="17"/>
    <s v="Female"/>
    <n v="69"/>
    <n v="657"/>
    <n v="1144"/>
    <n v="45333"/>
    <n v="78936"/>
    <n v="33603"/>
  </r>
  <r>
    <x v="192"/>
    <x v="192"/>
    <x v="1"/>
    <x v="7"/>
    <x v="18"/>
    <s v="Female"/>
    <n v="81"/>
    <n v="709"/>
    <n v="1055"/>
    <n v="57429"/>
    <n v="85455"/>
    <n v="28026"/>
  </r>
  <r>
    <x v="193"/>
    <x v="193"/>
    <x v="1"/>
    <x v="7"/>
    <x v="19"/>
    <s v="Female"/>
    <n v="61"/>
    <n v="547"/>
    <n v="1187"/>
    <n v="33367"/>
    <n v="72407"/>
    <n v="39040"/>
  </r>
  <r>
    <x v="194"/>
    <x v="194"/>
    <x v="1"/>
    <x v="7"/>
    <x v="2"/>
    <s v="Female"/>
    <n v="57"/>
    <n v="734"/>
    <n v="1024"/>
    <n v="41838"/>
    <n v="58368"/>
    <n v="16530"/>
  </r>
  <r>
    <x v="195"/>
    <x v="195"/>
    <x v="1"/>
    <x v="7"/>
    <x v="2"/>
    <s v="Male"/>
    <n v="67"/>
    <n v="711"/>
    <n v="1122"/>
    <n v="47637"/>
    <n v="75174"/>
    <n v="27537"/>
  </r>
  <r>
    <x v="196"/>
    <x v="196"/>
    <x v="1"/>
    <x v="7"/>
    <x v="9"/>
    <s v="Male"/>
    <n v="60"/>
    <n v="937"/>
    <n v="1022"/>
    <n v="56220"/>
    <n v="61320"/>
    <n v="5100"/>
  </r>
  <r>
    <x v="197"/>
    <x v="197"/>
    <x v="2"/>
    <x v="9"/>
    <x v="13"/>
    <s v="Male"/>
    <n v="15"/>
    <n v="906"/>
    <n v="1130"/>
    <n v="13590"/>
    <n v="16950"/>
    <n v="3360"/>
  </r>
  <r>
    <x v="198"/>
    <x v="198"/>
    <x v="2"/>
    <x v="9"/>
    <x v="2"/>
    <s v="Male"/>
    <n v="20"/>
    <n v="780"/>
    <n v="1310"/>
    <n v="15600"/>
    <n v="26200"/>
    <n v="10600"/>
  </r>
  <r>
    <x v="199"/>
    <x v="199"/>
    <x v="2"/>
    <x v="9"/>
    <x v="4"/>
    <s v="Male"/>
    <n v="17"/>
    <n v="747"/>
    <n v="1100"/>
    <n v="12699"/>
    <n v="18700"/>
    <n v="6001"/>
  </r>
  <r>
    <x v="200"/>
    <x v="200"/>
    <x v="2"/>
    <x v="9"/>
    <x v="12"/>
    <s v="Female"/>
    <n v="20"/>
    <n v="963"/>
    <n v="1359"/>
    <n v="19260"/>
    <n v="27180"/>
    <n v="7920"/>
  </r>
  <r>
    <x v="201"/>
    <x v="201"/>
    <x v="2"/>
    <x v="9"/>
    <x v="6"/>
    <s v="Female"/>
    <n v="15"/>
    <n v="747"/>
    <n v="1465"/>
    <n v="11205"/>
    <n v="21975"/>
    <n v="10770"/>
  </r>
  <r>
    <x v="202"/>
    <x v="202"/>
    <x v="2"/>
    <x v="9"/>
    <x v="8"/>
    <s v="Female"/>
    <n v="20"/>
    <n v="844"/>
    <n v="1246"/>
    <n v="16880"/>
    <n v="24920"/>
    <n v="8040"/>
  </r>
  <r>
    <x v="203"/>
    <x v="203"/>
    <x v="2"/>
    <x v="9"/>
    <x v="8"/>
    <s v="Female"/>
    <n v="14"/>
    <n v="913"/>
    <n v="1339"/>
    <n v="12782"/>
    <n v="18746"/>
    <n v="5964"/>
  </r>
  <r>
    <x v="204"/>
    <x v="204"/>
    <x v="2"/>
    <x v="9"/>
    <x v="3"/>
    <s v="Female"/>
    <n v="14"/>
    <n v="799"/>
    <n v="1464"/>
    <n v="11186"/>
    <n v="20496"/>
    <n v="9310"/>
  </r>
  <r>
    <x v="205"/>
    <x v="205"/>
    <x v="0"/>
    <x v="0"/>
    <x v="3"/>
    <s v="Female"/>
    <n v="23"/>
    <n v="616"/>
    <n v="1017"/>
    <n v="14168"/>
    <n v="23391"/>
    <n v="9223"/>
  </r>
  <r>
    <x v="206"/>
    <x v="206"/>
    <x v="0"/>
    <x v="1"/>
    <x v="7"/>
    <s v="Female"/>
    <n v="21"/>
    <n v="541"/>
    <n v="1019"/>
    <n v="11361"/>
    <n v="21399"/>
    <n v="10038"/>
  </r>
  <r>
    <x v="207"/>
    <x v="207"/>
    <x v="0"/>
    <x v="1"/>
    <x v="8"/>
    <s v="Male"/>
    <n v="28"/>
    <n v="539"/>
    <n v="1450"/>
    <n v="15092"/>
    <n v="40600"/>
    <n v="25508"/>
  </r>
  <r>
    <x v="208"/>
    <x v="208"/>
    <x v="0"/>
    <x v="1"/>
    <x v="13"/>
    <s v="Male"/>
    <n v="22"/>
    <n v="725"/>
    <n v="1108"/>
    <n v="15950"/>
    <n v="24376"/>
    <n v="8426"/>
  </r>
  <r>
    <x v="209"/>
    <x v="209"/>
    <x v="1"/>
    <x v="2"/>
    <x v="14"/>
    <s v="Male"/>
    <n v="71"/>
    <n v="777"/>
    <n v="1399"/>
    <n v="55167"/>
    <n v="99329"/>
    <n v="44162"/>
  </r>
  <r>
    <x v="210"/>
    <x v="210"/>
    <x v="1"/>
    <x v="2"/>
    <x v="1"/>
    <s v="Male"/>
    <n v="52"/>
    <n v="509"/>
    <n v="1086"/>
    <n v="26468"/>
    <n v="56472"/>
    <n v="30004"/>
  </r>
  <r>
    <x v="211"/>
    <x v="211"/>
    <x v="1"/>
    <x v="2"/>
    <x v="15"/>
    <s v="Female"/>
    <n v="66"/>
    <n v="701"/>
    <n v="1258"/>
    <n v="46266"/>
    <n v="83028"/>
    <n v="36762"/>
  </r>
  <r>
    <x v="212"/>
    <x v="212"/>
    <x v="1"/>
    <x v="2"/>
    <x v="16"/>
    <s v="Male"/>
    <n v="97"/>
    <n v="654"/>
    <n v="1407"/>
    <n v="63438"/>
    <n v="136479"/>
    <n v="73041"/>
  </r>
  <r>
    <x v="213"/>
    <x v="213"/>
    <x v="0"/>
    <x v="0"/>
    <x v="17"/>
    <s v="Male"/>
    <n v="21"/>
    <n v="596"/>
    <n v="1109"/>
    <n v="12516"/>
    <n v="23289"/>
    <n v="10773"/>
  </r>
  <r>
    <x v="214"/>
    <x v="214"/>
    <x v="0"/>
    <x v="0"/>
    <x v="18"/>
    <s v="Male"/>
    <n v="30"/>
    <n v="910"/>
    <n v="1302"/>
    <n v="27300"/>
    <n v="39060"/>
    <n v="11760"/>
  </r>
  <r>
    <x v="215"/>
    <x v="215"/>
    <x v="0"/>
    <x v="0"/>
    <x v="19"/>
    <s v="Male"/>
    <n v="25"/>
    <n v="532"/>
    <n v="1215"/>
    <n v="13300"/>
    <n v="30375"/>
    <n v="17075"/>
  </r>
  <r>
    <x v="216"/>
    <x v="216"/>
    <x v="0"/>
    <x v="0"/>
    <x v="2"/>
    <s v="Female"/>
    <n v="29"/>
    <n v="813"/>
    <n v="926"/>
    <n v="23577"/>
    <n v="26854"/>
    <n v="3277"/>
  </r>
  <r>
    <x v="217"/>
    <x v="217"/>
    <x v="0"/>
    <x v="0"/>
    <x v="2"/>
    <s v="Female"/>
    <n v="28"/>
    <n v="858"/>
    <n v="1253"/>
    <n v="24024"/>
    <n v="35084"/>
    <n v="11060"/>
  </r>
  <r>
    <x v="218"/>
    <x v="218"/>
    <x v="0"/>
    <x v="0"/>
    <x v="9"/>
    <s v="Female"/>
    <n v="24"/>
    <n v="641"/>
    <n v="943"/>
    <n v="15384"/>
    <n v="22632"/>
    <n v="7248"/>
  </r>
  <r>
    <x v="219"/>
    <x v="219"/>
    <x v="1"/>
    <x v="3"/>
    <x v="13"/>
    <s v="Female"/>
    <n v="74"/>
    <n v="636"/>
    <n v="1004"/>
    <n v="47064"/>
    <n v="74296"/>
    <n v="27232"/>
  </r>
  <r>
    <x v="220"/>
    <x v="220"/>
    <x v="1"/>
    <x v="3"/>
    <x v="2"/>
    <s v="Female"/>
    <n v="63"/>
    <n v="833"/>
    <n v="1052"/>
    <n v="52479"/>
    <n v="66276"/>
    <n v="13797"/>
  </r>
  <r>
    <x v="221"/>
    <x v="221"/>
    <x v="1"/>
    <x v="3"/>
    <x v="4"/>
    <s v="Female"/>
    <n v="74"/>
    <n v="743"/>
    <n v="1443"/>
    <n v="54982"/>
    <n v="106782"/>
    <n v="51800"/>
  </r>
  <r>
    <x v="222"/>
    <x v="222"/>
    <x v="1"/>
    <x v="3"/>
    <x v="0"/>
    <s v="Female"/>
    <n v="83"/>
    <n v="569"/>
    <n v="1100"/>
    <n v="47227"/>
    <n v="91300"/>
    <n v="44073"/>
  </r>
  <r>
    <x v="223"/>
    <x v="223"/>
    <x v="1"/>
    <x v="3"/>
    <x v="1"/>
    <s v="Female"/>
    <n v="86"/>
    <n v="593"/>
    <n v="949"/>
    <n v="50998"/>
    <n v="81614"/>
    <n v="30616"/>
  </r>
  <r>
    <x v="224"/>
    <x v="224"/>
    <x v="1"/>
    <x v="3"/>
    <x v="2"/>
    <s v="Female"/>
    <n v="92"/>
    <n v="609"/>
    <n v="1036"/>
    <n v="56028"/>
    <n v="95312"/>
    <n v="39284"/>
  </r>
  <r>
    <x v="225"/>
    <x v="225"/>
    <x v="1"/>
    <x v="3"/>
    <x v="3"/>
    <s v="Female"/>
    <n v="96"/>
    <n v="674"/>
    <n v="1248"/>
    <n v="64704"/>
    <n v="119808"/>
    <n v="55104"/>
  </r>
  <r>
    <x v="226"/>
    <x v="226"/>
    <x v="0"/>
    <x v="4"/>
    <x v="4"/>
    <s v="Male"/>
    <n v="25"/>
    <n v="709"/>
    <n v="1086"/>
    <n v="17725"/>
    <n v="27150"/>
    <n v="9425"/>
  </r>
  <r>
    <x v="227"/>
    <x v="227"/>
    <x v="0"/>
    <x v="4"/>
    <x v="5"/>
    <s v="Male"/>
    <n v="23"/>
    <n v="663"/>
    <n v="1041"/>
    <n v="15249"/>
    <n v="23943"/>
    <n v="8694"/>
  </r>
  <r>
    <x v="228"/>
    <x v="228"/>
    <x v="0"/>
    <x v="4"/>
    <x v="6"/>
    <s v="Male"/>
    <n v="25"/>
    <n v="802"/>
    <n v="1470"/>
    <n v="20050"/>
    <n v="36750"/>
    <n v="16700"/>
  </r>
  <r>
    <x v="229"/>
    <x v="229"/>
    <x v="0"/>
    <x v="4"/>
    <x v="1"/>
    <s v="Male"/>
    <n v="23"/>
    <n v="893"/>
    <n v="1042"/>
    <n v="20539"/>
    <n v="23966"/>
    <n v="3427"/>
  </r>
  <r>
    <x v="230"/>
    <x v="230"/>
    <x v="0"/>
    <x v="4"/>
    <x v="7"/>
    <s v="Male"/>
    <n v="29"/>
    <n v="852"/>
    <n v="1242"/>
    <n v="24708"/>
    <n v="36018"/>
    <n v="11310"/>
  </r>
  <r>
    <x v="231"/>
    <x v="231"/>
    <x v="0"/>
    <x v="4"/>
    <x v="6"/>
    <s v="Female"/>
    <n v="26"/>
    <n v="878"/>
    <n v="1039"/>
    <n v="22828"/>
    <n v="27014"/>
    <n v="4186"/>
  </r>
  <r>
    <x v="232"/>
    <x v="232"/>
    <x v="0"/>
    <x v="4"/>
    <x v="8"/>
    <s v="Female"/>
    <n v="23"/>
    <n v="747"/>
    <n v="996"/>
    <n v="17181"/>
    <n v="22908"/>
    <n v="5727"/>
  </r>
  <r>
    <x v="233"/>
    <x v="233"/>
    <x v="0"/>
    <x v="4"/>
    <x v="8"/>
    <s v="Female"/>
    <n v="25"/>
    <n v="547"/>
    <n v="958"/>
    <n v="13675"/>
    <n v="23950"/>
    <n v="10275"/>
  </r>
  <r>
    <x v="234"/>
    <x v="234"/>
    <x v="0"/>
    <x v="4"/>
    <x v="1"/>
    <s v="Male"/>
    <n v="26"/>
    <n v="625"/>
    <n v="1030"/>
    <n v="16250"/>
    <n v="26780"/>
    <n v="10530"/>
  </r>
  <r>
    <x v="235"/>
    <x v="235"/>
    <x v="0"/>
    <x v="4"/>
    <x v="9"/>
    <s v="Male"/>
    <n v="23"/>
    <n v="706"/>
    <n v="1162"/>
    <n v="16238"/>
    <n v="26726"/>
    <n v="10488"/>
  </r>
  <r>
    <x v="236"/>
    <x v="236"/>
    <x v="0"/>
    <x v="4"/>
    <x v="1"/>
    <s v="Male"/>
    <n v="28"/>
    <n v="858"/>
    <n v="1075"/>
    <n v="24024"/>
    <n v="30100"/>
    <n v="6076"/>
  </r>
  <r>
    <x v="237"/>
    <x v="237"/>
    <x v="0"/>
    <x v="4"/>
    <x v="10"/>
    <s v="Male"/>
    <n v="24"/>
    <n v="736"/>
    <n v="1125"/>
    <n v="17664"/>
    <n v="27000"/>
    <n v="9336"/>
  </r>
  <r>
    <x v="238"/>
    <x v="238"/>
    <x v="0"/>
    <x v="4"/>
    <x v="9"/>
    <s v="Male"/>
    <n v="20"/>
    <n v="599"/>
    <n v="1355"/>
    <n v="11980"/>
    <n v="27100"/>
    <n v="15120"/>
  </r>
  <r>
    <x v="239"/>
    <x v="239"/>
    <x v="0"/>
    <x v="4"/>
    <x v="11"/>
    <s v="Female"/>
    <n v="22"/>
    <n v="524"/>
    <n v="1003"/>
    <n v="11528"/>
    <n v="22066"/>
    <n v="10538"/>
  </r>
  <r>
    <x v="240"/>
    <x v="240"/>
    <x v="0"/>
    <x v="4"/>
    <x v="12"/>
    <s v="Female"/>
    <n v="27"/>
    <n v="744"/>
    <n v="1456"/>
    <n v="20088"/>
    <n v="39312"/>
    <n v="19224"/>
  </r>
  <r>
    <x v="241"/>
    <x v="241"/>
    <x v="0"/>
    <x v="5"/>
    <x v="6"/>
    <s v="Female"/>
    <n v="27"/>
    <n v="826"/>
    <n v="1046"/>
    <n v="22302"/>
    <n v="28242"/>
    <n v="5940"/>
  </r>
  <r>
    <x v="242"/>
    <x v="242"/>
    <x v="0"/>
    <x v="5"/>
    <x v="8"/>
    <s v="Female"/>
    <n v="27"/>
    <n v="573"/>
    <n v="1237"/>
    <n v="15471"/>
    <n v="33399"/>
    <n v="17928"/>
  </r>
  <r>
    <x v="243"/>
    <x v="243"/>
    <x v="0"/>
    <x v="5"/>
    <x v="8"/>
    <s v="Female"/>
    <n v="22"/>
    <n v="606"/>
    <n v="1298"/>
    <n v="13332"/>
    <n v="28556"/>
    <n v="15224"/>
  </r>
  <r>
    <x v="244"/>
    <x v="244"/>
    <x v="0"/>
    <x v="5"/>
    <x v="3"/>
    <s v="Female"/>
    <n v="28"/>
    <n v="798"/>
    <n v="1398"/>
    <n v="22344"/>
    <n v="39144"/>
    <n v="16800"/>
  </r>
  <r>
    <x v="245"/>
    <x v="245"/>
    <x v="0"/>
    <x v="5"/>
    <x v="3"/>
    <s v="Female"/>
    <n v="25"/>
    <n v="982"/>
    <n v="1400"/>
    <n v="24550"/>
    <n v="35000"/>
    <n v="10450"/>
  </r>
  <r>
    <x v="246"/>
    <x v="246"/>
    <x v="0"/>
    <x v="5"/>
    <x v="7"/>
    <s v="Male"/>
    <n v="28"/>
    <n v="507"/>
    <n v="1387"/>
    <n v="14196"/>
    <n v="38836"/>
    <n v="24640"/>
  </r>
  <r>
    <x v="247"/>
    <x v="247"/>
    <x v="0"/>
    <x v="5"/>
    <x v="8"/>
    <s v="Male"/>
    <n v="29"/>
    <n v="841"/>
    <n v="1434"/>
    <n v="24389"/>
    <n v="41586"/>
    <n v="17197"/>
  </r>
  <r>
    <x v="248"/>
    <x v="248"/>
    <x v="0"/>
    <x v="5"/>
    <x v="13"/>
    <s v="Male"/>
    <n v="21"/>
    <n v="691"/>
    <n v="924"/>
    <n v="14511"/>
    <n v="19404"/>
    <n v="4893"/>
  </r>
  <r>
    <x v="249"/>
    <x v="249"/>
    <x v="0"/>
    <x v="5"/>
    <x v="14"/>
    <s v="Male"/>
    <n v="24"/>
    <n v="526"/>
    <n v="1179"/>
    <n v="12624"/>
    <n v="28296"/>
    <n v="15672"/>
  </r>
  <r>
    <x v="250"/>
    <x v="250"/>
    <x v="0"/>
    <x v="5"/>
    <x v="1"/>
    <s v="Female"/>
    <n v="29"/>
    <n v="932"/>
    <n v="1261"/>
    <n v="27028"/>
    <n v="36569"/>
    <n v="9541"/>
  </r>
  <r>
    <x v="251"/>
    <x v="251"/>
    <x v="0"/>
    <x v="5"/>
    <x v="15"/>
    <s v="Male"/>
    <n v="29"/>
    <n v="989"/>
    <n v="1096"/>
    <n v="28681"/>
    <n v="31784"/>
    <n v="3103"/>
  </r>
  <r>
    <x v="252"/>
    <x v="252"/>
    <x v="0"/>
    <x v="5"/>
    <x v="16"/>
    <s v="Male"/>
    <n v="22"/>
    <n v="603"/>
    <n v="1016"/>
    <n v="13266"/>
    <n v="22352"/>
    <n v="9086"/>
  </r>
  <r>
    <x v="253"/>
    <x v="111"/>
    <x v="1"/>
    <x v="6"/>
    <x v="17"/>
    <s v="Male"/>
    <n v="65"/>
    <n v="804"/>
    <n v="1272"/>
    <n v="52260"/>
    <n v="82680"/>
    <n v="30420"/>
  </r>
  <r>
    <x v="254"/>
    <x v="253"/>
    <x v="1"/>
    <x v="6"/>
    <x v="18"/>
    <s v="Male"/>
    <n v="55"/>
    <n v="666"/>
    <n v="1192"/>
    <n v="36630"/>
    <n v="65560"/>
    <n v="28930"/>
  </r>
  <r>
    <x v="255"/>
    <x v="254"/>
    <x v="1"/>
    <x v="6"/>
    <x v="19"/>
    <s v="Female"/>
    <n v="83"/>
    <n v="541"/>
    <n v="1299"/>
    <n v="44903"/>
    <n v="107817"/>
    <n v="62914"/>
  </r>
  <r>
    <x v="256"/>
    <x v="255"/>
    <x v="1"/>
    <x v="6"/>
    <x v="2"/>
    <s v="Female"/>
    <n v="89"/>
    <n v="545"/>
    <n v="1483"/>
    <n v="48505"/>
    <n v="131987"/>
    <n v="83482"/>
  </r>
  <r>
    <x v="257"/>
    <x v="256"/>
    <x v="1"/>
    <x v="6"/>
    <x v="6"/>
    <s v="Female"/>
    <n v="80"/>
    <n v="671"/>
    <n v="1010"/>
    <n v="53680"/>
    <n v="80800"/>
    <n v="27120"/>
  </r>
  <r>
    <x v="258"/>
    <x v="257"/>
    <x v="1"/>
    <x v="6"/>
    <x v="8"/>
    <s v="Female"/>
    <n v="68"/>
    <n v="815"/>
    <n v="967"/>
    <n v="55420"/>
    <n v="65756"/>
    <n v="10336"/>
  </r>
  <r>
    <x v="259"/>
    <x v="258"/>
    <x v="1"/>
    <x v="6"/>
    <x v="8"/>
    <s v="Female"/>
    <n v="94"/>
    <n v="616"/>
    <n v="1251"/>
    <n v="57904"/>
    <n v="117594"/>
    <n v="59690"/>
  </r>
  <r>
    <x v="260"/>
    <x v="259"/>
    <x v="1"/>
    <x v="6"/>
    <x v="3"/>
    <s v="Female"/>
    <n v="88"/>
    <n v="674"/>
    <n v="1474"/>
    <n v="59312"/>
    <n v="129712"/>
    <n v="70400"/>
  </r>
  <r>
    <x v="261"/>
    <x v="260"/>
    <x v="1"/>
    <x v="6"/>
    <x v="3"/>
    <s v="Female"/>
    <n v="64"/>
    <n v="665"/>
    <n v="1167"/>
    <n v="42560"/>
    <n v="74688"/>
    <n v="32128"/>
  </r>
  <r>
    <x v="262"/>
    <x v="261"/>
    <x v="1"/>
    <x v="6"/>
    <x v="7"/>
    <s v="Female"/>
    <n v="81"/>
    <n v="801"/>
    <n v="941"/>
    <n v="64881"/>
    <n v="76221"/>
    <n v="11340"/>
  </r>
  <r>
    <x v="263"/>
    <x v="262"/>
    <x v="1"/>
    <x v="6"/>
    <x v="8"/>
    <s v="Female"/>
    <n v="67"/>
    <n v="898"/>
    <n v="1137"/>
    <n v="60166"/>
    <n v="76179"/>
    <n v="16013"/>
  </r>
  <r>
    <x v="264"/>
    <x v="263"/>
    <x v="1"/>
    <x v="6"/>
    <x v="13"/>
    <s v="Female"/>
    <n v="74"/>
    <n v="734"/>
    <n v="1314"/>
    <n v="54316"/>
    <n v="97236"/>
    <n v="42920"/>
  </r>
  <r>
    <x v="265"/>
    <x v="264"/>
    <x v="1"/>
    <x v="7"/>
    <x v="14"/>
    <s v="Female"/>
    <n v="72"/>
    <n v="603"/>
    <n v="1099"/>
    <n v="43416"/>
    <n v="79128"/>
    <n v="35712"/>
  </r>
  <r>
    <x v="266"/>
    <x v="265"/>
    <x v="1"/>
    <x v="7"/>
    <x v="1"/>
    <s v="Female"/>
    <n v="94"/>
    <n v="564"/>
    <n v="1350"/>
    <n v="53016"/>
    <n v="126900"/>
    <n v="73884"/>
  </r>
  <r>
    <x v="267"/>
    <x v="266"/>
    <x v="1"/>
    <x v="7"/>
    <x v="15"/>
    <s v="Female"/>
    <n v="50"/>
    <n v="545"/>
    <n v="1205"/>
    <n v="27250"/>
    <n v="60250"/>
    <n v="33000"/>
  </r>
  <r>
    <x v="268"/>
    <x v="267"/>
    <x v="1"/>
    <x v="7"/>
    <x v="16"/>
    <s v="Female"/>
    <n v="60"/>
    <n v="783"/>
    <n v="1144"/>
    <n v="46980"/>
    <n v="68640"/>
    <n v="21660"/>
  </r>
  <r>
    <x v="269"/>
    <x v="268"/>
    <x v="1"/>
    <x v="7"/>
    <x v="17"/>
    <s v="Female"/>
    <n v="63"/>
    <n v="746"/>
    <n v="950"/>
    <n v="46998"/>
    <n v="59850"/>
    <n v="12852"/>
  </r>
  <r>
    <x v="270"/>
    <x v="269"/>
    <x v="1"/>
    <x v="7"/>
    <x v="18"/>
    <s v="Male"/>
    <n v="97"/>
    <n v="500"/>
    <n v="1262"/>
    <n v="48500"/>
    <n v="122414"/>
    <n v="73914"/>
  </r>
  <r>
    <x v="271"/>
    <x v="270"/>
    <x v="1"/>
    <x v="7"/>
    <x v="19"/>
    <s v="Male"/>
    <n v="86"/>
    <n v="834"/>
    <n v="1468"/>
    <n v="71724"/>
    <n v="126248"/>
    <n v="54524"/>
  </r>
  <r>
    <x v="272"/>
    <x v="271"/>
    <x v="1"/>
    <x v="7"/>
    <x v="2"/>
    <s v="Male"/>
    <n v="51"/>
    <n v="944"/>
    <n v="1014"/>
    <n v="48144"/>
    <n v="51714"/>
    <n v="3570"/>
  </r>
  <r>
    <x v="273"/>
    <x v="272"/>
    <x v="1"/>
    <x v="7"/>
    <x v="2"/>
    <s v="Male"/>
    <n v="75"/>
    <n v="547"/>
    <n v="1193"/>
    <n v="41025"/>
    <n v="89475"/>
    <n v="48450"/>
  </r>
  <r>
    <x v="274"/>
    <x v="273"/>
    <x v="1"/>
    <x v="7"/>
    <x v="9"/>
    <s v="Male"/>
    <n v="64"/>
    <n v="918"/>
    <n v="1161"/>
    <n v="58752"/>
    <n v="74304"/>
    <n v="15552"/>
  </r>
  <r>
    <x v="275"/>
    <x v="274"/>
    <x v="1"/>
    <x v="7"/>
    <x v="13"/>
    <s v="Female"/>
    <n v="74"/>
    <n v="965"/>
    <n v="1235"/>
    <n v="71410"/>
    <n v="91390"/>
    <n v="19980"/>
  </r>
  <r>
    <x v="276"/>
    <x v="275"/>
    <x v="2"/>
    <x v="8"/>
    <x v="2"/>
    <s v="Female"/>
    <n v="19"/>
    <n v="608"/>
    <n v="1162"/>
    <n v="11552"/>
    <n v="22078"/>
    <n v="10526"/>
  </r>
  <r>
    <x v="277"/>
    <x v="276"/>
    <x v="2"/>
    <x v="8"/>
    <x v="4"/>
    <s v="Female"/>
    <n v="12"/>
    <n v="864"/>
    <n v="1228"/>
    <n v="10368"/>
    <n v="14736"/>
    <n v="4368"/>
  </r>
  <r>
    <x v="278"/>
    <x v="277"/>
    <x v="2"/>
    <x v="8"/>
    <x v="0"/>
    <s v="Female"/>
    <n v="14"/>
    <n v="579"/>
    <n v="1270"/>
    <n v="8106"/>
    <n v="17780"/>
    <n v="9674"/>
  </r>
  <r>
    <x v="279"/>
    <x v="278"/>
    <x v="2"/>
    <x v="8"/>
    <x v="1"/>
    <s v="Female"/>
    <n v="13"/>
    <n v="839"/>
    <n v="898"/>
    <n v="10907"/>
    <n v="11674"/>
    <n v="767"/>
  </r>
  <r>
    <x v="280"/>
    <x v="279"/>
    <x v="2"/>
    <x v="8"/>
    <x v="18"/>
    <s v="Female"/>
    <n v="17"/>
    <n v="825"/>
    <n v="1472"/>
    <n v="14025"/>
    <n v="25024"/>
    <n v="10999"/>
  </r>
  <r>
    <x v="281"/>
    <x v="280"/>
    <x v="2"/>
    <x v="8"/>
    <x v="19"/>
    <s v="Female"/>
    <n v="11"/>
    <n v="944"/>
    <n v="1052"/>
    <n v="10384"/>
    <n v="11572"/>
    <n v="1188"/>
  </r>
  <r>
    <x v="282"/>
    <x v="281"/>
    <x v="2"/>
    <x v="8"/>
    <x v="2"/>
    <s v="Male"/>
    <n v="15"/>
    <n v="827"/>
    <n v="1316"/>
    <n v="12405"/>
    <n v="19740"/>
    <n v="7335"/>
  </r>
  <r>
    <x v="283"/>
    <x v="282"/>
    <x v="1"/>
    <x v="6"/>
    <x v="6"/>
    <s v="Male"/>
    <n v="100"/>
    <n v="667"/>
    <n v="1499"/>
    <n v="66700"/>
    <n v="149900"/>
    <n v="83200"/>
  </r>
  <r>
    <x v="284"/>
    <x v="283"/>
    <x v="1"/>
    <x v="6"/>
    <x v="8"/>
    <s v="Male"/>
    <n v="60"/>
    <n v="509"/>
    <n v="933"/>
    <n v="30540"/>
    <n v="55980"/>
    <n v="25440"/>
  </r>
  <r>
    <x v="285"/>
    <x v="284"/>
    <x v="1"/>
    <x v="6"/>
    <x v="8"/>
    <s v="Male"/>
    <n v="93"/>
    <n v="814"/>
    <n v="1223"/>
    <n v="75702"/>
    <n v="113739"/>
    <n v="38037"/>
  </r>
  <r>
    <x v="286"/>
    <x v="285"/>
    <x v="1"/>
    <x v="6"/>
    <x v="3"/>
    <s v="Female"/>
    <n v="86"/>
    <n v="567"/>
    <n v="946"/>
    <n v="48762"/>
    <n v="81356"/>
    <n v="32594"/>
  </r>
  <r>
    <x v="287"/>
    <x v="286"/>
    <x v="1"/>
    <x v="6"/>
    <x v="3"/>
    <s v="Male"/>
    <n v="54"/>
    <n v="674"/>
    <n v="1236"/>
    <n v="36396"/>
    <n v="66744"/>
    <n v="30348"/>
  </r>
  <r>
    <x v="288"/>
    <x v="287"/>
    <x v="1"/>
    <x v="7"/>
    <x v="7"/>
    <s v="Male"/>
    <n v="82"/>
    <n v="822"/>
    <n v="887"/>
    <n v="67404"/>
    <n v="72734"/>
    <n v="5330"/>
  </r>
  <r>
    <x v="289"/>
    <x v="288"/>
    <x v="1"/>
    <x v="7"/>
    <x v="8"/>
    <s v="Male"/>
    <n v="98"/>
    <n v="950"/>
    <n v="1026"/>
    <n v="93100"/>
    <n v="100548"/>
    <n v="7448"/>
  </r>
  <r>
    <x v="290"/>
    <x v="289"/>
    <x v="1"/>
    <x v="7"/>
    <x v="13"/>
    <s v="Male"/>
    <n v="82"/>
    <n v="916"/>
    <n v="1297"/>
    <n v="75112"/>
    <n v="106354"/>
    <n v="31242"/>
  </r>
  <r>
    <x v="291"/>
    <x v="290"/>
    <x v="1"/>
    <x v="7"/>
    <x v="14"/>
    <s v="Female"/>
    <n v="66"/>
    <n v="710"/>
    <n v="1369"/>
    <n v="46860"/>
    <n v="90354"/>
    <n v="43494"/>
  </r>
  <r>
    <x v="292"/>
    <x v="291"/>
    <x v="1"/>
    <x v="7"/>
    <x v="1"/>
    <s v="Female"/>
    <n v="77"/>
    <n v="922"/>
    <n v="1195"/>
    <n v="70994"/>
    <n v="92015"/>
    <n v="21021"/>
  </r>
  <r>
    <x v="293"/>
    <x v="292"/>
    <x v="1"/>
    <x v="7"/>
    <x v="15"/>
    <s v="Female"/>
    <n v="93"/>
    <n v="887"/>
    <n v="1192"/>
    <n v="82491"/>
    <n v="110856"/>
    <n v="28365"/>
  </r>
  <r>
    <x v="294"/>
    <x v="182"/>
    <x v="2"/>
    <x v="9"/>
    <x v="16"/>
    <s v="Female"/>
    <n v="10"/>
    <n v="519"/>
    <n v="991"/>
    <n v="5190"/>
    <n v="9910"/>
    <n v="4720"/>
  </r>
  <r>
    <x v="295"/>
    <x v="293"/>
    <x v="2"/>
    <x v="9"/>
    <x v="17"/>
    <s v="Female"/>
    <n v="20"/>
    <n v="900"/>
    <n v="1381"/>
    <n v="18000"/>
    <n v="27620"/>
    <n v="9620"/>
  </r>
  <r>
    <x v="296"/>
    <x v="294"/>
    <x v="2"/>
    <x v="9"/>
    <x v="18"/>
    <s v="Female"/>
    <n v="19"/>
    <n v="791"/>
    <n v="930"/>
    <n v="15029"/>
    <n v="17670"/>
    <n v="2641"/>
  </r>
  <r>
    <x v="297"/>
    <x v="141"/>
    <x v="2"/>
    <x v="9"/>
    <x v="19"/>
    <s v="Female"/>
    <n v="18"/>
    <n v="963"/>
    <n v="1209"/>
    <n v="17334"/>
    <n v="21762"/>
    <n v="4428"/>
  </r>
  <r>
    <x v="298"/>
    <x v="295"/>
    <x v="2"/>
    <x v="9"/>
    <x v="2"/>
    <s v="Female"/>
    <n v="19"/>
    <n v="763"/>
    <n v="1024"/>
    <n v="14497"/>
    <n v="19456"/>
    <n v="4959"/>
  </r>
  <r>
    <x v="299"/>
    <x v="139"/>
    <x v="2"/>
    <x v="9"/>
    <x v="2"/>
    <s v="Female"/>
    <n v="19"/>
    <n v="795"/>
    <n v="1030"/>
    <n v="15105"/>
    <n v="19570"/>
    <n v="4465"/>
  </r>
  <r>
    <x v="300"/>
    <x v="296"/>
    <x v="2"/>
    <x v="9"/>
    <x v="9"/>
    <s v="Female"/>
    <n v="17"/>
    <n v="922"/>
    <n v="1250"/>
    <n v="15674"/>
    <n v="21250"/>
    <n v="5576"/>
  </r>
  <r>
    <x v="301"/>
    <x v="297"/>
    <x v="2"/>
    <x v="9"/>
    <x v="13"/>
    <s v="Male"/>
    <n v="16"/>
    <n v="731"/>
    <n v="1438"/>
    <n v="11696"/>
    <n v="23008"/>
    <n v="11312"/>
  </r>
  <r>
    <x v="302"/>
    <x v="298"/>
    <x v="2"/>
    <x v="9"/>
    <x v="2"/>
    <s v="Male"/>
    <n v="12"/>
    <n v="927"/>
    <n v="969"/>
    <n v="11124"/>
    <n v="11628"/>
    <n v="504"/>
  </r>
  <r>
    <x v="303"/>
    <x v="299"/>
    <x v="2"/>
    <x v="9"/>
    <x v="8"/>
    <s v="Male"/>
    <n v="13"/>
    <n v="528"/>
    <n v="1156"/>
    <n v="6864"/>
    <n v="15028"/>
    <n v="8164"/>
  </r>
  <r>
    <x v="304"/>
    <x v="300"/>
    <x v="2"/>
    <x v="9"/>
    <x v="13"/>
    <s v="Male"/>
    <n v="12"/>
    <n v="519"/>
    <n v="1361"/>
    <n v="6228"/>
    <n v="16332"/>
    <n v="10104"/>
  </r>
  <r>
    <x v="305"/>
    <x v="301"/>
    <x v="2"/>
    <x v="9"/>
    <x v="14"/>
    <s v="Male"/>
    <n v="16"/>
    <n v="998"/>
    <n v="1338"/>
    <n v="15968"/>
    <n v="21408"/>
    <n v="5440"/>
  </r>
  <r>
    <x v="306"/>
    <x v="302"/>
    <x v="0"/>
    <x v="5"/>
    <x v="1"/>
    <s v="Female"/>
    <n v="30"/>
    <n v="946"/>
    <n v="994"/>
    <n v="28380"/>
    <n v="29820"/>
    <n v="1440"/>
  </r>
  <r>
    <x v="307"/>
    <x v="303"/>
    <x v="0"/>
    <x v="5"/>
    <x v="15"/>
    <s v="Female"/>
    <n v="24"/>
    <n v="580"/>
    <n v="1163"/>
    <n v="13920"/>
    <n v="27912"/>
    <n v="13992"/>
  </r>
  <r>
    <x v="308"/>
    <x v="304"/>
    <x v="0"/>
    <x v="5"/>
    <x v="16"/>
    <s v="Female"/>
    <n v="30"/>
    <n v="732"/>
    <n v="1252"/>
    <n v="21960"/>
    <n v="37560"/>
    <n v="15600"/>
  </r>
  <r>
    <x v="309"/>
    <x v="305"/>
    <x v="0"/>
    <x v="5"/>
    <x v="17"/>
    <s v="Male"/>
    <n v="20"/>
    <n v="552"/>
    <n v="1025"/>
    <n v="11040"/>
    <n v="20500"/>
    <n v="9460"/>
  </r>
  <r>
    <x v="310"/>
    <x v="306"/>
    <x v="0"/>
    <x v="5"/>
    <x v="18"/>
    <s v="Male"/>
    <n v="21"/>
    <n v="876"/>
    <n v="887"/>
    <n v="18396"/>
    <n v="18627"/>
    <n v="231"/>
  </r>
  <r>
    <x v="311"/>
    <x v="307"/>
    <x v="0"/>
    <x v="5"/>
    <x v="19"/>
    <s v="Male"/>
    <n v="27"/>
    <n v="636"/>
    <n v="1178"/>
    <n v="17172"/>
    <n v="31806"/>
    <n v="14634"/>
  </r>
  <r>
    <x v="312"/>
    <x v="308"/>
    <x v="0"/>
    <x v="5"/>
    <x v="2"/>
    <s v="Male"/>
    <n v="21"/>
    <n v="974"/>
    <n v="1493"/>
    <n v="20454"/>
    <n v="31353"/>
    <n v="10899"/>
  </r>
  <r>
    <x v="313"/>
    <x v="309"/>
    <x v="0"/>
    <x v="5"/>
    <x v="2"/>
    <s v="Male"/>
    <n v="30"/>
    <n v="518"/>
    <n v="926"/>
    <n v="15540"/>
    <n v="27780"/>
    <n v="12240"/>
  </r>
  <r>
    <x v="314"/>
    <x v="310"/>
    <x v="0"/>
    <x v="5"/>
    <x v="9"/>
    <s v="Female"/>
    <n v="21"/>
    <n v="531"/>
    <n v="938"/>
    <n v="11151"/>
    <n v="19698"/>
    <n v="8547"/>
  </r>
  <r>
    <x v="315"/>
    <x v="311"/>
    <x v="0"/>
    <x v="5"/>
    <x v="13"/>
    <s v="Female"/>
    <n v="22"/>
    <n v="745"/>
    <n v="1443"/>
    <n v="16390"/>
    <n v="31746"/>
    <n v="15356"/>
  </r>
  <r>
    <x v="316"/>
    <x v="312"/>
    <x v="0"/>
    <x v="5"/>
    <x v="6"/>
    <s v="Female"/>
    <n v="26"/>
    <n v="842"/>
    <n v="1311"/>
    <n v="21892"/>
    <n v="34086"/>
    <n v="12194"/>
  </r>
  <r>
    <x v="317"/>
    <x v="313"/>
    <x v="1"/>
    <x v="6"/>
    <x v="8"/>
    <s v="Female"/>
    <n v="78"/>
    <n v="709"/>
    <n v="992"/>
    <n v="55302"/>
    <n v="77376"/>
    <n v="22074"/>
  </r>
  <r>
    <x v="318"/>
    <x v="314"/>
    <x v="1"/>
    <x v="6"/>
    <x v="8"/>
    <s v="Female"/>
    <n v="87"/>
    <n v="714"/>
    <n v="1225"/>
    <n v="62118"/>
    <n v="106575"/>
    <n v="44457"/>
  </r>
  <r>
    <x v="319"/>
    <x v="315"/>
    <x v="1"/>
    <x v="6"/>
    <x v="3"/>
    <s v="Female"/>
    <n v="90"/>
    <n v="983"/>
    <n v="953"/>
    <n v="88470"/>
    <n v="85770"/>
    <n v="-2700"/>
  </r>
  <r>
    <x v="320"/>
    <x v="316"/>
    <x v="1"/>
    <x v="6"/>
    <x v="3"/>
    <s v="Female"/>
    <n v="78"/>
    <n v="789"/>
    <n v="1155"/>
    <n v="61542"/>
    <n v="90090"/>
    <n v="28548"/>
  </r>
  <r>
    <x v="321"/>
    <x v="317"/>
    <x v="1"/>
    <x v="6"/>
    <x v="7"/>
    <s v="Male"/>
    <n v="74"/>
    <n v="835"/>
    <n v="1141"/>
    <n v="61790"/>
    <n v="84434"/>
    <n v="22644"/>
  </r>
  <r>
    <x v="322"/>
    <x v="318"/>
    <x v="1"/>
    <x v="6"/>
    <x v="8"/>
    <s v="Male"/>
    <n v="94"/>
    <n v="952"/>
    <n v="1058"/>
    <n v="89488"/>
    <n v="99452"/>
    <n v="9964"/>
  </r>
  <r>
    <x v="323"/>
    <x v="319"/>
    <x v="1"/>
    <x v="6"/>
    <x v="13"/>
    <s v="Male"/>
    <n v="55"/>
    <n v="558"/>
    <n v="1020"/>
    <n v="30690"/>
    <n v="56100"/>
    <n v="25410"/>
  </r>
  <r>
    <x v="324"/>
    <x v="320"/>
    <x v="1"/>
    <x v="6"/>
    <x v="14"/>
    <s v="Male"/>
    <n v="56"/>
    <n v="562"/>
    <n v="1115"/>
    <n v="31472"/>
    <n v="62440"/>
    <n v="30968"/>
  </r>
  <r>
    <x v="325"/>
    <x v="321"/>
    <x v="1"/>
    <x v="6"/>
    <x v="1"/>
    <s v="Female"/>
    <n v="94"/>
    <n v="513"/>
    <n v="947"/>
    <n v="48222"/>
    <n v="89018"/>
    <n v="40796"/>
  </r>
  <r>
    <x v="326"/>
    <x v="322"/>
    <x v="1"/>
    <x v="6"/>
    <x v="15"/>
    <s v="Male"/>
    <n v="76"/>
    <n v="526"/>
    <n v="1079"/>
    <n v="39976"/>
    <n v="82004"/>
    <n v="42028"/>
  </r>
  <r>
    <x v="327"/>
    <x v="323"/>
    <x v="1"/>
    <x v="6"/>
    <x v="16"/>
    <s v="Male"/>
    <n v="61"/>
    <n v="545"/>
    <n v="1031"/>
    <n v="33245"/>
    <n v="62891"/>
    <n v="29646"/>
  </r>
  <r>
    <x v="328"/>
    <x v="324"/>
    <x v="1"/>
    <x v="6"/>
    <x v="17"/>
    <s v="Male"/>
    <n v="99"/>
    <n v="943"/>
    <n v="1466"/>
    <n v="93357"/>
    <n v="145134"/>
    <n v="51777"/>
  </r>
  <r>
    <x v="329"/>
    <x v="325"/>
    <x v="1"/>
    <x v="7"/>
    <x v="18"/>
    <s v="Male"/>
    <n v="84"/>
    <n v="738"/>
    <n v="1177"/>
    <n v="61992"/>
    <n v="98868"/>
    <n v="368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2F3436-8D94-4DBE-A7F2-49ECAE274355}" name="statewise"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12:X33" firstHeaderRow="1" firstDataRow="1" firstDataCol="1"/>
  <pivotFields count="15">
    <pivotField numFmtId="16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items count="4">
        <item x="2"/>
        <item x="0"/>
        <item x="1"/>
        <item t="default"/>
      </items>
    </pivotField>
    <pivotField showAll="0">
      <items count="12">
        <item x="8"/>
        <item x="10"/>
        <item x="1"/>
        <item x="9"/>
        <item x="5"/>
        <item x="3"/>
        <item x="6"/>
        <item x="0"/>
        <item x="7"/>
        <item x="4"/>
        <item x="2"/>
        <item t="default"/>
      </items>
    </pivotField>
    <pivotField axis="axisRow" showAll="0">
      <items count="21">
        <item x="11"/>
        <item x="17"/>
        <item x="12"/>
        <item x="10"/>
        <item x="19"/>
        <item x="0"/>
        <item x="6"/>
        <item x="15"/>
        <item x="13"/>
        <item x="4"/>
        <item x="14"/>
        <item x="9"/>
        <item x="1"/>
        <item x="18"/>
        <item x="7"/>
        <item x="3"/>
        <item x="5"/>
        <item x="8"/>
        <item x="16"/>
        <item x="2"/>
        <item t="default"/>
      </items>
    </pivotField>
    <pivotField showAll="0"/>
    <pivotField showAll="0"/>
    <pivotField showAll="0"/>
    <pivotField showAll="0"/>
    <pivotField showAll="0"/>
    <pivotField dataField="1"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Sale Pri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A994E2-75AA-4950-9305-622222FFA9E9}" name="productwise"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12:S24" firstHeaderRow="0" firstDataRow="1" firstDataCol="1"/>
  <pivotFields count="15">
    <pivotField numFmtId="16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items count="328">
        <item x="49"/>
        <item x="326"/>
        <item x="67"/>
        <item x="82"/>
        <item x="195"/>
        <item x="314"/>
        <item x="297"/>
        <item x="137"/>
        <item x="185"/>
        <item x="323"/>
        <item x="292"/>
        <item x="216"/>
        <item x="306"/>
        <item x="273"/>
        <item x="207"/>
        <item x="263"/>
        <item x="160"/>
        <item x="173"/>
        <item x="230"/>
        <item x="94"/>
        <item x="6"/>
        <item x="147"/>
        <item x="282"/>
        <item x="34"/>
        <item x="111"/>
        <item x="242"/>
        <item x="124"/>
        <item x="0"/>
        <item x="20"/>
        <item x="91"/>
        <item x="144"/>
        <item x="45"/>
        <item x="16"/>
        <item x="19"/>
        <item x="59"/>
        <item x="96"/>
        <item x="86"/>
        <item x="206"/>
        <item x="234"/>
        <item x="133"/>
        <item x="24"/>
        <item x="155"/>
        <item x="171"/>
        <item x="192"/>
        <item x="117"/>
        <item x="223"/>
        <item x="271"/>
        <item x="248"/>
        <item x="55"/>
        <item x="261"/>
        <item x="11"/>
        <item x="79"/>
        <item x="123"/>
        <item x="54"/>
        <item x="156"/>
        <item x="65"/>
        <item x="280"/>
        <item x="179"/>
        <item x="240"/>
        <item x="100"/>
        <item x="151"/>
        <item x="78"/>
        <item x="22"/>
        <item x="167"/>
        <item x="122"/>
        <item x="202"/>
        <item x="221"/>
        <item x="28"/>
        <item x="5"/>
        <item x="56"/>
        <item x="27"/>
        <item x="99"/>
        <item x="162"/>
        <item x="118"/>
        <item x="134"/>
        <item x="63"/>
        <item x="150"/>
        <item x="52"/>
        <item x="77"/>
        <item x="35"/>
        <item x="4"/>
        <item x="1"/>
        <item x="139"/>
        <item x="239"/>
        <item x="269"/>
        <item x="321"/>
        <item x="226"/>
        <item x="198"/>
        <item x="284"/>
        <item x="7"/>
        <item x="251"/>
        <item x="39"/>
        <item x="73"/>
        <item x="165"/>
        <item x="259"/>
        <item x="304"/>
        <item x="114"/>
        <item x="181"/>
        <item x="97"/>
        <item x="211"/>
        <item x="312"/>
        <item x="26"/>
        <item x="57"/>
        <item x="128"/>
        <item x="222"/>
        <item x="187"/>
        <item x="154"/>
        <item x="205"/>
        <item x="233"/>
        <item x="290"/>
        <item x="247"/>
        <item x="105"/>
        <item x="170"/>
        <item x="279"/>
        <item x="71"/>
        <item x="81"/>
        <item x="37"/>
        <item x="130"/>
        <item x="102"/>
        <item x="146"/>
        <item x="215"/>
        <item x="112"/>
        <item x="42"/>
        <item x="255"/>
        <item x="325"/>
        <item x="177"/>
        <item x="265"/>
        <item x="83"/>
        <item x="308"/>
        <item x="245"/>
        <item x="300"/>
        <item x="286"/>
        <item x="317"/>
        <item x="189"/>
        <item x="164"/>
        <item x="293"/>
        <item x="201"/>
        <item x="275"/>
        <item x="231"/>
        <item x="87"/>
        <item x="12"/>
        <item x="203"/>
        <item x="127"/>
        <item x="283"/>
        <item x="172"/>
        <item x="46"/>
        <item x="236"/>
        <item x="188"/>
        <item x="270"/>
        <item x="315"/>
        <item x="149"/>
        <item x="25"/>
        <item x="76"/>
        <item x="253"/>
        <item x="220"/>
        <item x="298"/>
        <item x="3"/>
        <item x="23"/>
        <item x="47"/>
        <item x="108"/>
        <item x="132"/>
        <item x="61"/>
        <item x="53"/>
        <item x="90"/>
        <item x="31"/>
        <item x="309"/>
        <item x="287"/>
        <item x="204"/>
        <item x="256"/>
        <item x="131"/>
        <item x="169"/>
        <item x="224"/>
        <item x="153"/>
        <item x="66"/>
        <item x="33"/>
        <item x="235"/>
        <item x="294"/>
        <item x="214"/>
        <item x="276"/>
        <item x="318"/>
        <item x="266"/>
        <item x="301"/>
        <item x="246"/>
        <item x="190"/>
        <item x="21"/>
        <item x="95"/>
        <item x="143"/>
        <item x="103"/>
        <item x="121"/>
        <item x="60"/>
        <item x="41"/>
        <item x="107"/>
        <item x="8"/>
        <item x="166"/>
        <item x="84"/>
        <item x="274"/>
        <item x="244"/>
        <item x="324"/>
        <item x="182"/>
        <item x="316"/>
        <item x="218"/>
        <item x="142"/>
        <item x="299"/>
        <item x="285"/>
        <item x="307"/>
        <item x="264"/>
        <item x="199"/>
        <item x="80"/>
        <item x="15"/>
        <item x="145"/>
        <item x="104"/>
        <item x="158"/>
        <item x="295"/>
        <item x="268"/>
        <item x="101"/>
        <item x="176"/>
        <item x="250"/>
        <item x="219"/>
        <item x="200"/>
        <item x="48"/>
        <item x="129"/>
        <item x="193"/>
        <item x="168"/>
        <item x="210"/>
        <item x="228"/>
        <item x="320"/>
        <item x="258"/>
        <item x="75"/>
        <item x="183"/>
        <item x="109"/>
        <item x="44"/>
        <item x="10"/>
        <item x="119"/>
        <item x="289"/>
        <item x="36"/>
        <item x="311"/>
        <item x="238"/>
        <item x="278"/>
        <item x="148"/>
        <item x="303"/>
        <item x="138"/>
        <item x="89"/>
        <item x="125"/>
        <item x="68"/>
        <item x="38"/>
        <item x="14"/>
        <item x="51"/>
        <item x="29"/>
        <item x="74"/>
        <item x="302"/>
        <item x="249"/>
        <item x="277"/>
        <item x="18"/>
        <item x="115"/>
        <item x="237"/>
        <item x="310"/>
        <item x="141"/>
        <item x="257"/>
        <item x="319"/>
        <item x="197"/>
        <item x="288"/>
        <item x="98"/>
        <item x="163"/>
        <item x="225"/>
        <item x="267"/>
        <item x="180"/>
        <item x="209"/>
        <item x="30"/>
        <item x="62"/>
        <item x="113"/>
        <item x="92"/>
        <item x="58"/>
        <item x="136"/>
        <item x="213"/>
        <item x="254"/>
        <item x="13"/>
        <item x="175"/>
        <item x="161"/>
        <item x="72"/>
        <item x="194"/>
        <item x="232"/>
        <item x="40"/>
        <item x="120"/>
        <item x="178"/>
        <item x="64"/>
        <item x="191"/>
        <item x="106"/>
        <item x="212"/>
        <item x="88"/>
        <item x="135"/>
        <item x="2"/>
        <item x="227"/>
        <item x="260"/>
        <item x="243"/>
        <item x="152"/>
        <item x="50"/>
        <item x="43"/>
        <item x="116"/>
        <item x="93"/>
        <item x="17"/>
        <item x="186"/>
        <item x="157"/>
        <item x="70"/>
        <item x="32"/>
        <item x="9"/>
        <item x="241"/>
        <item x="262"/>
        <item x="305"/>
        <item x="69"/>
        <item x="159"/>
        <item x="252"/>
        <item x="174"/>
        <item x="272"/>
        <item x="184"/>
        <item x="110"/>
        <item x="229"/>
        <item x="196"/>
        <item x="208"/>
        <item x="296"/>
        <item x="85"/>
        <item x="291"/>
        <item x="322"/>
        <item x="140"/>
        <item x="217"/>
        <item x="126"/>
        <item x="313"/>
        <item x="281"/>
        <item t="default"/>
      </items>
    </pivotField>
    <pivotField showAll="0">
      <items count="4">
        <item x="2"/>
        <item x="0"/>
        <item x="1"/>
        <item t="default"/>
      </items>
    </pivotField>
    <pivotField axis="axisRow" showAll="0">
      <items count="12">
        <item x="8"/>
        <item x="10"/>
        <item x="1"/>
        <item x="9"/>
        <item x="5"/>
        <item x="3"/>
        <item x="6"/>
        <item x="0"/>
        <item x="7"/>
        <item x="4"/>
        <item x="2"/>
        <item t="default"/>
      </items>
    </pivotField>
    <pivotField showAll="0"/>
    <pivotField showAll="0"/>
    <pivotField showAll="0"/>
    <pivotField showAll="0"/>
    <pivotField showAll="0"/>
    <pivotField showAll="0"/>
    <pivotField dataField="1"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3"/>
  </rowFields>
  <rowItems count="12">
    <i>
      <x/>
    </i>
    <i>
      <x v="1"/>
    </i>
    <i>
      <x v="2"/>
    </i>
    <i>
      <x v="3"/>
    </i>
    <i>
      <x v="4"/>
    </i>
    <i>
      <x v="5"/>
    </i>
    <i>
      <x v="6"/>
    </i>
    <i>
      <x v="7"/>
    </i>
    <i>
      <x v="8"/>
    </i>
    <i>
      <x v="9"/>
    </i>
    <i>
      <x v="10"/>
    </i>
    <i t="grand">
      <x/>
    </i>
  </rowItems>
  <colFields count="1">
    <field x="-2"/>
  </colFields>
  <colItems count="2">
    <i>
      <x/>
    </i>
    <i i="1">
      <x v="1"/>
    </i>
  </colItems>
  <dataFields count="2">
    <dataField name="Sum of Sale Price" fld="10" baseField="0" baseItem="0"/>
    <dataField name="Sum of Profit" fld="11"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F92971-9924-4D36-A01C-2A2D081E7802}" name="monthwise"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J12:L24" firstHeaderRow="0" firstDataRow="1" firstDataCol="1"/>
  <pivotFields count="15">
    <pivotField axis="axisRow" numFmtId="16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dataField="1" showAl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4">
    <field x="12"/>
    <field x="14"/>
    <field x="13"/>
    <field x="0"/>
  </rowFields>
  <rowItems count="12">
    <i>
      <x v="1"/>
    </i>
    <i>
      <x v="2"/>
    </i>
    <i>
      <x v="4"/>
    </i>
    <i>
      <x v="5"/>
    </i>
    <i>
      <x v="6"/>
    </i>
    <i>
      <x v="7"/>
    </i>
    <i>
      <x v="8"/>
    </i>
    <i>
      <x v="9"/>
    </i>
    <i>
      <x v="10"/>
    </i>
    <i>
      <x v="11"/>
    </i>
    <i>
      <x v="12"/>
    </i>
    <i t="grand">
      <x/>
    </i>
  </rowItems>
  <colFields count="1">
    <field x="-2"/>
  </colFields>
  <colItems count="2">
    <i>
      <x/>
    </i>
    <i i="1">
      <x v="1"/>
    </i>
  </colItems>
  <dataFields count="2">
    <dataField name="Sum of Sale Price" fld="10" baseField="0" baseItem="0"/>
    <dataField name="Sum of Profit" fld="11" showDataAs="percentOfTotal" baseField="0" baseItem="0" numFmtId="10"/>
  </dataFields>
  <chartFormats count="5">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1"/>
          </reference>
          <reference field="12" count="1" selected="0">
            <x v="6"/>
          </reference>
        </references>
      </pivotArea>
    </chartFormat>
    <chartFormat chart="11"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31C32D-9968-4BC3-81B8-4D1888FB0701}" name="total profit"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G12:H16" firstHeaderRow="1" firstDataRow="1" firstDataCol="1"/>
  <pivotFields count="15">
    <pivotField numFmtId="16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2"/>
  </rowFields>
  <rowItems count="4">
    <i>
      <x/>
    </i>
    <i>
      <x v="1"/>
    </i>
    <i>
      <x v="2"/>
    </i>
    <i t="grand">
      <x/>
    </i>
  </rowItems>
  <colItems count="1">
    <i/>
  </colItems>
  <dataFields count="1">
    <dataField name="Sum of Profit" fld="11" baseField="0" baseItem="0"/>
  </dataFields>
  <chartFormats count="1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3" format="2">
      <pivotArea type="data" outline="0" fieldPosition="0">
        <references count="2">
          <reference field="4294967294" count="1" selected="0">
            <x v="0"/>
          </reference>
          <reference field="2" count="1" selected="0">
            <x v="1"/>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2"/>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 count="1" selected="0">
            <x v="0"/>
          </reference>
        </references>
      </pivotArea>
    </chartFormat>
    <chartFormat chart="8" format="6">
      <pivotArea type="data" outline="0" fieldPosition="0">
        <references count="2">
          <reference field="4294967294" count="1" selected="0">
            <x v="0"/>
          </reference>
          <reference field="2" count="1" selected="0">
            <x v="1"/>
          </reference>
        </references>
      </pivotArea>
    </chartFormat>
    <chartFormat chart="8" format="7">
      <pivotArea type="data" outline="0" fieldPosition="0">
        <references count="2">
          <reference field="4294967294" count="1" selected="0">
            <x v="0"/>
          </reference>
          <reference field="2" count="1" selected="0">
            <x v="2"/>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2" count="1" selected="0">
            <x v="1"/>
          </reference>
        </references>
      </pivotArea>
    </chartFormat>
    <chartFormat chart="14" format="9">
      <pivotArea type="data" outline="0" fieldPosition="0">
        <references count="2">
          <reference field="4294967294" count="1" selected="0">
            <x v="0"/>
          </reference>
          <reference field="2" count="1" selected="0">
            <x v="2"/>
          </reference>
        </references>
      </pivotArea>
    </chartFormat>
    <chartFormat chart="14" format="10">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C33AE3-ABD6-418B-9DBE-BE3C78C7DA4C}" name="total purchase"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D12:E16" firstHeaderRow="1" firstDataRow="1" firstDataCol="1"/>
  <pivotFields count="15">
    <pivotField numFmtId="16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axis="axisRow" showAll="0">
      <items count="4">
        <item x="2"/>
        <item x="0"/>
        <item x="1"/>
        <item t="default"/>
      </items>
    </pivotField>
    <pivotField showAll="0"/>
    <pivotField showAll="0"/>
    <pivotField showAll="0"/>
    <pivotField showAll="0"/>
    <pivotField showAll="0"/>
    <pivotField showAll="0"/>
    <pivotField dataField="1" showAll="0"/>
    <pivotField showAll="0"/>
    <pivotField showAll="0"/>
    <pivotField showAll="0" defaultSubtotal="0"/>
    <pivotField showAll="0" defaultSubtotal="0"/>
    <pivotField showAll="0" defaultSubtotal="0">
      <items count="4">
        <item x="0"/>
        <item x="1"/>
        <item x="2"/>
        <item x="3"/>
      </items>
    </pivotField>
  </pivotFields>
  <rowFields count="1">
    <field x="2"/>
  </rowFields>
  <rowItems count="4">
    <i>
      <x/>
    </i>
    <i>
      <x v="1"/>
    </i>
    <i>
      <x v="2"/>
    </i>
    <i t="grand">
      <x/>
    </i>
  </rowItems>
  <colItems count="1">
    <i/>
  </colItems>
  <dataFields count="1">
    <dataField name="Sum of Purchase Cost" fld="9" baseField="0" baseItem="0"/>
  </dataFields>
  <chartFormats count="14">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0"/>
          </reference>
        </references>
      </pivotArea>
    </chartFormat>
    <chartFormat chart="5" format="2">
      <pivotArea type="data" outline="0" fieldPosition="0">
        <references count="2">
          <reference field="4294967294" count="1" selected="0">
            <x v="0"/>
          </reference>
          <reference field="2" count="1" selected="0">
            <x v="1"/>
          </reference>
        </references>
      </pivotArea>
    </chartFormat>
    <chartFormat chart="5" format="3">
      <pivotArea type="data" outline="0" fieldPosition="0">
        <references count="2">
          <reference field="4294967294" count="1" selected="0">
            <x v="0"/>
          </reference>
          <reference field="2" count="1" selected="0">
            <x v="2"/>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 count="1" selected="0">
            <x v="2"/>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2" count="1" selected="0">
            <x v="0"/>
          </reference>
        </references>
      </pivotArea>
    </chartFormat>
    <chartFormat chart="12" format="6">
      <pivotArea type="data" outline="0" fieldPosition="0">
        <references count="2">
          <reference field="4294967294" count="1" selected="0">
            <x v="0"/>
          </reference>
          <reference field="2" count="1" selected="0">
            <x v="1"/>
          </reference>
        </references>
      </pivotArea>
    </chartFormat>
    <chartFormat chart="12" format="7">
      <pivotArea type="data" outline="0" fieldPosition="0">
        <references count="2">
          <reference field="4294967294" count="1" selected="0">
            <x v="0"/>
          </reference>
          <reference field="2" count="1" selected="0">
            <x v="2"/>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2" count="1" selected="0">
            <x v="0"/>
          </reference>
        </references>
      </pivotArea>
    </chartFormat>
    <chartFormat chart="17" format="10">
      <pivotArea type="data" outline="0" fieldPosition="0">
        <references count="2">
          <reference field="4294967294" count="1" selected="0">
            <x v="0"/>
          </reference>
          <reference field="2" count="1" selected="0">
            <x v="1"/>
          </reference>
        </references>
      </pivotArea>
    </chartFormat>
    <chartFormat chart="17"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DEEA37-1F36-4D6B-B53D-4B719830BD6A}" name="total sale"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2:B16" firstHeaderRow="1" firstDataRow="1" firstDataCol="1"/>
  <pivotFields count="15">
    <pivotField numFmtId="164" showAll="0">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showAll="0"/>
    <pivotField axis="axisRow" showAll="0">
      <items count="4">
        <item x="2"/>
        <item x="0"/>
        <item x="1"/>
        <item t="default"/>
      </items>
    </pivotField>
    <pivotField showAll="0"/>
    <pivotField showAll="0"/>
    <pivotField showAll="0"/>
    <pivotField showAll="0"/>
    <pivotField showAll="0"/>
    <pivotField showAll="0"/>
    <pivotField showAll="0"/>
    <pivotField dataField="1" showAll="0"/>
    <pivotField showAll="0"/>
    <pivotField showAll="0" defaultSubtotal="0"/>
    <pivotField showAll="0" defaultSubtotal="0"/>
    <pivotField showAll="0" defaultSubtotal="0">
      <items count="4">
        <item x="0"/>
        <item x="1"/>
        <item x="2"/>
        <item x="3"/>
      </items>
    </pivotField>
  </pivotFields>
  <rowFields count="1">
    <field x="2"/>
  </rowFields>
  <rowItems count="4">
    <i>
      <x/>
    </i>
    <i>
      <x v="1"/>
    </i>
    <i>
      <x v="2"/>
    </i>
    <i t="grand">
      <x/>
    </i>
  </rowItems>
  <colItems count="1">
    <i/>
  </colItems>
  <dataFields count="1">
    <dataField name="Sum of Sale Price" fld="10"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2" count="1" selected="0">
            <x v="0"/>
          </reference>
        </references>
      </pivotArea>
    </chartFormat>
    <chartFormat chart="10" format="6">
      <pivotArea type="data" outline="0" fieldPosition="0">
        <references count="2">
          <reference field="4294967294" count="1" selected="0">
            <x v="0"/>
          </reference>
          <reference field="2" count="1" selected="0">
            <x v="1"/>
          </reference>
        </references>
      </pivotArea>
    </chartFormat>
    <chartFormat chart="10" format="7">
      <pivotArea type="data" outline="0" fieldPosition="0">
        <references count="2">
          <reference field="4294967294" count="1" selected="0">
            <x v="0"/>
          </reference>
          <reference field="2"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2" count="1" selected="0">
            <x v="0"/>
          </reference>
        </references>
      </pivotArea>
    </chartFormat>
    <chartFormat chart="12" format="10">
      <pivotArea type="data" outline="0" fieldPosition="0">
        <references count="2">
          <reference field="4294967294" count="1" selected="0">
            <x v="0"/>
          </reference>
          <reference field="2" count="1" selected="0">
            <x v="1"/>
          </reference>
        </references>
      </pivotArea>
    </chartFormat>
    <chartFormat chart="12"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F99BB573-47DB-4B53-8945-45267414107E}" sourceName="Category">
  <pivotTables>
    <pivotTable tabId="8" name="total sale"/>
    <pivotTable tabId="8" name="monthwise"/>
    <pivotTable tabId="8" name="productwise"/>
    <pivotTable tabId="8" name="statewise"/>
    <pivotTable tabId="8" name="total profit"/>
    <pivotTable tabId="8" name="total purchase"/>
  </pivotTables>
  <data>
    <tabular pivotCacheId="137373442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FC7D0EAE-FB74-4636-BB21-8215B4D0B80D}" cache="Slicer_Category1" caption="Category"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3" xr10:uid="{32A05DAF-445B-4D95-8C20-F33A4595FF52}" cache="Slicer_Category1"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E01AC8-8F4C-4FAD-847B-0BAD264D6285}" name="Table1" displayName="Table1" ref="A1:L993" totalsRowShown="0" headerRowDxfId="14" headerRowBorderDxfId="13" tableBorderDxfId="12">
  <autoFilter ref="A1:L993" xr:uid="{D5E01AC8-8F4C-4FAD-847B-0BAD264D6285}"/>
  <tableColumns count="12">
    <tableColumn id="1" xr3:uid="{CAF3688A-E92E-4941-B54F-B580EE43514A}" name="Date" dataDxfId="11"/>
    <tableColumn id="2" xr3:uid="{10A08533-0427-47EA-9D09-F567A8689AA2}" name="Name" dataDxfId="10"/>
    <tableColumn id="3" xr3:uid="{943243BD-FB0D-4EE0-BFCE-4E1113659074}" name="Category" dataDxfId="9"/>
    <tableColumn id="4" xr3:uid="{171D7C80-B990-4E48-84DA-E6F30CD623A2}" name="Product Name" dataDxfId="8"/>
    <tableColumn id="5" xr3:uid="{39C4A7C6-98F3-4B1D-BD14-3D6282597D6B}" name="State" dataDxfId="7"/>
    <tableColumn id="6" xr3:uid="{10BDC5B0-72F9-4D26-98F4-90330ECD5C6E}" name="Gender" dataDxfId="6"/>
    <tableColumn id="7" xr3:uid="{DA3B1C77-BC27-4D16-8CE1-CD2A966D302F}" name="Quantity" dataDxfId="5"/>
    <tableColumn id="8" xr3:uid="{834D8787-D354-40A3-BCBB-4CD13D3A2512}" name="Cost" dataDxfId="4"/>
    <tableColumn id="9" xr3:uid="{05AEC9AB-6407-4519-8A17-3C94024737F9}" name="Price" dataDxfId="3"/>
    <tableColumn id="10" xr3:uid="{A51A1C2F-B7A6-4134-85FE-71BFDA4E68B2}" name="Purchase Cost" dataDxfId="2">
      <calculatedColumnFormula>G2*H2</calculatedColumnFormula>
    </tableColumn>
    <tableColumn id="11" xr3:uid="{89714919-756F-4FA9-BCA7-5F3307DBE103}" name="Sale Price" dataDxfId="1">
      <calculatedColumnFormula>G2*I2</calculatedColumnFormula>
    </tableColumn>
    <tableColumn id="12" xr3:uid="{992DACA6-DE5E-448D-8A38-721FF0EC483E}" name="Profit" dataDxfId="0">
      <calculatedColumnFormula>K2-J2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DADF7-7D11-42F8-BC01-A8EC1FFA2586}">
  <sheetPr>
    <tabColor theme="8" tint="0.59999389629810485"/>
  </sheetPr>
  <dimension ref="A1:P994"/>
  <sheetViews>
    <sheetView topLeftCell="A60" zoomScale="80" zoomScaleNormal="80" workbookViewId="0"/>
  </sheetViews>
  <sheetFormatPr defaultRowHeight="15" x14ac:dyDescent="0.25"/>
  <cols>
    <col min="1" max="1" width="31" bestFit="1" customWidth="1"/>
    <col min="2" max="2" width="26.7109375" bestFit="1" customWidth="1"/>
    <col min="3" max="3" width="14.42578125" customWidth="1"/>
    <col min="4" max="4" width="21.28515625" customWidth="1"/>
    <col min="5" max="5" width="16.140625" bestFit="1" customWidth="1"/>
    <col min="6" max="6" width="12.7109375" customWidth="1"/>
    <col min="7" max="7" width="14.28515625" customWidth="1"/>
    <col min="8" max="8" width="12.140625" customWidth="1"/>
    <col min="9" max="9" width="9.5703125" customWidth="1"/>
    <col min="10" max="10" width="20.85546875" customWidth="1"/>
    <col min="11" max="11" width="15.42578125" customWidth="1"/>
    <col min="12" max="12" width="11" bestFit="1" customWidth="1"/>
  </cols>
  <sheetData>
    <row r="1" spans="1:12" ht="21.75" thickBot="1" x14ac:dyDescent="0.3">
      <c r="A1" s="14" t="s">
        <v>386</v>
      </c>
      <c r="B1" s="15" t="s">
        <v>0</v>
      </c>
      <c r="C1" s="15" t="s">
        <v>1</v>
      </c>
      <c r="D1" s="15" t="s">
        <v>2</v>
      </c>
      <c r="E1" s="15" t="s">
        <v>3</v>
      </c>
      <c r="F1" s="15" t="s">
        <v>4</v>
      </c>
      <c r="G1" s="15" t="s">
        <v>5</v>
      </c>
      <c r="H1" s="15" t="s">
        <v>6</v>
      </c>
      <c r="I1" s="15" t="s">
        <v>7</v>
      </c>
      <c r="J1" s="16" t="s">
        <v>8</v>
      </c>
      <c r="K1" s="16" t="s">
        <v>9</v>
      </c>
      <c r="L1" s="17" t="s">
        <v>10</v>
      </c>
    </row>
    <row r="2" spans="1:12" ht="16.5" thickTop="1" thickBot="1" x14ac:dyDescent="0.3">
      <c r="A2" s="1">
        <v>45383</v>
      </c>
      <c r="B2" s="2" t="s">
        <v>11</v>
      </c>
      <c r="C2" s="2" t="s">
        <v>12</v>
      </c>
      <c r="D2" s="2" t="s">
        <v>13</v>
      </c>
      <c r="E2" s="2" t="s">
        <v>14</v>
      </c>
      <c r="F2" s="2" t="s">
        <v>15</v>
      </c>
      <c r="G2" s="2">
        <v>29</v>
      </c>
      <c r="H2" s="2">
        <v>924</v>
      </c>
      <c r="I2" s="2">
        <v>1482</v>
      </c>
      <c r="J2" s="3">
        <f>G2*H2</f>
        <v>26796</v>
      </c>
      <c r="K2" s="3">
        <f>G2*I2</f>
        <v>42978</v>
      </c>
      <c r="L2" s="13">
        <f>K2-J2</f>
        <v>16182</v>
      </c>
    </row>
    <row r="3" spans="1:12" ht="16.5" thickTop="1" thickBot="1" x14ac:dyDescent="0.3">
      <c r="A3" s="1">
        <v>45384</v>
      </c>
      <c r="B3" s="2" t="s">
        <v>16</v>
      </c>
      <c r="C3" s="2" t="s">
        <v>12</v>
      </c>
      <c r="D3" s="2" t="s">
        <v>17</v>
      </c>
      <c r="E3" s="2" t="s">
        <v>18</v>
      </c>
      <c r="F3" s="2" t="s">
        <v>15</v>
      </c>
      <c r="G3" s="2">
        <v>30</v>
      </c>
      <c r="H3" s="2">
        <v>817</v>
      </c>
      <c r="I3" s="2">
        <v>997</v>
      </c>
      <c r="J3" s="3">
        <f t="shared" ref="J3:J66" si="0">G3*H3</f>
        <v>24510</v>
      </c>
      <c r="K3" s="3">
        <f t="shared" ref="K3:K66" si="1">G3*I3</f>
        <v>29910</v>
      </c>
      <c r="L3" s="13">
        <f t="shared" ref="L3:L66" si="2">K3-J3</f>
        <v>5400</v>
      </c>
    </row>
    <row r="4" spans="1:12" ht="16.5" thickTop="1" thickBot="1" x14ac:dyDescent="0.3">
      <c r="A4" s="1">
        <v>45385</v>
      </c>
      <c r="B4" s="2" t="s">
        <v>19</v>
      </c>
      <c r="C4" s="2" t="s">
        <v>12</v>
      </c>
      <c r="D4" s="2" t="s">
        <v>17</v>
      </c>
      <c r="E4" s="2" t="s">
        <v>20</v>
      </c>
      <c r="F4" s="2" t="s">
        <v>15</v>
      </c>
      <c r="G4" s="2">
        <v>23</v>
      </c>
      <c r="H4" s="2">
        <v>753</v>
      </c>
      <c r="I4" s="2">
        <v>1006</v>
      </c>
      <c r="J4" s="3">
        <f t="shared" si="0"/>
        <v>17319</v>
      </c>
      <c r="K4" s="3">
        <f t="shared" si="1"/>
        <v>23138</v>
      </c>
      <c r="L4" s="13">
        <f t="shared" si="2"/>
        <v>5819</v>
      </c>
    </row>
    <row r="5" spans="1:12" ht="16.5" thickTop="1" thickBot="1" x14ac:dyDescent="0.3">
      <c r="A5" s="1">
        <v>45386</v>
      </c>
      <c r="B5" s="2" t="s">
        <v>21</v>
      </c>
      <c r="C5" s="2" t="s">
        <v>12</v>
      </c>
      <c r="D5" s="2" t="s">
        <v>17</v>
      </c>
      <c r="E5" s="2" t="s">
        <v>22</v>
      </c>
      <c r="F5" s="2" t="s">
        <v>15</v>
      </c>
      <c r="G5" s="2">
        <v>26</v>
      </c>
      <c r="H5" s="2">
        <v>809</v>
      </c>
      <c r="I5" s="2">
        <v>1375</v>
      </c>
      <c r="J5" s="3">
        <f t="shared" si="0"/>
        <v>21034</v>
      </c>
      <c r="K5" s="3">
        <f t="shared" si="1"/>
        <v>35750</v>
      </c>
      <c r="L5" s="13">
        <f t="shared" si="2"/>
        <v>14716</v>
      </c>
    </row>
    <row r="6" spans="1:12" ht="16.5" thickTop="1" thickBot="1" x14ac:dyDescent="0.3">
      <c r="A6" s="1">
        <v>45387</v>
      </c>
      <c r="B6" s="2" t="s">
        <v>23</v>
      </c>
      <c r="C6" s="2" t="s">
        <v>24</v>
      </c>
      <c r="D6" s="2" t="s">
        <v>25</v>
      </c>
      <c r="E6" s="2" t="s">
        <v>26</v>
      </c>
      <c r="F6" s="2" t="s">
        <v>15</v>
      </c>
      <c r="G6" s="2">
        <v>95</v>
      </c>
      <c r="H6" s="2">
        <v>936</v>
      </c>
      <c r="I6" s="2">
        <v>901</v>
      </c>
      <c r="J6" s="3">
        <f t="shared" si="0"/>
        <v>88920</v>
      </c>
      <c r="K6" s="3">
        <f t="shared" si="1"/>
        <v>85595</v>
      </c>
      <c r="L6" s="13">
        <f t="shared" si="2"/>
        <v>-3325</v>
      </c>
    </row>
    <row r="7" spans="1:12" ht="16.5" thickTop="1" thickBot="1" x14ac:dyDescent="0.3">
      <c r="A7" s="1">
        <v>45388</v>
      </c>
      <c r="B7" s="2" t="s">
        <v>27</v>
      </c>
      <c r="C7" s="2" t="s">
        <v>24</v>
      </c>
      <c r="D7" s="2" t="s">
        <v>25</v>
      </c>
      <c r="E7" s="2" t="s">
        <v>28</v>
      </c>
      <c r="F7" s="2" t="s">
        <v>15</v>
      </c>
      <c r="G7" s="2">
        <v>84</v>
      </c>
      <c r="H7" s="2">
        <v>784</v>
      </c>
      <c r="I7" s="2">
        <v>1189</v>
      </c>
      <c r="J7" s="3">
        <f t="shared" si="0"/>
        <v>65856</v>
      </c>
      <c r="K7" s="3">
        <f t="shared" si="1"/>
        <v>99876</v>
      </c>
      <c r="L7" s="13">
        <f t="shared" si="2"/>
        <v>34020</v>
      </c>
    </row>
    <row r="8" spans="1:12" ht="16.5" thickTop="1" thickBot="1" x14ac:dyDescent="0.3">
      <c r="A8" s="1">
        <v>45389</v>
      </c>
      <c r="B8" s="2" t="s">
        <v>29</v>
      </c>
      <c r="C8" s="2" t="s">
        <v>24</v>
      </c>
      <c r="D8" s="2" t="s">
        <v>25</v>
      </c>
      <c r="E8" s="2" t="s">
        <v>30</v>
      </c>
      <c r="F8" s="2" t="s">
        <v>15</v>
      </c>
      <c r="G8" s="2">
        <v>55</v>
      </c>
      <c r="H8" s="2">
        <v>637</v>
      </c>
      <c r="I8" s="2">
        <v>969</v>
      </c>
      <c r="J8" s="3">
        <f t="shared" si="0"/>
        <v>35035</v>
      </c>
      <c r="K8" s="3">
        <f t="shared" si="1"/>
        <v>53295</v>
      </c>
      <c r="L8" s="13">
        <f t="shared" si="2"/>
        <v>18260</v>
      </c>
    </row>
    <row r="9" spans="1:12" ht="16.5" thickTop="1" thickBot="1" x14ac:dyDescent="0.3">
      <c r="A9" s="1">
        <v>45390</v>
      </c>
      <c r="B9" s="2" t="s">
        <v>31</v>
      </c>
      <c r="C9" s="2" t="s">
        <v>24</v>
      </c>
      <c r="D9" s="2" t="s">
        <v>25</v>
      </c>
      <c r="E9" s="2" t="s">
        <v>18</v>
      </c>
      <c r="F9" s="2" t="s">
        <v>15</v>
      </c>
      <c r="G9" s="2">
        <v>51</v>
      </c>
      <c r="H9" s="2">
        <v>847</v>
      </c>
      <c r="I9" s="2">
        <v>1245</v>
      </c>
      <c r="J9" s="3">
        <f t="shared" si="0"/>
        <v>43197</v>
      </c>
      <c r="K9" s="3">
        <f t="shared" si="1"/>
        <v>63495</v>
      </c>
      <c r="L9" s="13">
        <f t="shared" si="2"/>
        <v>20298</v>
      </c>
    </row>
    <row r="10" spans="1:12" ht="16.5" thickTop="1" thickBot="1" x14ac:dyDescent="0.3">
      <c r="A10" s="1">
        <v>45391</v>
      </c>
      <c r="B10" s="2" t="s">
        <v>32</v>
      </c>
      <c r="C10" s="2" t="s">
        <v>12</v>
      </c>
      <c r="D10" s="2" t="s">
        <v>13</v>
      </c>
      <c r="E10" s="2" t="s">
        <v>33</v>
      </c>
      <c r="F10" s="2" t="s">
        <v>34</v>
      </c>
      <c r="G10" s="2">
        <v>23</v>
      </c>
      <c r="H10" s="2">
        <v>852</v>
      </c>
      <c r="I10" s="2">
        <v>1365</v>
      </c>
      <c r="J10" s="3">
        <f t="shared" si="0"/>
        <v>19596</v>
      </c>
      <c r="K10" s="3">
        <f t="shared" si="1"/>
        <v>31395</v>
      </c>
      <c r="L10" s="13">
        <f t="shared" si="2"/>
        <v>11799</v>
      </c>
    </row>
    <row r="11" spans="1:12" ht="16.5" thickTop="1" thickBot="1" x14ac:dyDescent="0.3">
      <c r="A11" s="1">
        <v>45392</v>
      </c>
      <c r="B11" s="2" t="s">
        <v>35</v>
      </c>
      <c r="C11" s="2" t="s">
        <v>12</v>
      </c>
      <c r="D11" s="2" t="s">
        <v>13</v>
      </c>
      <c r="E11" s="2" t="s">
        <v>30</v>
      </c>
      <c r="F11" s="2" t="s">
        <v>34</v>
      </c>
      <c r="G11" s="2">
        <v>24</v>
      </c>
      <c r="H11" s="2">
        <v>903</v>
      </c>
      <c r="I11" s="2">
        <v>1161</v>
      </c>
      <c r="J11" s="3">
        <f t="shared" si="0"/>
        <v>21672</v>
      </c>
      <c r="K11" s="3">
        <f t="shared" si="1"/>
        <v>27864</v>
      </c>
      <c r="L11" s="13">
        <f t="shared" si="2"/>
        <v>6192</v>
      </c>
    </row>
    <row r="12" spans="1:12" ht="16.5" thickTop="1" thickBot="1" x14ac:dyDescent="0.3">
      <c r="A12" s="1">
        <v>45393</v>
      </c>
      <c r="B12" s="2" t="s">
        <v>36</v>
      </c>
      <c r="C12" s="2" t="s">
        <v>12</v>
      </c>
      <c r="D12" s="2" t="s">
        <v>13</v>
      </c>
      <c r="E12" s="2" t="s">
        <v>37</v>
      </c>
      <c r="F12" s="2" t="s">
        <v>34</v>
      </c>
      <c r="G12" s="2">
        <v>21</v>
      </c>
      <c r="H12" s="2">
        <v>829</v>
      </c>
      <c r="I12" s="2">
        <v>1269</v>
      </c>
      <c r="J12" s="3">
        <f t="shared" si="0"/>
        <v>17409</v>
      </c>
      <c r="K12" s="3">
        <f t="shared" si="1"/>
        <v>26649</v>
      </c>
      <c r="L12" s="13">
        <f t="shared" si="2"/>
        <v>9240</v>
      </c>
    </row>
    <row r="13" spans="1:12" ht="16.5" thickTop="1" thickBot="1" x14ac:dyDescent="0.3">
      <c r="A13" s="1">
        <v>45394</v>
      </c>
      <c r="B13" s="2" t="s">
        <v>38</v>
      </c>
      <c r="C13" s="2" t="s">
        <v>12</v>
      </c>
      <c r="D13" s="2" t="s">
        <v>13</v>
      </c>
      <c r="E13" s="2" t="s">
        <v>37</v>
      </c>
      <c r="F13" s="2" t="s">
        <v>34</v>
      </c>
      <c r="G13" s="2">
        <v>20</v>
      </c>
      <c r="H13" s="2">
        <v>557</v>
      </c>
      <c r="I13" s="2">
        <v>952</v>
      </c>
      <c r="J13" s="3">
        <f t="shared" si="0"/>
        <v>11140</v>
      </c>
      <c r="K13" s="3">
        <f t="shared" si="1"/>
        <v>19040</v>
      </c>
      <c r="L13" s="13">
        <f t="shared" si="2"/>
        <v>7900</v>
      </c>
    </row>
    <row r="14" spans="1:12" ht="16.5" thickTop="1" thickBot="1" x14ac:dyDescent="0.3">
      <c r="A14" s="1">
        <v>45395</v>
      </c>
      <c r="B14" s="2" t="s">
        <v>39</v>
      </c>
      <c r="C14" s="2" t="s">
        <v>12</v>
      </c>
      <c r="D14" s="2" t="s">
        <v>13</v>
      </c>
      <c r="E14" s="2" t="s">
        <v>18</v>
      </c>
      <c r="F14" s="2" t="s">
        <v>34</v>
      </c>
      <c r="G14" s="2">
        <v>29</v>
      </c>
      <c r="H14" s="2">
        <v>951</v>
      </c>
      <c r="I14" s="2">
        <v>1198</v>
      </c>
      <c r="J14" s="3">
        <f t="shared" si="0"/>
        <v>27579</v>
      </c>
      <c r="K14" s="3">
        <f t="shared" si="1"/>
        <v>34742</v>
      </c>
      <c r="L14" s="13">
        <f t="shared" si="2"/>
        <v>7163</v>
      </c>
    </row>
    <row r="15" spans="1:12" ht="16.5" thickTop="1" thickBot="1" x14ac:dyDescent="0.3">
      <c r="A15" s="1">
        <v>45396</v>
      </c>
      <c r="B15" s="2" t="s">
        <v>40</v>
      </c>
      <c r="C15" s="2" t="s">
        <v>12</v>
      </c>
      <c r="D15" s="2" t="s">
        <v>13</v>
      </c>
      <c r="E15" s="2" t="s">
        <v>41</v>
      </c>
      <c r="F15" s="2" t="s">
        <v>34</v>
      </c>
      <c r="G15" s="2">
        <v>20</v>
      </c>
      <c r="H15" s="2">
        <v>648</v>
      </c>
      <c r="I15" s="2">
        <v>1432</v>
      </c>
      <c r="J15" s="3">
        <f t="shared" si="0"/>
        <v>12960</v>
      </c>
      <c r="K15" s="3">
        <f t="shared" si="1"/>
        <v>28640</v>
      </c>
      <c r="L15" s="13">
        <f t="shared" si="2"/>
        <v>15680</v>
      </c>
    </row>
    <row r="16" spans="1:12" ht="16.5" thickTop="1" thickBot="1" x14ac:dyDescent="0.3">
      <c r="A16" s="1">
        <v>45397</v>
      </c>
      <c r="B16" s="2" t="s">
        <v>42</v>
      </c>
      <c r="C16" s="2" t="s">
        <v>24</v>
      </c>
      <c r="D16" s="2" t="s">
        <v>43</v>
      </c>
      <c r="E16" s="2" t="s">
        <v>18</v>
      </c>
      <c r="F16" s="2" t="s">
        <v>34</v>
      </c>
      <c r="G16" s="2">
        <v>68</v>
      </c>
      <c r="H16" s="2">
        <v>534</v>
      </c>
      <c r="I16" s="2">
        <v>1235</v>
      </c>
      <c r="J16" s="3">
        <f t="shared" si="0"/>
        <v>36312</v>
      </c>
      <c r="K16" s="3">
        <f t="shared" si="1"/>
        <v>83980</v>
      </c>
      <c r="L16" s="13">
        <f t="shared" si="2"/>
        <v>47668</v>
      </c>
    </row>
    <row r="17" spans="1:12" ht="16.5" thickTop="1" thickBot="1" x14ac:dyDescent="0.3">
      <c r="A17" s="1">
        <v>45398</v>
      </c>
      <c r="B17" s="2" t="s">
        <v>44</v>
      </c>
      <c r="C17" s="2" t="s">
        <v>24</v>
      </c>
      <c r="D17" s="2" t="s">
        <v>43</v>
      </c>
      <c r="E17" s="2" t="s">
        <v>45</v>
      </c>
      <c r="F17" s="2" t="s">
        <v>34</v>
      </c>
      <c r="G17" s="2">
        <v>68</v>
      </c>
      <c r="H17" s="2">
        <v>575</v>
      </c>
      <c r="I17" s="2">
        <v>1014</v>
      </c>
      <c r="J17" s="3">
        <f t="shared" si="0"/>
        <v>39100</v>
      </c>
      <c r="K17" s="3">
        <f t="shared" si="1"/>
        <v>68952</v>
      </c>
      <c r="L17" s="13">
        <f t="shared" si="2"/>
        <v>29852</v>
      </c>
    </row>
    <row r="18" spans="1:12" ht="16.5" thickTop="1" thickBot="1" x14ac:dyDescent="0.3">
      <c r="A18" s="1">
        <v>45399</v>
      </c>
      <c r="B18" s="2" t="s">
        <v>46</v>
      </c>
      <c r="C18" s="2" t="s">
        <v>24</v>
      </c>
      <c r="D18" s="2" t="s">
        <v>43</v>
      </c>
      <c r="E18" s="2" t="s">
        <v>41</v>
      </c>
      <c r="F18" s="2" t="s">
        <v>34</v>
      </c>
      <c r="G18" s="2">
        <v>79</v>
      </c>
      <c r="H18" s="2">
        <v>537</v>
      </c>
      <c r="I18" s="2">
        <v>955</v>
      </c>
      <c r="J18" s="3">
        <f t="shared" si="0"/>
        <v>42423</v>
      </c>
      <c r="K18" s="3">
        <f t="shared" si="1"/>
        <v>75445</v>
      </c>
      <c r="L18" s="13">
        <f t="shared" si="2"/>
        <v>33022</v>
      </c>
    </row>
    <row r="19" spans="1:12" ht="16.5" thickTop="1" thickBot="1" x14ac:dyDescent="0.3">
      <c r="A19" s="1">
        <v>45400</v>
      </c>
      <c r="B19" s="2" t="s">
        <v>47</v>
      </c>
      <c r="C19" s="2" t="s">
        <v>24</v>
      </c>
      <c r="D19" s="2" t="s">
        <v>43</v>
      </c>
      <c r="E19" s="2" t="s">
        <v>48</v>
      </c>
      <c r="F19" s="2" t="s">
        <v>34</v>
      </c>
      <c r="G19" s="2">
        <v>65</v>
      </c>
      <c r="H19" s="2">
        <v>935</v>
      </c>
      <c r="I19" s="2">
        <v>1205</v>
      </c>
      <c r="J19" s="3">
        <f t="shared" si="0"/>
        <v>60775</v>
      </c>
      <c r="K19" s="3">
        <f t="shared" si="1"/>
        <v>78325</v>
      </c>
      <c r="L19" s="13">
        <f t="shared" si="2"/>
        <v>17550</v>
      </c>
    </row>
    <row r="20" spans="1:12" ht="16.5" thickTop="1" thickBot="1" x14ac:dyDescent="0.3">
      <c r="A20" s="1">
        <v>45401</v>
      </c>
      <c r="B20" s="2" t="s">
        <v>49</v>
      </c>
      <c r="C20" s="2" t="s">
        <v>24</v>
      </c>
      <c r="D20" s="2" t="s">
        <v>43</v>
      </c>
      <c r="E20" s="2" t="s">
        <v>50</v>
      </c>
      <c r="F20" s="2" t="s">
        <v>34</v>
      </c>
      <c r="G20" s="2">
        <v>66</v>
      </c>
      <c r="H20" s="2">
        <v>709</v>
      </c>
      <c r="I20" s="2">
        <v>1106</v>
      </c>
      <c r="J20" s="3">
        <f t="shared" si="0"/>
        <v>46794</v>
      </c>
      <c r="K20" s="3">
        <f t="shared" si="1"/>
        <v>72996</v>
      </c>
      <c r="L20" s="13">
        <f t="shared" si="2"/>
        <v>26202</v>
      </c>
    </row>
    <row r="21" spans="1:12" ht="16.5" thickTop="1" thickBot="1" x14ac:dyDescent="0.3">
      <c r="A21" s="1" t="s">
        <v>385</v>
      </c>
      <c r="B21" s="2" t="s">
        <v>51</v>
      </c>
      <c r="C21" s="2" t="s">
        <v>24</v>
      </c>
      <c r="D21" s="2" t="s">
        <v>43</v>
      </c>
      <c r="E21" s="2" t="s">
        <v>30</v>
      </c>
      <c r="F21" s="2" t="s">
        <v>15</v>
      </c>
      <c r="G21" s="2">
        <v>70</v>
      </c>
      <c r="H21" s="2">
        <v>751</v>
      </c>
      <c r="I21" s="2">
        <v>936</v>
      </c>
      <c r="J21" s="3">
        <f t="shared" si="0"/>
        <v>52570</v>
      </c>
      <c r="K21" s="3">
        <f t="shared" si="1"/>
        <v>65520</v>
      </c>
      <c r="L21" s="13">
        <f t="shared" si="2"/>
        <v>12950</v>
      </c>
    </row>
    <row r="22" spans="1:12" ht="16.5" thickTop="1" thickBot="1" x14ac:dyDescent="0.3">
      <c r="A22" s="1">
        <v>45403</v>
      </c>
      <c r="B22" s="2" t="s">
        <v>52</v>
      </c>
      <c r="C22" s="2" t="s">
        <v>24</v>
      </c>
      <c r="D22" s="2" t="s">
        <v>43</v>
      </c>
      <c r="E22" s="2" t="s">
        <v>37</v>
      </c>
      <c r="F22" s="2" t="s">
        <v>15</v>
      </c>
      <c r="G22" s="2">
        <v>75</v>
      </c>
      <c r="H22" s="2">
        <v>686</v>
      </c>
      <c r="I22" s="2">
        <v>1081</v>
      </c>
      <c r="J22" s="3">
        <f t="shared" si="0"/>
        <v>51450</v>
      </c>
      <c r="K22" s="3">
        <f t="shared" si="1"/>
        <v>81075</v>
      </c>
      <c r="L22" s="13">
        <f t="shared" si="2"/>
        <v>29625</v>
      </c>
    </row>
    <row r="23" spans="1:12" ht="16.5" thickTop="1" thickBot="1" x14ac:dyDescent="0.3">
      <c r="A23" s="1">
        <v>45404</v>
      </c>
      <c r="B23" s="2" t="s">
        <v>53</v>
      </c>
      <c r="C23" s="2" t="s">
        <v>12</v>
      </c>
      <c r="D23" s="2" t="s">
        <v>54</v>
      </c>
      <c r="E23" s="2" t="s">
        <v>37</v>
      </c>
      <c r="F23" s="2" t="s">
        <v>15</v>
      </c>
      <c r="G23" s="2">
        <v>26</v>
      </c>
      <c r="H23" s="2">
        <v>942</v>
      </c>
      <c r="I23" s="2">
        <v>944</v>
      </c>
      <c r="J23" s="3">
        <f t="shared" si="0"/>
        <v>24492</v>
      </c>
      <c r="K23" s="3">
        <f t="shared" si="1"/>
        <v>24544</v>
      </c>
      <c r="L23" s="13">
        <f t="shared" si="2"/>
        <v>52</v>
      </c>
    </row>
    <row r="24" spans="1:12" ht="16.5" thickTop="1" thickBot="1" x14ac:dyDescent="0.3">
      <c r="A24" s="1">
        <v>45405</v>
      </c>
      <c r="B24" s="2" t="s">
        <v>55</v>
      </c>
      <c r="C24" s="2" t="s">
        <v>12</v>
      </c>
      <c r="D24" s="2" t="s">
        <v>54</v>
      </c>
      <c r="E24" s="2" t="s">
        <v>22</v>
      </c>
      <c r="F24" s="2" t="s">
        <v>15</v>
      </c>
      <c r="G24" s="2">
        <v>25</v>
      </c>
      <c r="H24" s="2">
        <v>958</v>
      </c>
      <c r="I24" s="2">
        <v>1393</v>
      </c>
      <c r="J24" s="3">
        <f t="shared" si="0"/>
        <v>23950</v>
      </c>
      <c r="K24" s="3">
        <f t="shared" si="1"/>
        <v>34825</v>
      </c>
      <c r="L24" s="13">
        <f t="shared" si="2"/>
        <v>10875</v>
      </c>
    </row>
    <row r="25" spans="1:12" ht="16.5" thickTop="1" thickBot="1" x14ac:dyDescent="0.3">
      <c r="A25" s="1">
        <v>45406</v>
      </c>
      <c r="B25" s="2" t="s">
        <v>56</v>
      </c>
      <c r="C25" s="2" t="s">
        <v>12</v>
      </c>
      <c r="D25" s="2" t="s">
        <v>54</v>
      </c>
      <c r="E25" s="2" t="s">
        <v>22</v>
      </c>
      <c r="F25" s="2" t="s">
        <v>15</v>
      </c>
      <c r="G25" s="2">
        <v>20</v>
      </c>
      <c r="H25" s="2">
        <v>606</v>
      </c>
      <c r="I25" s="2">
        <v>1106</v>
      </c>
      <c r="J25" s="3">
        <f t="shared" si="0"/>
        <v>12120</v>
      </c>
      <c r="K25" s="3">
        <f t="shared" si="1"/>
        <v>22120</v>
      </c>
      <c r="L25" s="13">
        <f t="shared" si="2"/>
        <v>10000</v>
      </c>
    </row>
    <row r="26" spans="1:12" ht="16.5" thickTop="1" thickBot="1" x14ac:dyDescent="0.3">
      <c r="A26" s="1">
        <v>45407</v>
      </c>
      <c r="B26" s="2" t="s">
        <v>57</v>
      </c>
      <c r="C26" s="2" t="s">
        <v>12</v>
      </c>
      <c r="D26" s="2" t="s">
        <v>54</v>
      </c>
      <c r="E26" s="2" t="s">
        <v>33</v>
      </c>
      <c r="F26" s="2" t="s">
        <v>34</v>
      </c>
      <c r="G26" s="2">
        <v>26</v>
      </c>
      <c r="H26" s="2">
        <v>520</v>
      </c>
      <c r="I26" s="2">
        <v>1494</v>
      </c>
      <c r="J26" s="3">
        <f t="shared" si="0"/>
        <v>13520</v>
      </c>
      <c r="K26" s="3">
        <f t="shared" si="1"/>
        <v>38844</v>
      </c>
      <c r="L26" s="13">
        <f t="shared" si="2"/>
        <v>25324</v>
      </c>
    </row>
    <row r="27" spans="1:12" ht="16.5" thickTop="1" thickBot="1" x14ac:dyDescent="0.3">
      <c r="A27" s="1">
        <v>45408</v>
      </c>
      <c r="B27" s="2" t="s">
        <v>58</v>
      </c>
      <c r="C27" s="2" t="s">
        <v>12</v>
      </c>
      <c r="D27" s="2" t="s">
        <v>54</v>
      </c>
      <c r="E27" s="2" t="s">
        <v>37</v>
      </c>
      <c r="F27" s="2" t="s">
        <v>34</v>
      </c>
      <c r="G27" s="2">
        <v>22</v>
      </c>
      <c r="H27" s="2">
        <v>822</v>
      </c>
      <c r="I27" s="2">
        <v>1279</v>
      </c>
      <c r="J27" s="3">
        <f t="shared" si="0"/>
        <v>18084</v>
      </c>
      <c r="K27" s="3">
        <f t="shared" si="1"/>
        <v>28138</v>
      </c>
      <c r="L27" s="13">
        <f t="shared" si="2"/>
        <v>10054</v>
      </c>
    </row>
    <row r="28" spans="1:12" ht="16.5" thickTop="1" thickBot="1" x14ac:dyDescent="0.3">
      <c r="A28" s="1">
        <v>45409</v>
      </c>
      <c r="B28" s="2" t="s">
        <v>59</v>
      </c>
      <c r="C28" s="2" t="s">
        <v>12</v>
      </c>
      <c r="D28" s="2" t="s">
        <v>54</v>
      </c>
      <c r="E28" s="2" t="s">
        <v>60</v>
      </c>
      <c r="F28" s="2" t="s">
        <v>34</v>
      </c>
      <c r="G28" s="2">
        <v>26</v>
      </c>
      <c r="H28" s="2">
        <v>505</v>
      </c>
      <c r="I28" s="2">
        <v>908</v>
      </c>
      <c r="J28" s="3">
        <f t="shared" si="0"/>
        <v>13130</v>
      </c>
      <c r="K28" s="3">
        <f t="shared" si="1"/>
        <v>23608</v>
      </c>
      <c r="L28" s="13">
        <f t="shared" si="2"/>
        <v>10478</v>
      </c>
    </row>
    <row r="29" spans="1:12" ht="16.5" thickTop="1" thickBot="1" x14ac:dyDescent="0.3">
      <c r="A29" s="1">
        <v>45410</v>
      </c>
      <c r="B29" s="2" t="s">
        <v>61</v>
      </c>
      <c r="C29" s="2" t="s">
        <v>12</v>
      </c>
      <c r="D29" s="2" t="s">
        <v>54</v>
      </c>
      <c r="E29" s="2" t="s">
        <v>62</v>
      </c>
      <c r="F29" s="2" t="s">
        <v>34</v>
      </c>
      <c r="G29" s="2">
        <v>23</v>
      </c>
      <c r="H29" s="2">
        <v>649</v>
      </c>
      <c r="I29" s="2">
        <v>1326</v>
      </c>
      <c r="J29" s="3">
        <f t="shared" si="0"/>
        <v>14927</v>
      </c>
      <c r="K29" s="3">
        <f t="shared" si="1"/>
        <v>30498</v>
      </c>
      <c r="L29" s="13">
        <f t="shared" si="2"/>
        <v>15571</v>
      </c>
    </row>
    <row r="30" spans="1:12" ht="16.5" thickTop="1" thickBot="1" x14ac:dyDescent="0.3">
      <c r="A30" s="1">
        <v>45411</v>
      </c>
      <c r="B30" s="2" t="s">
        <v>63</v>
      </c>
      <c r="C30" s="2" t="s">
        <v>12</v>
      </c>
      <c r="D30" s="2" t="s">
        <v>54</v>
      </c>
      <c r="E30" s="2" t="s">
        <v>18</v>
      </c>
      <c r="F30" s="2" t="s">
        <v>34</v>
      </c>
      <c r="G30" s="2">
        <v>26</v>
      </c>
      <c r="H30" s="2">
        <v>647</v>
      </c>
      <c r="I30" s="2">
        <v>1200</v>
      </c>
      <c r="J30" s="3">
        <f t="shared" si="0"/>
        <v>16822</v>
      </c>
      <c r="K30" s="3">
        <f t="shared" si="1"/>
        <v>31200</v>
      </c>
      <c r="L30" s="13">
        <f t="shared" si="2"/>
        <v>14378</v>
      </c>
    </row>
    <row r="31" spans="1:12" ht="16.5" thickTop="1" thickBot="1" x14ac:dyDescent="0.3">
      <c r="A31" s="1">
        <v>45412</v>
      </c>
      <c r="B31" s="2" t="s">
        <v>64</v>
      </c>
      <c r="C31" s="2" t="s">
        <v>12</v>
      </c>
      <c r="D31" s="2" t="s">
        <v>54</v>
      </c>
      <c r="E31" s="2" t="s">
        <v>65</v>
      </c>
      <c r="F31" s="2" t="s">
        <v>34</v>
      </c>
      <c r="G31" s="2">
        <v>30</v>
      </c>
      <c r="H31" s="2">
        <v>843</v>
      </c>
      <c r="I31" s="2">
        <v>1089</v>
      </c>
      <c r="J31" s="3">
        <f t="shared" si="0"/>
        <v>25290</v>
      </c>
      <c r="K31" s="3">
        <f t="shared" si="1"/>
        <v>32670</v>
      </c>
      <c r="L31" s="13">
        <f t="shared" si="2"/>
        <v>7380</v>
      </c>
    </row>
    <row r="32" spans="1:12" ht="16.5" thickTop="1" thickBot="1" x14ac:dyDescent="0.3">
      <c r="A32" s="1">
        <v>45413</v>
      </c>
      <c r="B32" s="2" t="s">
        <v>66</v>
      </c>
      <c r="C32" s="2" t="s">
        <v>12</v>
      </c>
      <c r="D32" s="2" t="s">
        <v>54</v>
      </c>
      <c r="E32" s="2" t="s">
        <v>67</v>
      </c>
      <c r="F32" s="2" t="s">
        <v>34</v>
      </c>
      <c r="G32" s="2">
        <v>21</v>
      </c>
      <c r="H32" s="2">
        <v>571</v>
      </c>
      <c r="I32" s="2">
        <v>1022</v>
      </c>
      <c r="J32" s="3">
        <f t="shared" si="0"/>
        <v>11991</v>
      </c>
      <c r="K32" s="3">
        <f t="shared" si="1"/>
        <v>21462</v>
      </c>
      <c r="L32" s="13">
        <f t="shared" si="2"/>
        <v>9471</v>
      </c>
    </row>
    <row r="33" spans="1:12" ht="16.5" thickTop="1" thickBot="1" x14ac:dyDescent="0.3">
      <c r="A33" s="1">
        <v>45414</v>
      </c>
      <c r="B33" s="2" t="s">
        <v>68</v>
      </c>
      <c r="C33" s="2" t="s">
        <v>12</v>
      </c>
      <c r="D33" s="2" t="s">
        <v>54</v>
      </c>
      <c r="E33" s="2" t="s">
        <v>69</v>
      </c>
      <c r="F33" s="2" t="s">
        <v>15</v>
      </c>
      <c r="G33" s="2">
        <v>25</v>
      </c>
      <c r="H33" s="2">
        <v>909</v>
      </c>
      <c r="I33" s="2">
        <v>1391</v>
      </c>
      <c r="J33" s="3">
        <f t="shared" si="0"/>
        <v>22725</v>
      </c>
      <c r="K33" s="3">
        <f t="shared" si="1"/>
        <v>34775</v>
      </c>
      <c r="L33" s="13">
        <f t="shared" si="2"/>
        <v>12050</v>
      </c>
    </row>
    <row r="34" spans="1:12" ht="16.5" thickTop="1" thickBot="1" x14ac:dyDescent="0.3">
      <c r="A34" s="1">
        <v>45415</v>
      </c>
      <c r="B34" s="2" t="s">
        <v>70</v>
      </c>
      <c r="C34" s="2" t="s">
        <v>12</v>
      </c>
      <c r="D34" s="2" t="s">
        <v>54</v>
      </c>
      <c r="E34" s="2" t="s">
        <v>71</v>
      </c>
      <c r="F34" s="2" t="s">
        <v>15</v>
      </c>
      <c r="G34" s="2">
        <v>24</v>
      </c>
      <c r="H34" s="2">
        <v>584</v>
      </c>
      <c r="I34" s="2">
        <v>1343</v>
      </c>
      <c r="J34" s="3">
        <f t="shared" si="0"/>
        <v>14016</v>
      </c>
      <c r="K34" s="3">
        <f t="shared" si="1"/>
        <v>32232</v>
      </c>
      <c r="L34" s="13">
        <f t="shared" si="2"/>
        <v>18216</v>
      </c>
    </row>
    <row r="35" spans="1:12" ht="16.5" thickTop="1" thickBot="1" x14ac:dyDescent="0.3">
      <c r="A35" s="1">
        <v>45416</v>
      </c>
      <c r="B35" s="2" t="s">
        <v>72</v>
      </c>
      <c r="C35" s="2" t="s">
        <v>12</v>
      </c>
      <c r="D35" s="2" t="s">
        <v>54</v>
      </c>
      <c r="E35" s="2" t="s">
        <v>73</v>
      </c>
      <c r="F35" s="2" t="s">
        <v>15</v>
      </c>
      <c r="G35" s="2">
        <v>28</v>
      </c>
      <c r="H35" s="2">
        <v>787</v>
      </c>
      <c r="I35" s="2">
        <v>1021</v>
      </c>
      <c r="J35" s="3">
        <f t="shared" si="0"/>
        <v>22036</v>
      </c>
      <c r="K35" s="3">
        <f t="shared" si="1"/>
        <v>28588</v>
      </c>
      <c r="L35" s="13">
        <f t="shared" si="2"/>
        <v>6552</v>
      </c>
    </row>
    <row r="36" spans="1:12" ht="16.5" thickTop="1" thickBot="1" x14ac:dyDescent="0.3">
      <c r="A36" s="1">
        <v>45417</v>
      </c>
      <c r="B36" s="2" t="s">
        <v>74</v>
      </c>
      <c r="C36" s="2" t="s">
        <v>12</v>
      </c>
      <c r="D36" s="2" t="s">
        <v>54</v>
      </c>
      <c r="E36" s="2" t="s">
        <v>20</v>
      </c>
      <c r="F36" s="2" t="s">
        <v>15</v>
      </c>
      <c r="G36" s="2">
        <v>23</v>
      </c>
      <c r="H36" s="2">
        <v>768</v>
      </c>
      <c r="I36" s="2">
        <v>901</v>
      </c>
      <c r="J36" s="3">
        <f t="shared" si="0"/>
        <v>17664</v>
      </c>
      <c r="K36" s="3">
        <f t="shared" si="1"/>
        <v>20723</v>
      </c>
      <c r="L36" s="13">
        <f t="shared" si="2"/>
        <v>3059</v>
      </c>
    </row>
    <row r="37" spans="1:12" ht="16.5" thickTop="1" thickBot="1" x14ac:dyDescent="0.3">
      <c r="A37" s="1">
        <v>45418</v>
      </c>
      <c r="B37" s="2" t="s">
        <v>75</v>
      </c>
      <c r="C37" s="2" t="s">
        <v>12</v>
      </c>
      <c r="D37" s="2" t="s">
        <v>54</v>
      </c>
      <c r="E37" s="2" t="s">
        <v>20</v>
      </c>
      <c r="F37" s="2" t="s">
        <v>34</v>
      </c>
      <c r="G37" s="2">
        <v>23</v>
      </c>
      <c r="H37" s="2">
        <v>584</v>
      </c>
      <c r="I37" s="2">
        <v>1386</v>
      </c>
      <c r="J37" s="3">
        <f t="shared" si="0"/>
        <v>13432</v>
      </c>
      <c r="K37" s="3">
        <f t="shared" si="1"/>
        <v>31878</v>
      </c>
      <c r="L37" s="13">
        <f t="shared" si="2"/>
        <v>18446</v>
      </c>
    </row>
    <row r="38" spans="1:12" ht="16.5" thickTop="1" thickBot="1" x14ac:dyDescent="0.3">
      <c r="A38" s="1">
        <v>45419</v>
      </c>
      <c r="B38" s="2" t="s">
        <v>76</v>
      </c>
      <c r="C38" s="2" t="s">
        <v>12</v>
      </c>
      <c r="D38" s="2" t="s">
        <v>77</v>
      </c>
      <c r="E38" s="2" t="s">
        <v>41</v>
      </c>
      <c r="F38" s="2" t="s">
        <v>34</v>
      </c>
      <c r="G38" s="2">
        <v>20</v>
      </c>
      <c r="H38" s="2">
        <v>778</v>
      </c>
      <c r="I38" s="2">
        <v>957</v>
      </c>
      <c r="J38" s="3">
        <f t="shared" si="0"/>
        <v>15560</v>
      </c>
      <c r="K38" s="3">
        <f t="shared" si="1"/>
        <v>19140</v>
      </c>
      <c r="L38" s="13">
        <f t="shared" si="2"/>
        <v>3580</v>
      </c>
    </row>
    <row r="39" spans="1:12" ht="16.5" thickTop="1" thickBot="1" x14ac:dyDescent="0.3">
      <c r="A39" s="1">
        <v>45420</v>
      </c>
      <c r="B39" s="2" t="s">
        <v>78</v>
      </c>
      <c r="C39" s="2" t="s">
        <v>12</v>
      </c>
      <c r="D39" s="2" t="s">
        <v>77</v>
      </c>
      <c r="E39" s="2" t="s">
        <v>60</v>
      </c>
      <c r="F39" s="2" t="s">
        <v>34</v>
      </c>
      <c r="G39" s="2">
        <v>26</v>
      </c>
      <c r="H39" s="2">
        <v>595</v>
      </c>
      <c r="I39" s="2">
        <v>970</v>
      </c>
      <c r="J39" s="3">
        <f t="shared" si="0"/>
        <v>15470</v>
      </c>
      <c r="K39" s="3">
        <f t="shared" si="1"/>
        <v>25220</v>
      </c>
      <c r="L39" s="13">
        <f t="shared" si="2"/>
        <v>9750</v>
      </c>
    </row>
    <row r="40" spans="1:12" ht="16.5" thickTop="1" thickBot="1" x14ac:dyDescent="0.3">
      <c r="A40" s="1">
        <v>45421</v>
      </c>
      <c r="B40" s="2" t="s">
        <v>79</v>
      </c>
      <c r="C40" s="2" t="s">
        <v>12</v>
      </c>
      <c r="D40" s="2" t="s">
        <v>77</v>
      </c>
      <c r="E40" s="2" t="s">
        <v>20</v>
      </c>
      <c r="F40" s="2" t="s">
        <v>34</v>
      </c>
      <c r="G40" s="2">
        <v>27</v>
      </c>
      <c r="H40" s="2">
        <v>722</v>
      </c>
      <c r="I40" s="2">
        <v>1143</v>
      </c>
      <c r="J40" s="3">
        <f t="shared" si="0"/>
        <v>19494</v>
      </c>
      <c r="K40" s="3">
        <f t="shared" si="1"/>
        <v>30861</v>
      </c>
      <c r="L40" s="13">
        <f t="shared" si="2"/>
        <v>11367</v>
      </c>
    </row>
    <row r="41" spans="1:12" ht="16.5" thickTop="1" thickBot="1" x14ac:dyDescent="0.3">
      <c r="A41" s="1">
        <v>45422</v>
      </c>
      <c r="B41" s="2" t="s">
        <v>80</v>
      </c>
      <c r="C41" s="2" t="s">
        <v>12</v>
      </c>
      <c r="D41" s="2" t="s">
        <v>77</v>
      </c>
      <c r="E41" s="2" t="s">
        <v>26</v>
      </c>
      <c r="F41" s="2" t="s">
        <v>34</v>
      </c>
      <c r="G41" s="2">
        <v>25</v>
      </c>
      <c r="H41" s="2">
        <v>982</v>
      </c>
      <c r="I41" s="2">
        <v>1343</v>
      </c>
      <c r="J41" s="3">
        <f t="shared" si="0"/>
        <v>24550</v>
      </c>
      <c r="K41" s="3">
        <f t="shared" si="1"/>
        <v>33575</v>
      </c>
      <c r="L41" s="13">
        <f t="shared" si="2"/>
        <v>9025</v>
      </c>
    </row>
    <row r="42" spans="1:12" ht="16.5" thickTop="1" thickBot="1" x14ac:dyDescent="0.3">
      <c r="A42" s="1">
        <v>45423</v>
      </c>
      <c r="B42" s="2" t="s">
        <v>81</v>
      </c>
      <c r="C42" s="2" t="s">
        <v>12</v>
      </c>
      <c r="D42" s="2" t="s">
        <v>77</v>
      </c>
      <c r="E42" s="2" t="s">
        <v>14</v>
      </c>
      <c r="F42" s="2" t="s">
        <v>34</v>
      </c>
      <c r="G42" s="2">
        <v>25</v>
      </c>
      <c r="H42" s="2">
        <v>982</v>
      </c>
      <c r="I42" s="2">
        <v>1459</v>
      </c>
      <c r="J42" s="3">
        <f t="shared" si="0"/>
        <v>24550</v>
      </c>
      <c r="K42" s="3">
        <f t="shared" si="1"/>
        <v>36475</v>
      </c>
      <c r="L42" s="13">
        <f t="shared" si="2"/>
        <v>11925</v>
      </c>
    </row>
    <row r="43" spans="1:12" ht="16.5" thickTop="1" thickBot="1" x14ac:dyDescent="0.3">
      <c r="A43" s="1">
        <v>45424</v>
      </c>
      <c r="B43" s="2" t="s">
        <v>82</v>
      </c>
      <c r="C43" s="2" t="s">
        <v>12</v>
      </c>
      <c r="D43" s="2" t="s">
        <v>77</v>
      </c>
      <c r="E43" s="2" t="s">
        <v>18</v>
      </c>
      <c r="F43" s="2" t="s">
        <v>34</v>
      </c>
      <c r="G43" s="2">
        <v>25</v>
      </c>
      <c r="H43" s="2">
        <v>810</v>
      </c>
      <c r="I43" s="2">
        <v>1443</v>
      </c>
      <c r="J43" s="3">
        <f t="shared" si="0"/>
        <v>20250</v>
      </c>
      <c r="K43" s="3">
        <f t="shared" si="1"/>
        <v>36075</v>
      </c>
      <c r="L43" s="13">
        <f t="shared" si="2"/>
        <v>15825</v>
      </c>
    </row>
    <row r="44" spans="1:12" ht="16.5" thickTop="1" thickBot="1" x14ac:dyDescent="0.3">
      <c r="A44" s="1">
        <v>45425</v>
      </c>
      <c r="B44" s="2" t="s">
        <v>83</v>
      </c>
      <c r="C44" s="2" t="s">
        <v>12</v>
      </c>
      <c r="D44" s="2" t="s">
        <v>77</v>
      </c>
      <c r="E44" s="2" t="s">
        <v>20</v>
      </c>
      <c r="F44" s="2" t="s">
        <v>34</v>
      </c>
      <c r="G44" s="2">
        <v>26</v>
      </c>
      <c r="H44" s="2">
        <v>781</v>
      </c>
      <c r="I44" s="2">
        <v>1094</v>
      </c>
      <c r="J44" s="3">
        <f t="shared" si="0"/>
        <v>20306</v>
      </c>
      <c r="K44" s="3">
        <f t="shared" si="1"/>
        <v>28444</v>
      </c>
      <c r="L44" s="13">
        <f t="shared" si="2"/>
        <v>8138</v>
      </c>
    </row>
    <row r="45" spans="1:12" ht="16.5" thickTop="1" thickBot="1" x14ac:dyDescent="0.3">
      <c r="A45" s="1">
        <v>45426</v>
      </c>
      <c r="B45" s="2" t="s">
        <v>84</v>
      </c>
      <c r="C45" s="2" t="s">
        <v>12</v>
      </c>
      <c r="D45" s="2" t="s">
        <v>77</v>
      </c>
      <c r="E45" s="2" t="s">
        <v>22</v>
      </c>
      <c r="F45" s="2" t="s">
        <v>34</v>
      </c>
      <c r="G45" s="2">
        <v>26</v>
      </c>
      <c r="H45" s="2">
        <v>630</v>
      </c>
      <c r="I45" s="2">
        <v>953</v>
      </c>
      <c r="J45" s="3">
        <f t="shared" si="0"/>
        <v>16380</v>
      </c>
      <c r="K45" s="3">
        <f t="shared" si="1"/>
        <v>24778</v>
      </c>
      <c r="L45" s="13">
        <f t="shared" si="2"/>
        <v>8398</v>
      </c>
    </row>
    <row r="46" spans="1:12" ht="16.5" thickTop="1" thickBot="1" x14ac:dyDescent="0.3">
      <c r="A46" s="1">
        <v>45427</v>
      </c>
      <c r="B46" s="2" t="s">
        <v>85</v>
      </c>
      <c r="C46" s="2" t="s">
        <v>12</v>
      </c>
      <c r="D46" s="2" t="s">
        <v>77</v>
      </c>
      <c r="E46" s="2" t="s">
        <v>26</v>
      </c>
      <c r="F46" s="2" t="s">
        <v>34</v>
      </c>
      <c r="G46" s="2">
        <v>23</v>
      </c>
      <c r="H46" s="2">
        <v>972</v>
      </c>
      <c r="I46" s="2">
        <v>1370</v>
      </c>
      <c r="J46" s="3">
        <f t="shared" si="0"/>
        <v>22356</v>
      </c>
      <c r="K46" s="3">
        <f t="shared" si="1"/>
        <v>31510</v>
      </c>
      <c r="L46" s="13">
        <f t="shared" si="2"/>
        <v>9154</v>
      </c>
    </row>
    <row r="47" spans="1:12" ht="16.5" thickTop="1" thickBot="1" x14ac:dyDescent="0.3">
      <c r="A47" s="1">
        <v>45428</v>
      </c>
      <c r="B47" s="2" t="s">
        <v>86</v>
      </c>
      <c r="C47" s="2" t="s">
        <v>12</v>
      </c>
      <c r="D47" s="2" t="s">
        <v>77</v>
      </c>
      <c r="E47" s="2" t="s">
        <v>28</v>
      </c>
      <c r="F47" s="2" t="s">
        <v>15</v>
      </c>
      <c r="G47" s="2">
        <v>30</v>
      </c>
      <c r="H47" s="2">
        <v>987</v>
      </c>
      <c r="I47" s="2">
        <v>1452</v>
      </c>
      <c r="J47" s="3">
        <f t="shared" si="0"/>
        <v>29610</v>
      </c>
      <c r="K47" s="3">
        <f t="shared" si="1"/>
        <v>43560</v>
      </c>
      <c r="L47" s="13">
        <f t="shared" si="2"/>
        <v>13950</v>
      </c>
    </row>
    <row r="48" spans="1:12" ht="16.5" thickTop="1" thickBot="1" x14ac:dyDescent="0.3">
      <c r="A48" s="1">
        <v>45429</v>
      </c>
      <c r="B48" s="2" t="s">
        <v>87</v>
      </c>
      <c r="C48" s="2" t="s">
        <v>12</v>
      </c>
      <c r="D48" s="2" t="s">
        <v>77</v>
      </c>
      <c r="E48" s="2" t="s">
        <v>30</v>
      </c>
      <c r="F48" s="2" t="s">
        <v>15</v>
      </c>
      <c r="G48" s="2">
        <v>25</v>
      </c>
      <c r="H48" s="2">
        <v>877</v>
      </c>
      <c r="I48" s="2">
        <v>1016</v>
      </c>
      <c r="J48" s="3">
        <f t="shared" si="0"/>
        <v>21925</v>
      </c>
      <c r="K48" s="3">
        <f t="shared" si="1"/>
        <v>25400</v>
      </c>
      <c r="L48" s="13">
        <f t="shared" si="2"/>
        <v>3475</v>
      </c>
    </row>
    <row r="49" spans="1:12" ht="16.5" thickTop="1" thickBot="1" x14ac:dyDescent="0.3">
      <c r="A49" s="1">
        <v>45430</v>
      </c>
      <c r="B49" s="2" t="s">
        <v>88</v>
      </c>
      <c r="C49" s="2" t="s">
        <v>12</v>
      </c>
      <c r="D49" s="2" t="s">
        <v>77</v>
      </c>
      <c r="E49" s="2" t="s">
        <v>18</v>
      </c>
      <c r="F49" s="2" t="s">
        <v>15</v>
      </c>
      <c r="G49" s="2">
        <v>26</v>
      </c>
      <c r="H49" s="2">
        <v>596</v>
      </c>
      <c r="I49" s="2">
        <v>1415</v>
      </c>
      <c r="J49" s="3">
        <f t="shared" si="0"/>
        <v>15496</v>
      </c>
      <c r="K49" s="3">
        <f t="shared" si="1"/>
        <v>36790</v>
      </c>
      <c r="L49" s="13">
        <f t="shared" si="2"/>
        <v>21294</v>
      </c>
    </row>
    <row r="50" spans="1:12" ht="16.5" thickTop="1" thickBot="1" x14ac:dyDescent="0.3">
      <c r="A50" s="1">
        <v>45431</v>
      </c>
      <c r="B50" s="2" t="s">
        <v>89</v>
      </c>
      <c r="C50" s="2" t="s">
        <v>24</v>
      </c>
      <c r="D50" s="2" t="s">
        <v>90</v>
      </c>
      <c r="E50" s="2" t="s">
        <v>33</v>
      </c>
      <c r="F50" s="2" t="s">
        <v>15</v>
      </c>
      <c r="G50" s="2">
        <v>91</v>
      </c>
      <c r="H50" s="2">
        <v>518</v>
      </c>
      <c r="I50" s="2">
        <v>1350</v>
      </c>
      <c r="J50" s="3">
        <f t="shared" si="0"/>
        <v>47138</v>
      </c>
      <c r="K50" s="3">
        <f t="shared" si="1"/>
        <v>122850</v>
      </c>
      <c r="L50" s="13">
        <f t="shared" si="2"/>
        <v>75712</v>
      </c>
    </row>
    <row r="51" spans="1:12" ht="16.5" thickTop="1" thickBot="1" x14ac:dyDescent="0.3">
      <c r="A51" s="1">
        <v>45432</v>
      </c>
      <c r="B51" s="2" t="s">
        <v>91</v>
      </c>
      <c r="C51" s="2" t="s">
        <v>24</v>
      </c>
      <c r="D51" s="2" t="s">
        <v>90</v>
      </c>
      <c r="E51" s="2" t="s">
        <v>30</v>
      </c>
      <c r="F51" s="2" t="s">
        <v>15</v>
      </c>
      <c r="G51" s="2">
        <v>79</v>
      </c>
      <c r="H51" s="2">
        <v>616</v>
      </c>
      <c r="I51" s="2">
        <v>1128</v>
      </c>
      <c r="J51" s="3">
        <f t="shared" si="0"/>
        <v>48664</v>
      </c>
      <c r="K51" s="3">
        <f t="shared" si="1"/>
        <v>89112</v>
      </c>
      <c r="L51" s="13">
        <f t="shared" si="2"/>
        <v>40448</v>
      </c>
    </row>
    <row r="52" spans="1:12" ht="16.5" thickTop="1" thickBot="1" x14ac:dyDescent="0.3">
      <c r="A52" s="1">
        <v>45433</v>
      </c>
      <c r="B52" s="2" t="s">
        <v>92</v>
      </c>
      <c r="C52" s="2" t="s">
        <v>24</v>
      </c>
      <c r="D52" s="2" t="s">
        <v>90</v>
      </c>
      <c r="E52" s="2" t="s">
        <v>37</v>
      </c>
      <c r="F52" s="2" t="s">
        <v>34</v>
      </c>
      <c r="G52" s="2">
        <v>96</v>
      </c>
      <c r="H52" s="2">
        <v>791</v>
      </c>
      <c r="I52" s="2">
        <v>1404</v>
      </c>
      <c r="J52" s="3">
        <f t="shared" si="0"/>
        <v>75936</v>
      </c>
      <c r="K52" s="3">
        <f t="shared" si="1"/>
        <v>134784</v>
      </c>
      <c r="L52" s="13">
        <f t="shared" si="2"/>
        <v>58848</v>
      </c>
    </row>
    <row r="53" spans="1:12" ht="16.5" thickTop="1" thickBot="1" x14ac:dyDescent="0.3">
      <c r="A53" s="1">
        <v>45434</v>
      </c>
      <c r="B53" s="2" t="s">
        <v>93</v>
      </c>
      <c r="C53" s="2" t="s">
        <v>24</v>
      </c>
      <c r="D53" s="2" t="s">
        <v>90</v>
      </c>
      <c r="E53" s="2" t="s">
        <v>37</v>
      </c>
      <c r="F53" s="2" t="s">
        <v>34</v>
      </c>
      <c r="G53" s="2">
        <v>69</v>
      </c>
      <c r="H53" s="2">
        <v>864</v>
      </c>
      <c r="I53" s="2">
        <v>1111</v>
      </c>
      <c r="J53" s="3">
        <f t="shared" si="0"/>
        <v>59616</v>
      </c>
      <c r="K53" s="3">
        <f t="shared" si="1"/>
        <v>76659</v>
      </c>
      <c r="L53" s="13">
        <f t="shared" si="2"/>
        <v>17043</v>
      </c>
    </row>
    <row r="54" spans="1:12" ht="16.5" thickTop="1" thickBot="1" x14ac:dyDescent="0.3">
      <c r="A54" s="1">
        <v>45435</v>
      </c>
      <c r="B54" s="2" t="s">
        <v>94</v>
      </c>
      <c r="C54" s="2" t="s">
        <v>24</v>
      </c>
      <c r="D54" s="2" t="s">
        <v>90</v>
      </c>
      <c r="E54" s="2" t="s">
        <v>18</v>
      </c>
      <c r="F54" s="2" t="s">
        <v>34</v>
      </c>
      <c r="G54" s="2">
        <v>55</v>
      </c>
      <c r="H54" s="2">
        <v>782</v>
      </c>
      <c r="I54" s="2">
        <v>1153</v>
      </c>
      <c r="J54" s="3">
        <f t="shared" si="0"/>
        <v>43010</v>
      </c>
      <c r="K54" s="3">
        <f t="shared" si="1"/>
        <v>63415</v>
      </c>
      <c r="L54" s="13">
        <f t="shared" si="2"/>
        <v>20405</v>
      </c>
    </row>
    <row r="55" spans="1:12" ht="16.5" thickTop="1" thickBot="1" x14ac:dyDescent="0.3">
      <c r="A55" s="1">
        <v>45436</v>
      </c>
      <c r="B55" s="2" t="s">
        <v>95</v>
      </c>
      <c r="C55" s="2" t="s">
        <v>24</v>
      </c>
      <c r="D55" s="2" t="s">
        <v>90</v>
      </c>
      <c r="E55" s="2" t="s">
        <v>41</v>
      </c>
      <c r="F55" s="2" t="s">
        <v>34</v>
      </c>
      <c r="G55" s="2">
        <v>71</v>
      </c>
      <c r="H55" s="2">
        <v>653</v>
      </c>
      <c r="I55" s="2">
        <v>1185</v>
      </c>
      <c r="J55" s="3">
        <f t="shared" si="0"/>
        <v>46363</v>
      </c>
      <c r="K55" s="3">
        <f t="shared" si="1"/>
        <v>84135</v>
      </c>
      <c r="L55" s="13">
        <f t="shared" si="2"/>
        <v>37772</v>
      </c>
    </row>
    <row r="56" spans="1:12" ht="16.5" thickTop="1" thickBot="1" x14ac:dyDescent="0.3">
      <c r="A56" s="1">
        <v>45437</v>
      </c>
      <c r="B56" s="2" t="s">
        <v>96</v>
      </c>
      <c r="C56" s="2" t="s">
        <v>24</v>
      </c>
      <c r="D56" s="2" t="s">
        <v>90</v>
      </c>
      <c r="E56" s="2" t="s">
        <v>18</v>
      </c>
      <c r="F56" s="2" t="s">
        <v>34</v>
      </c>
      <c r="G56" s="2">
        <v>88</v>
      </c>
      <c r="H56" s="2">
        <v>959</v>
      </c>
      <c r="I56" s="2">
        <v>1169</v>
      </c>
      <c r="J56" s="3">
        <f t="shared" si="0"/>
        <v>84392</v>
      </c>
      <c r="K56" s="3">
        <f t="shared" si="1"/>
        <v>102872</v>
      </c>
      <c r="L56" s="13">
        <f t="shared" si="2"/>
        <v>18480</v>
      </c>
    </row>
    <row r="57" spans="1:12" ht="16.5" thickTop="1" thickBot="1" x14ac:dyDescent="0.3">
      <c r="A57" s="1">
        <v>45438</v>
      </c>
      <c r="B57" s="2" t="s">
        <v>97</v>
      </c>
      <c r="C57" s="2" t="s">
        <v>24</v>
      </c>
      <c r="D57" s="2" t="s">
        <v>90</v>
      </c>
      <c r="E57" s="2" t="s">
        <v>45</v>
      </c>
      <c r="F57" s="2" t="s">
        <v>34</v>
      </c>
      <c r="G57" s="2">
        <v>72</v>
      </c>
      <c r="H57" s="2">
        <v>805</v>
      </c>
      <c r="I57" s="2">
        <v>1303</v>
      </c>
      <c r="J57" s="3">
        <f t="shared" si="0"/>
        <v>57960</v>
      </c>
      <c r="K57" s="3">
        <f t="shared" si="1"/>
        <v>93816</v>
      </c>
      <c r="L57" s="13">
        <f t="shared" si="2"/>
        <v>35856</v>
      </c>
    </row>
    <row r="58" spans="1:12" ht="16.5" thickTop="1" thickBot="1" x14ac:dyDescent="0.3">
      <c r="A58" s="1">
        <v>45439</v>
      </c>
      <c r="B58" s="2" t="s">
        <v>98</v>
      </c>
      <c r="C58" s="2" t="s">
        <v>24</v>
      </c>
      <c r="D58" s="2" t="s">
        <v>90</v>
      </c>
      <c r="E58" s="2" t="s">
        <v>41</v>
      </c>
      <c r="F58" s="2" t="s">
        <v>34</v>
      </c>
      <c r="G58" s="2">
        <v>53</v>
      </c>
      <c r="H58" s="2">
        <v>665</v>
      </c>
      <c r="I58" s="2">
        <v>1100</v>
      </c>
      <c r="J58" s="3">
        <f t="shared" si="0"/>
        <v>35245</v>
      </c>
      <c r="K58" s="3">
        <f t="shared" si="1"/>
        <v>58300</v>
      </c>
      <c r="L58" s="13">
        <f t="shared" si="2"/>
        <v>23055</v>
      </c>
    </row>
    <row r="59" spans="1:12" ht="16.5" thickTop="1" thickBot="1" x14ac:dyDescent="0.3">
      <c r="A59" s="1">
        <v>45440</v>
      </c>
      <c r="B59" s="2" t="s">
        <v>99</v>
      </c>
      <c r="C59" s="2" t="s">
        <v>24</v>
      </c>
      <c r="D59" s="2" t="s">
        <v>90</v>
      </c>
      <c r="E59" s="2" t="s">
        <v>48</v>
      </c>
      <c r="F59" s="2" t="s">
        <v>15</v>
      </c>
      <c r="G59" s="2">
        <v>88</v>
      </c>
      <c r="H59" s="2">
        <v>607</v>
      </c>
      <c r="I59" s="2">
        <v>1295</v>
      </c>
      <c r="J59" s="3">
        <f t="shared" si="0"/>
        <v>53416</v>
      </c>
      <c r="K59" s="3">
        <f t="shared" si="1"/>
        <v>113960</v>
      </c>
      <c r="L59" s="13">
        <f t="shared" si="2"/>
        <v>60544</v>
      </c>
    </row>
    <row r="60" spans="1:12" ht="16.5" thickTop="1" thickBot="1" x14ac:dyDescent="0.3">
      <c r="A60" s="1">
        <v>45441</v>
      </c>
      <c r="B60" s="2" t="s">
        <v>100</v>
      </c>
      <c r="C60" s="2" t="s">
        <v>24</v>
      </c>
      <c r="D60" s="2" t="s">
        <v>90</v>
      </c>
      <c r="E60" s="2" t="s">
        <v>50</v>
      </c>
      <c r="F60" s="2" t="s">
        <v>15</v>
      </c>
      <c r="G60" s="2">
        <v>50</v>
      </c>
      <c r="H60" s="2">
        <v>639</v>
      </c>
      <c r="I60" s="2">
        <v>1329</v>
      </c>
      <c r="J60" s="3">
        <f t="shared" si="0"/>
        <v>31950</v>
      </c>
      <c r="K60" s="3">
        <f t="shared" si="1"/>
        <v>66450</v>
      </c>
      <c r="L60" s="13">
        <f t="shared" si="2"/>
        <v>34500</v>
      </c>
    </row>
    <row r="61" spans="1:12" ht="16.5" thickTop="1" thickBot="1" x14ac:dyDescent="0.3">
      <c r="A61" s="1">
        <v>45442</v>
      </c>
      <c r="B61" s="2" t="s">
        <v>101</v>
      </c>
      <c r="C61" s="2" t="s">
        <v>24</v>
      </c>
      <c r="D61" s="2" t="s">
        <v>90</v>
      </c>
      <c r="E61" s="2" t="s">
        <v>30</v>
      </c>
      <c r="F61" s="2" t="s">
        <v>15</v>
      </c>
      <c r="G61" s="2">
        <v>99</v>
      </c>
      <c r="H61" s="2">
        <v>657</v>
      </c>
      <c r="I61" s="2">
        <v>895</v>
      </c>
      <c r="J61" s="3">
        <f t="shared" si="0"/>
        <v>65043</v>
      </c>
      <c r="K61" s="3">
        <f t="shared" si="1"/>
        <v>88605</v>
      </c>
      <c r="L61" s="13">
        <f t="shared" si="2"/>
        <v>23562</v>
      </c>
    </row>
    <row r="62" spans="1:12" ht="16.5" thickTop="1" thickBot="1" x14ac:dyDescent="0.3">
      <c r="A62" s="1">
        <v>45443</v>
      </c>
      <c r="B62" s="2" t="s">
        <v>102</v>
      </c>
      <c r="C62" s="2" t="s">
        <v>24</v>
      </c>
      <c r="D62" s="2" t="s">
        <v>103</v>
      </c>
      <c r="E62" s="2" t="s">
        <v>37</v>
      </c>
      <c r="F62" s="2" t="s">
        <v>15</v>
      </c>
      <c r="G62" s="2">
        <v>88</v>
      </c>
      <c r="H62" s="2">
        <v>977</v>
      </c>
      <c r="I62" s="2">
        <v>1391</v>
      </c>
      <c r="J62" s="3">
        <f t="shared" si="0"/>
        <v>85976</v>
      </c>
      <c r="K62" s="3">
        <f t="shared" si="1"/>
        <v>122408</v>
      </c>
      <c r="L62" s="13">
        <f t="shared" si="2"/>
        <v>36432</v>
      </c>
    </row>
    <row r="63" spans="1:12" ht="16.5" thickTop="1" thickBot="1" x14ac:dyDescent="0.3">
      <c r="A63" s="1">
        <v>45444</v>
      </c>
      <c r="B63" s="2" t="s">
        <v>104</v>
      </c>
      <c r="C63" s="2" t="s">
        <v>24</v>
      </c>
      <c r="D63" s="2" t="s">
        <v>103</v>
      </c>
      <c r="E63" s="2" t="s">
        <v>37</v>
      </c>
      <c r="F63" s="2" t="s">
        <v>34</v>
      </c>
      <c r="G63" s="2">
        <v>81</v>
      </c>
      <c r="H63" s="2">
        <v>528</v>
      </c>
      <c r="I63" s="2">
        <v>946</v>
      </c>
      <c r="J63" s="3">
        <f t="shared" si="0"/>
        <v>42768</v>
      </c>
      <c r="K63" s="3">
        <f t="shared" si="1"/>
        <v>76626</v>
      </c>
      <c r="L63" s="13">
        <f t="shared" si="2"/>
        <v>33858</v>
      </c>
    </row>
    <row r="64" spans="1:12" ht="16.5" thickTop="1" thickBot="1" x14ac:dyDescent="0.3">
      <c r="A64" s="1">
        <v>45445</v>
      </c>
      <c r="B64" s="2" t="s">
        <v>105</v>
      </c>
      <c r="C64" s="2" t="s">
        <v>24</v>
      </c>
      <c r="D64" s="2" t="s">
        <v>103</v>
      </c>
      <c r="E64" s="2" t="s">
        <v>22</v>
      </c>
      <c r="F64" s="2" t="s">
        <v>15</v>
      </c>
      <c r="G64" s="2">
        <v>74</v>
      </c>
      <c r="H64" s="2">
        <v>870</v>
      </c>
      <c r="I64" s="2">
        <v>959</v>
      </c>
      <c r="J64" s="3">
        <f t="shared" si="0"/>
        <v>64380</v>
      </c>
      <c r="K64" s="3">
        <f t="shared" si="1"/>
        <v>70966</v>
      </c>
      <c r="L64" s="13">
        <f t="shared" si="2"/>
        <v>6586</v>
      </c>
    </row>
    <row r="65" spans="1:12" ht="16.5" thickTop="1" thickBot="1" x14ac:dyDescent="0.3">
      <c r="A65" s="1">
        <v>45446</v>
      </c>
      <c r="B65" s="2" t="s">
        <v>106</v>
      </c>
      <c r="C65" s="2" t="s">
        <v>24</v>
      </c>
      <c r="D65" s="2" t="s">
        <v>103</v>
      </c>
      <c r="E65" s="2" t="s">
        <v>22</v>
      </c>
      <c r="F65" s="2" t="s">
        <v>15</v>
      </c>
      <c r="G65" s="2">
        <v>83</v>
      </c>
      <c r="H65" s="2">
        <v>655</v>
      </c>
      <c r="I65" s="2">
        <v>1181</v>
      </c>
      <c r="J65" s="3">
        <f t="shared" si="0"/>
        <v>54365</v>
      </c>
      <c r="K65" s="3">
        <f t="shared" si="1"/>
        <v>98023</v>
      </c>
      <c r="L65" s="13">
        <f t="shared" si="2"/>
        <v>43658</v>
      </c>
    </row>
    <row r="66" spans="1:12" ht="16.5" thickTop="1" thickBot="1" x14ac:dyDescent="0.3">
      <c r="A66" s="1">
        <v>45447</v>
      </c>
      <c r="B66" s="2" t="s">
        <v>107</v>
      </c>
      <c r="C66" s="2" t="s">
        <v>24</v>
      </c>
      <c r="D66" s="2" t="s">
        <v>103</v>
      </c>
      <c r="E66" s="2" t="s">
        <v>33</v>
      </c>
      <c r="F66" s="2" t="s">
        <v>15</v>
      </c>
      <c r="G66" s="2">
        <v>99</v>
      </c>
      <c r="H66" s="2">
        <v>649</v>
      </c>
      <c r="I66" s="2">
        <v>1453</v>
      </c>
      <c r="J66" s="3">
        <f t="shared" si="0"/>
        <v>64251</v>
      </c>
      <c r="K66" s="3">
        <f t="shared" si="1"/>
        <v>143847</v>
      </c>
      <c r="L66" s="13">
        <f t="shared" si="2"/>
        <v>79596</v>
      </c>
    </row>
    <row r="67" spans="1:12" ht="16.5" thickTop="1" thickBot="1" x14ac:dyDescent="0.3">
      <c r="A67" s="1">
        <v>45448</v>
      </c>
      <c r="B67" s="2" t="s">
        <v>108</v>
      </c>
      <c r="C67" s="2" t="s">
        <v>24</v>
      </c>
      <c r="D67" s="2" t="s">
        <v>103</v>
      </c>
      <c r="E67" s="2" t="s">
        <v>37</v>
      </c>
      <c r="F67" s="2" t="s">
        <v>15</v>
      </c>
      <c r="G67" s="2">
        <v>97</v>
      </c>
      <c r="H67" s="2">
        <v>917</v>
      </c>
      <c r="I67" s="2">
        <v>1203</v>
      </c>
      <c r="J67" s="3">
        <f t="shared" ref="J67:J130" si="3">G67*H67</f>
        <v>88949</v>
      </c>
      <c r="K67" s="3">
        <f t="shared" ref="K67:K130" si="4">G67*I67</f>
        <v>116691</v>
      </c>
      <c r="L67" s="13">
        <f t="shared" ref="L67:L130" si="5">K67-J67</f>
        <v>27742</v>
      </c>
    </row>
    <row r="68" spans="1:12" ht="16.5" thickTop="1" thickBot="1" x14ac:dyDescent="0.3">
      <c r="A68" s="1">
        <v>45449</v>
      </c>
      <c r="B68" s="2" t="s">
        <v>109</v>
      </c>
      <c r="C68" s="2" t="s">
        <v>24</v>
      </c>
      <c r="D68" s="2" t="s">
        <v>103</v>
      </c>
      <c r="E68" s="2" t="s">
        <v>60</v>
      </c>
      <c r="F68" s="2" t="s">
        <v>34</v>
      </c>
      <c r="G68" s="2">
        <v>57</v>
      </c>
      <c r="H68" s="2">
        <v>793</v>
      </c>
      <c r="I68" s="2">
        <v>1022</v>
      </c>
      <c r="J68" s="3">
        <f t="shared" si="3"/>
        <v>45201</v>
      </c>
      <c r="K68" s="3">
        <f t="shared" si="4"/>
        <v>58254</v>
      </c>
      <c r="L68" s="13">
        <f t="shared" si="5"/>
        <v>13053</v>
      </c>
    </row>
    <row r="69" spans="1:12" ht="16.5" thickTop="1" thickBot="1" x14ac:dyDescent="0.3">
      <c r="A69" s="1">
        <v>45450</v>
      </c>
      <c r="B69" s="2" t="s">
        <v>110</v>
      </c>
      <c r="C69" s="2" t="s">
        <v>24</v>
      </c>
      <c r="D69" s="2" t="s">
        <v>103</v>
      </c>
      <c r="E69" s="2" t="s">
        <v>62</v>
      </c>
      <c r="F69" s="2" t="s">
        <v>34</v>
      </c>
      <c r="G69" s="2">
        <v>84</v>
      </c>
      <c r="H69" s="2">
        <v>931</v>
      </c>
      <c r="I69" s="2">
        <v>1354</v>
      </c>
      <c r="J69" s="3">
        <f t="shared" si="3"/>
        <v>78204</v>
      </c>
      <c r="K69" s="3">
        <f t="shared" si="4"/>
        <v>113736</v>
      </c>
      <c r="L69" s="13">
        <f t="shared" si="5"/>
        <v>35532</v>
      </c>
    </row>
    <row r="70" spans="1:12" ht="16.5" thickTop="1" thickBot="1" x14ac:dyDescent="0.3">
      <c r="A70" s="1">
        <v>45451</v>
      </c>
      <c r="B70" s="2" t="s">
        <v>111</v>
      </c>
      <c r="C70" s="2" t="s">
        <v>24</v>
      </c>
      <c r="D70" s="2" t="s">
        <v>103</v>
      </c>
      <c r="E70" s="2" t="s">
        <v>18</v>
      </c>
      <c r="F70" s="2" t="s">
        <v>34</v>
      </c>
      <c r="G70" s="2">
        <v>76</v>
      </c>
      <c r="H70" s="2">
        <v>901</v>
      </c>
      <c r="I70" s="2">
        <v>1122</v>
      </c>
      <c r="J70" s="3">
        <f t="shared" si="3"/>
        <v>68476</v>
      </c>
      <c r="K70" s="3">
        <f t="shared" si="4"/>
        <v>85272</v>
      </c>
      <c r="L70" s="13">
        <f t="shared" si="5"/>
        <v>16796</v>
      </c>
    </row>
    <row r="71" spans="1:12" ht="16.5" thickTop="1" thickBot="1" x14ac:dyDescent="0.3">
      <c r="A71" s="1">
        <v>45452</v>
      </c>
      <c r="B71" s="2" t="s">
        <v>112</v>
      </c>
      <c r="C71" s="2" t="s">
        <v>24</v>
      </c>
      <c r="D71" s="2" t="s">
        <v>103</v>
      </c>
      <c r="E71" s="2" t="s">
        <v>65</v>
      </c>
      <c r="F71" s="2" t="s">
        <v>34</v>
      </c>
      <c r="G71" s="2">
        <v>93</v>
      </c>
      <c r="H71" s="2">
        <v>658</v>
      </c>
      <c r="I71" s="2">
        <v>1108</v>
      </c>
      <c r="J71" s="3">
        <f t="shared" si="3"/>
        <v>61194</v>
      </c>
      <c r="K71" s="3">
        <f t="shared" si="4"/>
        <v>103044</v>
      </c>
      <c r="L71" s="13">
        <f t="shared" si="5"/>
        <v>41850</v>
      </c>
    </row>
    <row r="72" spans="1:12" ht="16.5" thickTop="1" thickBot="1" x14ac:dyDescent="0.3">
      <c r="A72" s="1">
        <v>45453</v>
      </c>
      <c r="B72" s="2" t="s">
        <v>113</v>
      </c>
      <c r="C72" s="2" t="s">
        <v>24</v>
      </c>
      <c r="D72" s="2" t="s">
        <v>103</v>
      </c>
      <c r="E72" s="2" t="s">
        <v>67</v>
      </c>
      <c r="F72" s="2" t="s">
        <v>34</v>
      </c>
      <c r="G72" s="2">
        <v>68</v>
      </c>
      <c r="H72" s="2">
        <v>651</v>
      </c>
      <c r="I72" s="2">
        <v>1494</v>
      </c>
      <c r="J72" s="3">
        <f t="shared" si="3"/>
        <v>44268</v>
      </c>
      <c r="K72" s="3">
        <f t="shared" si="4"/>
        <v>101592</v>
      </c>
      <c r="L72" s="13">
        <f t="shared" si="5"/>
        <v>57324</v>
      </c>
    </row>
    <row r="73" spans="1:12" ht="16.5" thickTop="1" thickBot="1" x14ac:dyDescent="0.3">
      <c r="A73" s="1">
        <v>45454</v>
      </c>
      <c r="B73" s="2" t="s">
        <v>114</v>
      </c>
      <c r="C73" s="2" t="s">
        <v>115</v>
      </c>
      <c r="D73" s="2" t="s">
        <v>116</v>
      </c>
      <c r="E73" s="2" t="s">
        <v>69</v>
      </c>
      <c r="F73" s="2" t="s">
        <v>34</v>
      </c>
      <c r="G73" s="2">
        <v>17</v>
      </c>
      <c r="H73" s="2">
        <v>938</v>
      </c>
      <c r="I73" s="2">
        <v>1332</v>
      </c>
      <c r="J73" s="3">
        <f t="shared" si="3"/>
        <v>15946</v>
      </c>
      <c r="K73" s="3">
        <f t="shared" si="4"/>
        <v>22644</v>
      </c>
      <c r="L73" s="13">
        <f t="shared" si="5"/>
        <v>6698</v>
      </c>
    </row>
    <row r="74" spans="1:12" ht="16.5" thickTop="1" thickBot="1" x14ac:dyDescent="0.3">
      <c r="A74" s="1">
        <v>45455</v>
      </c>
      <c r="B74" s="2" t="s">
        <v>117</v>
      </c>
      <c r="C74" s="2" t="s">
        <v>115</v>
      </c>
      <c r="D74" s="2" t="s">
        <v>116</v>
      </c>
      <c r="E74" s="2" t="s">
        <v>71</v>
      </c>
      <c r="F74" s="2" t="s">
        <v>34</v>
      </c>
      <c r="G74" s="2">
        <v>18</v>
      </c>
      <c r="H74" s="2">
        <v>920</v>
      </c>
      <c r="I74" s="2">
        <v>1162</v>
      </c>
      <c r="J74" s="3">
        <f t="shared" si="3"/>
        <v>16560</v>
      </c>
      <c r="K74" s="3">
        <f t="shared" si="4"/>
        <v>20916</v>
      </c>
      <c r="L74" s="13">
        <f t="shared" si="5"/>
        <v>4356</v>
      </c>
    </row>
    <row r="75" spans="1:12" ht="16.5" thickTop="1" thickBot="1" x14ac:dyDescent="0.3">
      <c r="A75" s="1">
        <v>45456</v>
      </c>
      <c r="B75" s="2" t="s">
        <v>118</v>
      </c>
      <c r="C75" s="2" t="s">
        <v>115</v>
      </c>
      <c r="D75" s="2" t="s">
        <v>116</v>
      </c>
      <c r="E75" s="2" t="s">
        <v>73</v>
      </c>
      <c r="F75" s="2" t="s">
        <v>34</v>
      </c>
      <c r="G75" s="2">
        <v>20</v>
      </c>
      <c r="H75" s="2">
        <v>731</v>
      </c>
      <c r="I75" s="2">
        <v>1228</v>
      </c>
      <c r="J75" s="3">
        <f t="shared" si="3"/>
        <v>14620</v>
      </c>
      <c r="K75" s="3">
        <f t="shared" si="4"/>
        <v>24560</v>
      </c>
      <c r="L75" s="13">
        <f t="shared" si="5"/>
        <v>9940</v>
      </c>
    </row>
    <row r="76" spans="1:12" ht="16.5" thickTop="1" thickBot="1" x14ac:dyDescent="0.3">
      <c r="A76" s="1">
        <v>45457</v>
      </c>
      <c r="B76" s="2" t="s">
        <v>119</v>
      </c>
      <c r="C76" s="2" t="s">
        <v>115</v>
      </c>
      <c r="D76" s="2" t="s">
        <v>116</v>
      </c>
      <c r="E76" s="2" t="s">
        <v>20</v>
      </c>
      <c r="F76" s="2" t="s">
        <v>34</v>
      </c>
      <c r="G76" s="2">
        <v>17</v>
      </c>
      <c r="H76" s="2">
        <v>750</v>
      </c>
      <c r="I76" s="2">
        <v>931</v>
      </c>
      <c r="J76" s="3">
        <f t="shared" si="3"/>
        <v>12750</v>
      </c>
      <c r="K76" s="3">
        <f t="shared" si="4"/>
        <v>15827</v>
      </c>
      <c r="L76" s="13">
        <f t="shared" si="5"/>
        <v>3077</v>
      </c>
    </row>
    <row r="77" spans="1:12" ht="16.5" thickTop="1" thickBot="1" x14ac:dyDescent="0.3">
      <c r="A77" s="1">
        <v>45458</v>
      </c>
      <c r="B77" s="2" t="s">
        <v>120</v>
      </c>
      <c r="C77" s="2" t="s">
        <v>115</v>
      </c>
      <c r="D77" s="2" t="s">
        <v>116</v>
      </c>
      <c r="E77" s="2" t="s">
        <v>20</v>
      </c>
      <c r="F77" s="2" t="s">
        <v>34</v>
      </c>
      <c r="G77" s="2">
        <v>20</v>
      </c>
      <c r="H77" s="2">
        <v>827</v>
      </c>
      <c r="I77" s="2">
        <v>1478</v>
      </c>
      <c r="J77" s="3">
        <f t="shared" si="3"/>
        <v>16540</v>
      </c>
      <c r="K77" s="3">
        <f t="shared" si="4"/>
        <v>29560</v>
      </c>
      <c r="L77" s="13">
        <f t="shared" si="5"/>
        <v>13020</v>
      </c>
    </row>
    <row r="78" spans="1:12" ht="16.5" thickTop="1" thickBot="1" x14ac:dyDescent="0.3">
      <c r="A78" s="1">
        <v>45459</v>
      </c>
      <c r="B78" s="2" t="s">
        <v>121</v>
      </c>
      <c r="C78" s="2" t="s">
        <v>115</v>
      </c>
      <c r="D78" s="2" t="s">
        <v>116</v>
      </c>
      <c r="E78" s="2" t="s">
        <v>41</v>
      </c>
      <c r="F78" s="2" t="s">
        <v>15</v>
      </c>
      <c r="G78" s="2">
        <v>14</v>
      </c>
      <c r="H78" s="2">
        <v>906</v>
      </c>
      <c r="I78" s="2">
        <v>1486</v>
      </c>
      <c r="J78" s="3">
        <f t="shared" si="3"/>
        <v>12684</v>
      </c>
      <c r="K78" s="3">
        <f t="shared" si="4"/>
        <v>20804</v>
      </c>
      <c r="L78" s="13">
        <f t="shared" si="5"/>
        <v>8120</v>
      </c>
    </row>
    <row r="79" spans="1:12" ht="16.5" thickTop="1" thickBot="1" x14ac:dyDescent="0.3">
      <c r="A79" s="1">
        <v>45460</v>
      </c>
      <c r="B79" s="2" t="s">
        <v>122</v>
      </c>
      <c r="C79" s="2" t="s">
        <v>115</v>
      </c>
      <c r="D79" s="2" t="s">
        <v>116</v>
      </c>
      <c r="E79" s="2" t="s">
        <v>60</v>
      </c>
      <c r="F79" s="2" t="s">
        <v>15</v>
      </c>
      <c r="G79" s="2">
        <v>20</v>
      </c>
      <c r="H79" s="2">
        <v>699</v>
      </c>
      <c r="I79" s="2">
        <v>1246</v>
      </c>
      <c r="J79" s="3">
        <f t="shared" si="3"/>
        <v>13980</v>
      </c>
      <c r="K79" s="3">
        <f t="shared" si="4"/>
        <v>24920</v>
      </c>
      <c r="L79" s="13">
        <f t="shared" si="5"/>
        <v>10940</v>
      </c>
    </row>
    <row r="80" spans="1:12" ht="16.5" thickTop="1" thickBot="1" x14ac:dyDescent="0.3">
      <c r="A80" s="1">
        <v>45461</v>
      </c>
      <c r="B80" s="2" t="s">
        <v>123</v>
      </c>
      <c r="C80" s="2" t="s">
        <v>24</v>
      </c>
      <c r="D80" s="2" t="s">
        <v>90</v>
      </c>
      <c r="E80" s="2" t="s">
        <v>20</v>
      </c>
      <c r="F80" s="2" t="s">
        <v>15</v>
      </c>
      <c r="G80" s="2">
        <v>98</v>
      </c>
      <c r="H80" s="2">
        <v>596</v>
      </c>
      <c r="I80" s="2">
        <v>1086</v>
      </c>
      <c r="J80" s="3">
        <f t="shared" si="3"/>
        <v>58408</v>
      </c>
      <c r="K80" s="3">
        <f t="shared" si="4"/>
        <v>106428</v>
      </c>
      <c r="L80" s="13">
        <f t="shared" si="5"/>
        <v>48020</v>
      </c>
    </row>
    <row r="81" spans="1:12" ht="16.5" thickTop="1" thickBot="1" x14ac:dyDescent="0.3">
      <c r="A81" s="1">
        <v>45462</v>
      </c>
      <c r="B81" s="2" t="s">
        <v>124</v>
      </c>
      <c r="C81" s="2" t="s">
        <v>24</v>
      </c>
      <c r="D81" s="2" t="s">
        <v>90</v>
      </c>
      <c r="E81" s="2" t="s">
        <v>26</v>
      </c>
      <c r="F81" s="2" t="s">
        <v>15</v>
      </c>
      <c r="G81" s="2">
        <v>84</v>
      </c>
      <c r="H81" s="2">
        <v>911</v>
      </c>
      <c r="I81" s="2">
        <v>1132</v>
      </c>
      <c r="J81" s="3">
        <f t="shared" si="3"/>
        <v>76524</v>
      </c>
      <c r="K81" s="3">
        <f t="shared" si="4"/>
        <v>95088</v>
      </c>
      <c r="L81" s="13">
        <f t="shared" si="5"/>
        <v>18564</v>
      </c>
    </row>
    <row r="82" spans="1:12" ht="16.5" thickTop="1" thickBot="1" x14ac:dyDescent="0.3">
      <c r="A82" s="1">
        <v>45463</v>
      </c>
      <c r="B82" s="2" t="s">
        <v>125</v>
      </c>
      <c r="C82" s="2" t="s">
        <v>24</v>
      </c>
      <c r="D82" s="2" t="s">
        <v>90</v>
      </c>
      <c r="E82" s="2" t="s">
        <v>14</v>
      </c>
      <c r="F82" s="2" t="s">
        <v>15</v>
      </c>
      <c r="G82" s="2">
        <v>81</v>
      </c>
      <c r="H82" s="2">
        <v>702</v>
      </c>
      <c r="I82" s="2">
        <v>1318</v>
      </c>
      <c r="J82" s="3">
        <f t="shared" si="3"/>
        <v>56862</v>
      </c>
      <c r="K82" s="3">
        <f t="shared" si="4"/>
        <v>106758</v>
      </c>
      <c r="L82" s="13">
        <f t="shared" si="5"/>
        <v>49896</v>
      </c>
    </row>
    <row r="83" spans="1:12" ht="16.5" thickTop="1" thickBot="1" x14ac:dyDescent="0.3">
      <c r="A83" s="1">
        <v>45464</v>
      </c>
      <c r="B83" s="2" t="s">
        <v>126</v>
      </c>
      <c r="C83" s="2" t="s">
        <v>24</v>
      </c>
      <c r="D83" s="2" t="s">
        <v>90</v>
      </c>
      <c r="E83" s="2" t="s">
        <v>18</v>
      </c>
      <c r="F83" s="2" t="s">
        <v>34</v>
      </c>
      <c r="G83" s="2">
        <v>75</v>
      </c>
      <c r="H83" s="2">
        <v>859</v>
      </c>
      <c r="I83" s="2">
        <v>1176</v>
      </c>
      <c r="J83" s="3">
        <f t="shared" si="3"/>
        <v>64425</v>
      </c>
      <c r="K83" s="3">
        <f t="shared" si="4"/>
        <v>88200</v>
      </c>
      <c r="L83" s="13">
        <f t="shared" si="5"/>
        <v>23775</v>
      </c>
    </row>
    <row r="84" spans="1:12" ht="16.5" thickTop="1" thickBot="1" x14ac:dyDescent="0.3">
      <c r="A84" s="1">
        <v>45465</v>
      </c>
      <c r="B84" s="2" t="s">
        <v>127</v>
      </c>
      <c r="C84" s="2" t="s">
        <v>24</v>
      </c>
      <c r="D84" s="2" t="s">
        <v>90</v>
      </c>
      <c r="E84" s="2" t="s">
        <v>20</v>
      </c>
      <c r="F84" s="2" t="s">
        <v>34</v>
      </c>
      <c r="G84" s="2">
        <v>58</v>
      </c>
      <c r="H84" s="2">
        <v>510</v>
      </c>
      <c r="I84" s="2">
        <v>1104</v>
      </c>
      <c r="J84" s="3">
        <f t="shared" si="3"/>
        <v>29580</v>
      </c>
      <c r="K84" s="3">
        <f t="shared" si="4"/>
        <v>64032</v>
      </c>
      <c r="L84" s="13">
        <f t="shared" si="5"/>
        <v>34452</v>
      </c>
    </row>
    <row r="85" spans="1:12" ht="16.5" thickTop="1" thickBot="1" x14ac:dyDescent="0.3">
      <c r="A85" s="1">
        <v>45466</v>
      </c>
      <c r="B85" s="2" t="s">
        <v>128</v>
      </c>
      <c r="C85" s="2" t="s">
        <v>24</v>
      </c>
      <c r="D85" s="2" t="s">
        <v>103</v>
      </c>
      <c r="E85" s="2" t="s">
        <v>22</v>
      </c>
      <c r="F85" s="2" t="s">
        <v>34</v>
      </c>
      <c r="G85" s="2">
        <v>59</v>
      </c>
      <c r="H85" s="2">
        <v>506</v>
      </c>
      <c r="I85" s="2">
        <v>1462</v>
      </c>
      <c r="J85" s="3">
        <f t="shared" si="3"/>
        <v>29854</v>
      </c>
      <c r="K85" s="3">
        <f t="shared" si="4"/>
        <v>86258</v>
      </c>
      <c r="L85" s="13">
        <f t="shared" si="5"/>
        <v>56404</v>
      </c>
    </row>
    <row r="86" spans="1:12" ht="16.5" thickTop="1" thickBot="1" x14ac:dyDescent="0.3">
      <c r="A86" s="1">
        <v>45467</v>
      </c>
      <c r="B86" s="2" t="s">
        <v>129</v>
      </c>
      <c r="C86" s="2" t="s">
        <v>24</v>
      </c>
      <c r="D86" s="2" t="s">
        <v>103</v>
      </c>
      <c r="E86" s="2" t="s">
        <v>26</v>
      </c>
      <c r="F86" s="2" t="s">
        <v>15</v>
      </c>
      <c r="G86" s="2">
        <v>51</v>
      </c>
      <c r="H86" s="2">
        <v>868</v>
      </c>
      <c r="I86" s="2">
        <v>935</v>
      </c>
      <c r="J86" s="3">
        <f t="shared" si="3"/>
        <v>44268</v>
      </c>
      <c r="K86" s="3">
        <f t="shared" si="4"/>
        <v>47685</v>
      </c>
      <c r="L86" s="13">
        <f t="shared" si="5"/>
        <v>3417</v>
      </c>
    </row>
    <row r="87" spans="1:12" ht="16.5" thickTop="1" thickBot="1" x14ac:dyDescent="0.3">
      <c r="A87" s="1">
        <v>45468</v>
      </c>
      <c r="B87" s="2" t="s">
        <v>130</v>
      </c>
      <c r="C87" s="2" t="s">
        <v>24</v>
      </c>
      <c r="D87" s="2" t="s">
        <v>103</v>
      </c>
      <c r="E87" s="2" t="s">
        <v>28</v>
      </c>
      <c r="F87" s="2" t="s">
        <v>15</v>
      </c>
      <c r="G87" s="2">
        <v>76</v>
      </c>
      <c r="H87" s="2">
        <v>602</v>
      </c>
      <c r="I87" s="2">
        <v>1494</v>
      </c>
      <c r="J87" s="3">
        <f t="shared" si="3"/>
        <v>45752</v>
      </c>
      <c r="K87" s="3">
        <f t="shared" si="4"/>
        <v>113544</v>
      </c>
      <c r="L87" s="13">
        <f t="shared" si="5"/>
        <v>67792</v>
      </c>
    </row>
    <row r="88" spans="1:12" ht="16.5" thickTop="1" thickBot="1" x14ac:dyDescent="0.3">
      <c r="A88" s="1">
        <v>45469</v>
      </c>
      <c r="B88" s="2" t="s">
        <v>131</v>
      </c>
      <c r="C88" s="2" t="s">
        <v>24</v>
      </c>
      <c r="D88" s="2" t="s">
        <v>103</v>
      </c>
      <c r="E88" s="2" t="s">
        <v>30</v>
      </c>
      <c r="F88" s="2" t="s">
        <v>15</v>
      </c>
      <c r="G88" s="2">
        <v>55</v>
      </c>
      <c r="H88" s="2">
        <v>928</v>
      </c>
      <c r="I88" s="2">
        <v>893</v>
      </c>
      <c r="J88" s="3">
        <f t="shared" si="3"/>
        <v>51040</v>
      </c>
      <c r="K88" s="3">
        <f t="shared" si="4"/>
        <v>49115</v>
      </c>
      <c r="L88" s="13">
        <f t="shared" si="5"/>
        <v>-1925</v>
      </c>
    </row>
    <row r="89" spans="1:12" ht="16.5" thickTop="1" thickBot="1" x14ac:dyDescent="0.3">
      <c r="A89" s="1">
        <v>45470</v>
      </c>
      <c r="B89" s="2" t="s">
        <v>132</v>
      </c>
      <c r="C89" s="2" t="s">
        <v>24</v>
      </c>
      <c r="D89" s="2" t="s">
        <v>103</v>
      </c>
      <c r="E89" s="2" t="s">
        <v>18</v>
      </c>
      <c r="F89" s="2" t="s">
        <v>15</v>
      </c>
      <c r="G89" s="2">
        <v>74</v>
      </c>
      <c r="H89" s="2">
        <v>758</v>
      </c>
      <c r="I89" s="2">
        <v>988</v>
      </c>
      <c r="J89" s="3">
        <f t="shared" si="3"/>
        <v>56092</v>
      </c>
      <c r="K89" s="3">
        <f t="shared" si="4"/>
        <v>73112</v>
      </c>
      <c r="L89" s="13">
        <f t="shared" si="5"/>
        <v>17020</v>
      </c>
    </row>
    <row r="90" spans="1:12" ht="16.5" thickTop="1" thickBot="1" x14ac:dyDescent="0.3">
      <c r="A90" s="1">
        <v>45471</v>
      </c>
      <c r="B90" s="2" t="s">
        <v>133</v>
      </c>
      <c r="C90" s="2" t="s">
        <v>24</v>
      </c>
      <c r="D90" s="2" t="s">
        <v>103</v>
      </c>
      <c r="E90" s="2" t="s">
        <v>33</v>
      </c>
      <c r="F90" s="2" t="s">
        <v>15</v>
      </c>
      <c r="G90" s="2">
        <v>88</v>
      </c>
      <c r="H90" s="2">
        <v>566</v>
      </c>
      <c r="I90" s="2">
        <v>951</v>
      </c>
      <c r="J90" s="3">
        <f t="shared" si="3"/>
        <v>49808</v>
      </c>
      <c r="K90" s="3">
        <f t="shared" si="4"/>
        <v>83688</v>
      </c>
      <c r="L90" s="13">
        <f t="shared" si="5"/>
        <v>33880</v>
      </c>
    </row>
    <row r="91" spans="1:12" ht="16.5" thickTop="1" thickBot="1" x14ac:dyDescent="0.3">
      <c r="A91" s="1">
        <v>45472</v>
      </c>
      <c r="B91" s="2" t="s">
        <v>134</v>
      </c>
      <c r="C91" s="2" t="s">
        <v>115</v>
      </c>
      <c r="D91" s="2" t="s">
        <v>135</v>
      </c>
      <c r="E91" s="2" t="s">
        <v>30</v>
      </c>
      <c r="F91" s="2" t="s">
        <v>34</v>
      </c>
      <c r="G91" s="2">
        <v>17</v>
      </c>
      <c r="H91" s="2">
        <v>537</v>
      </c>
      <c r="I91" s="2">
        <v>1035</v>
      </c>
      <c r="J91" s="3">
        <f t="shared" si="3"/>
        <v>9129</v>
      </c>
      <c r="K91" s="3">
        <f t="shared" si="4"/>
        <v>17595</v>
      </c>
      <c r="L91" s="13">
        <f t="shared" si="5"/>
        <v>8466</v>
      </c>
    </row>
    <row r="92" spans="1:12" ht="16.5" thickTop="1" thickBot="1" x14ac:dyDescent="0.3">
      <c r="A92" s="1">
        <v>45473</v>
      </c>
      <c r="B92" s="2" t="s">
        <v>136</v>
      </c>
      <c r="C92" s="2" t="s">
        <v>115</v>
      </c>
      <c r="D92" s="2" t="s">
        <v>135</v>
      </c>
      <c r="E92" s="2" t="s">
        <v>37</v>
      </c>
      <c r="F92" s="2" t="s">
        <v>34</v>
      </c>
      <c r="G92" s="2">
        <v>20</v>
      </c>
      <c r="H92" s="2">
        <v>875</v>
      </c>
      <c r="I92" s="2">
        <v>1255</v>
      </c>
      <c r="J92" s="3">
        <f t="shared" si="3"/>
        <v>17500</v>
      </c>
      <c r="K92" s="3">
        <f t="shared" si="4"/>
        <v>25100</v>
      </c>
      <c r="L92" s="13">
        <f t="shared" si="5"/>
        <v>7600</v>
      </c>
    </row>
    <row r="93" spans="1:12" ht="16.5" thickTop="1" thickBot="1" x14ac:dyDescent="0.3">
      <c r="A93" s="1">
        <v>45474</v>
      </c>
      <c r="B93" s="2" t="s">
        <v>137</v>
      </c>
      <c r="C93" s="2" t="s">
        <v>115</v>
      </c>
      <c r="D93" s="2" t="s">
        <v>135</v>
      </c>
      <c r="E93" s="2" t="s">
        <v>37</v>
      </c>
      <c r="F93" s="2" t="s">
        <v>34</v>
      </c>
      <c r="G93" s="2">
        <v>13</v>
      </c>
      <c r="H93" s="2">
        <v>917</v>
      </c>
      <c r="I93" s="2">
        <v>1412</v>
      </c>
      <c r="J93" s="3">
        <f t="shared" si="3"/>
        <v>11921</v>
      </c>
      <c r="K93" s="3">
        <f t="shared" si="4"/>
        <v>18356</v>
      </c>
      <c r="L93" s="13">
        <f t="shared" si="5"/>
        <v>6435</v>
      </c>
    </row>
    <row r="94" spans="1:12" ht="16.5" thickTop="1" thickBot="1" x14ac:dyDescent="0.3">
      <c r="A94" s="1">
        <v>45475</v>
      </c>
      <c r="B94" s="2" t="s">
        <v>138</v>
      </c>
      <c r="C94" s="2" t="s">
        <v>115</v>
      </c>
      <c r="D94" s="2" t="s">
        <v>135</v>
      </c>
      <c r="E94" s="2" t="s">
        <v>18</v>
      </c>
      <c r="F94" s="2" t="s">
        <v>34</v>
      </c>
      <c r="G94" s="2">
        <v>15</v>
      </c>
      <c r="H94" s="2">
        <v>910</v>
      </c>
      <c r="I94" s="2">
        <v>1363</v>
      </c>
      <c r="J94" s="3">
        <f t="shared" si="3"/>
        <v>13650</v>
      </c>
      <c r="K94" s="3">
        <f t="shared" si="4"/>
        <v>20445</v>
      </c>
      <c r="L94" s="13">
        <f t="shared" si="5"/>
        <v>6795</v>
      </c>
    </row>
    <row r="95" spans="1:12" ht="16.5" thickTop="1" thickBot="1" x14ac:dyDescent="0.3">
      <c r="A95" s="1">
        <v>45476</v>
      </c>
      <c r="B95" s="2" t="s">
        <v>139</v>
      </c>
      <c r="C95" s="2" t="s">
        <v>115</v>
      </c>
      <c r="D95" s="2" t="s">
        <v>135</v>
      </c>
      <c r="E95" s="2" t="s">
        <v>41</v>
      </c>
      <c r="F95" s="2" t="s">
        <v>34</v>
      </c>
      <c r="G95" s="2">
        <v>12</v>
      </c>
      <c r="H95" s="2">
        <v>980</v>
      </c>
      <c r="I95" s="2">
        <v>1281</v>
      </c>
      <c r="J95" s="3">
        <f t="shared" si="3"/>
        <v>11760</v>
      </c>
      <c r="K95" s="3">
        <f t="shared" si="4"/>
        <v>15372</v>
      </c>
      <c r="L95" s="13">
        <f t="shared" si="5"/>
        <v>3612</v>
      </c>
    </row>
    <row r="96" spans="1:12" ht="16.5" thickTop="1" thickBot="1" x14ac:dyDescent="0.3">
      <c r="A96" s="1">
        <v>45477</v>
      </c>
      <c r="B96" s="2" t="s">
        <v>140</v>
      </c>
      <c r="C96" s="2" t="s">
        <v>115</v>
      </c>
      <c r="D96" s="2" t="s">
        <v>135</v>
      </c>
      <c r="E96" s="2" t="s">
        <v>18</v>
      </c>
      <c r="F96" s="2" t="s">
        <v>34</v>
      </c>
      <c r="G96" s="2">
        <v>12</v>
      </c>
      <c r="H96" s="2">
        <v>734</v>
      </c>
      <c r="I96" s="2">
        <v>1109</v>
      </c>
      <c r="J96" s="3">
        <f t="shared" si="3"/>
        <v>8808</v>
      </c>
      <c r="K96" s="3">
        <f t="shared" si="4"/>
        <v>13308</v>
      </c>
      <c r="L96" s="13">
        <f t="shared" si="5"/>
        <v>4500</v>
      </c>
    </row>
    <row r="97" spans="1:12" ht="16.5" thickTop="1" thickBot="1" x14ac:dyDescent="0.3">
      <c r="A97" s="1">
        <v>45478</v>
      </c>
      <c r="B97" s="2" t="s">
        <v>141</v>
      </c>
      <c r="C97" s="2" t="s">
        <v>115</v>
      </c>
      <c r="D97" s="2" t="s">
        <v>135</v>
      </c>
      <c r="E97" s="2" t="s">
        <v>45</v>
      </c>
      <c r="F97" s="2" t="s">
        <v>34</v>
      </c>
      <c r="G97" s="2">
        <v>12</v>
      </c>
      <c r="H97" s="2">
        <v>913</v>
      </c>
      <c r="I97" s="2">
        <v>1371</v>
      </c>
      <c r="J97" s="3">
        <f t="shared" si="3"/>
        <v>10956</v>
      </c>
      <c r="K97" s="3">
        <f t="shared" si="4"/>
        <v>16452</v>
      </c>
      <c r="L97" s="13">
        <f t="shared" si="5"/>
        <v>5496</v>
      </c>
    </row>
    <row r="98" spans="1:12" ht="16.5" thickTop="1" thickBot="1" x14ac:dyDescent="0.3">
      <c r="A98" s="1">
        <v>45479</v>
      </c>
      <c r="B98" s="2" t="s">
        <v>142</v>
      </c>
      <c r="C98" s="2" t="s">
        <v>115</v>
      </c>
      <c r="D98" s="2" t="s">
        <v>135</v>
      </c>
      <c r="E98" s="2" t="s">
        <v>41</v>
      </c>
      <c r="F98" s="2" t="s">
        <v>15</v>
      </c>
      <c r="G98" s="2">
        <v>20</v>
      </c>
      <c r="H98" s="2">
        <v>833</v>
      </c>
      <c r="I98" s="2">
        <v>1054</v>
      </c>
      <c r="J98" s="3">
        <f t="shared" si="3"/>
        <v>16660</v>
      </c>
      <c r="K98" s="3">
        <f t="shared" si="4"/>
        <v>21080</v>
      </c>
      <c r="L98" s="13">
        <f t="shared" si="5"/>
        <v>4420</v>
      </c>
    </row>
    <row r="99" spans="1:12" ht="16.5" thickTop="1" thickBot="1" x14ac:dyDescent="0.3">
      <c r="A99" s="1">
        <v>45480</v>
      </c>
      <c r="B99" s="2" t="s">
        <v>143</v>
      </c>
      <c r="C99" s="2" t="s">
        <v>115</v>
      </c>
      <c r="D99" s="2" t="s">
        <v>135</v>
      </c>
      <c r="E99" s="2" t="s">
        <v>48</v>
      </c>
      <c r="F99" s="2" t="s">
        <v>15</v>
      </c>
      <c r="G99" s="2">
        <v>17</v>
      </c>
      <c r="H99" s="2">
        <v>748</v>
      </c>
      <c r="I99" s="2">
        <v>1002</v>
      </c>
      <c r="J99" s="3">
        <f t="shared" si="3"/>
        <v>12716</v>
      </c>
      <c r="K99" s="3">
        <f t="shared" si="4"/>
        <v>17034</v>
      </c>
      <c r="L99" s="13">
        <f t="shared" si="5"/>
        <v>4318</v>
      </c>
    </row>
    <row r="100" spans="1:12" ht="16.5" thickTop="1" thickBot="1" x14ac:dyDescent="0.3">
      <c r="A100" s="1">
        <v>45481</v>
      </c>
      <c r="B100" s="2" t="s">
        <v>144</v>
      </c>
      <c r="C100" s="2" t="s">
        <v>115</v>
      </c>
      <c r="D100" s="2" t="s">
        <v>135</v>
      </c>
      <c r="E100" s="2" t="s">
        <v>50</v>
      </c>
      <c r="F100" s="2" t="s">
        <v>15</v>
      </c>
      <c r="G100" s="2">
        <v>20</v>
      </c>
      <c r="H100" s="2">
        <v>517</v>
      </c>
      <c r="I100" s="2">
        <v>975</v>
      </c>
      <c r="J100" s="3">
        <f t="shared" si="3"/>
        <v>10340</v>
      </c>
      <c r="K100" s="3">
        <f t="shared" si="4"/>
        <v>19500</v>
      </c>
      <c r="L100" s="13">
        <f t="shared" si="5"/>
        <v>9160</v>
      </c>
    </row>
    <row r="101" spans="1:12" ht="16.5" thickTop="1" thickBot="1" x14ac:dyDescent="0.3">
      <c r="A101" s="1">
        <v>45482</v>
      </c>
      <c r="B101" s="2" t="s">
        <v>145</v>
      </c>
      <c r="C101" s="2" t="s">
        <v>115</v>
      </c>
      <c r="D101" s="2" t="s">
        <v>135</v>
      </c>
      <c r="E101" s="2" t="s">
        <v>30</v>
      </c>
      <c r="F101" s="2" t="s">
        <v>15</v>
      </c>
      <c r="G101" s="2">
        <v>18</v>
      </c>
      <c r="H101" s="2">
        <v>674</v>
      </c>
      <c r="I101" s="2">
        <v>1099</v>
      </c>
      <c r="J101" s="3">
        <f t="shared" si="3"/>
        <v>12132</v>
      </c>
      <c r="K101" s="3">
        <f t="shared" si="4"/>
        <v>19782</v>
      </c>
      <c r="L101" s="13">
        <f t="shared" si="5"/>
        <v>7650</v>
      </c>
    </row>
    <row r="102" spans="1:12" ht="16.5" thickTop="1" thickBot="1" x14ac:dyDescent="0.3">
      <c r="A102" s="1">
        <v>45483</v>
      </c>
      <c r="B102" s="2" t="s">
        <v>146</v>
      </c>
      <c r="C102" s="2" t="s">
        <v>115</v>
      </c>
      <c r="D102" s="2" t="s">
        <v>135</v>
      </c>
      <c r="E102" s="2" t="s">
        <v>37</v>
      </c>
      <c r="F102" s="2" t="s">
        <v>34</v>
      </c>
      <c r="G102" s="2">
        <v>17</v>
      </c>
      <c r="H102" s="2">
        <v>641</v>
      </c>
      <c r="I102" s="2">
        <v>982</v>
      </c>
      <c r="J102" s="3">
        <f t="shared" si="3"/>
        <v>10897</v>
      </c>
      <c r="K102" s="3">
        <f t="shared" si="4"/>
        <v>16694</v>
      </c>
      <c r="L102" s="13">
        <f t="shared" si="5"/>
        <v>5797</v>
      </c>
    </row>
    <row r="103" spans="1:12" ht="16.5" thickTop="1" thickBot="1" x14ac:dyDescent="0.3">
      <c r="A103" s="1">
        <v>45484</v>
      </c>
      <c r="B103" s="2" t="s">
        <v>147</v>
      </c>
      <c r="C103" s="2" t="s">
        <v>12</v>
      </c>
      <c r="D103" s="2" t="s">
        <v>77</v>
      </c>
      <c r="E103" s="2" t="s">
        <v>37</v>
      </c>
      <c r="F103" s="2" t="s">
        <v>15</v>
      </c>
      <c r="G103" s="2">
        <v>26</v>
      </c>
      <c r="H103" s="2">
        <v>771</v>
      </c>
      <c r="I103" s="2">
        <v>917</v>
      </c>
      <c r="J103" s="3">
        <f t="shared" si="3"/>
        <v>20046</v>
      </c>
      <c r="K103" s="3">
        <f t="shared" si="4"/>
        <v>23842</v>
      </c>
      <c r="L103" s="13">
        <f t="shared" si="5"/>
        <v>3796</v>
      </c>
    </row>
    <row r="104" spans="1:12" ht="16.5" thickTop="1" thickBot="1" x14ac:dyDescent="0.3">
      <c r="A104" s="1">
        <v>45485</v>
      </c>
      <c r="B104" s="2" t="s">
        <v>148</v>
      </c>
      <c r="C104" s="2" t="s">
        <v>12</v>
      </c>
      <c r="D104" s="2" t="s">
        <v>77</v>
      </c>
      <c r="E104" s="2" t="s">
        <v>22</v>
      </c>
      <c r="F104" s="2" t="s">
        <v>15</v>
      </c>
      <c r="G104" s="2">
        <v>30</v>
      </c>
      <c r="H104" s="2">
        <v>859</v>
      </c>
      <c r="I104" s="2">
        <v>1317</v>
      </c>
      <c r="J104" s="3">
        <f t="shared" si="3"/>
        <v>25770</v>
      </c>
      <c r="K104" s="3">
        <f t="shared" si="4"/>
        <v>39510</v>
      </c>
      <c r="L104" s="13">
        <f t="shared" si="5"/>
        <v>13740</v>
      </c>
    </row>
    <row r="105" spans="1:12" ht="16.5" thickTop="1" thickBot="1" x14ac:dyDescent="0.3">
      <c r="A105" s="1">
        <v>45486</v>
      </c>
      <c r="B105" s="2" t="s">
        <v>149</v>
      </c>
      <c r="C105" s="2" t="s">
        <v>12</v>
      </c>
      <c r="D105" s="2" t="s">
        <v>77</v>
      </c>
      <c r="E105" s="2" t="s">
        <v>22</v>
      </c>
      <c r="F105" s="2" t="s">
        <v>15</v>
      </c>
      <c r="G105" s="2">
        <v>30</v>
      </c>
      <c r="H105" s="2">
        <v>726</v>
      </c>
      <c r="I105" s="2">
        <v>1323</v>
      </c>
      <c r="J105" s="3">
        <f t="shared" si="3"/>
        <v>21780</v>
      </c>
      <c r="K105" s="3">
        <f t="shared" si="4"/>
        <v>39690</v>
      </c>
      <c r="L105" s="13">
        <f t="shared" si="5"/>
        <v>17910</v>
      </c>
    </row>
    <row r="106" spans="1:12" ht="16.5" thickTop="1" thickBot="1" x14ac:dyDescent="0.3">
      <c r="A106" s="1">
        <v>45487</v>
      </c>
      <c r="B106" s="2" t="s">
        <v>150</v>
      </c>
      <c r="C106" s="2" t="s">
        <v>12</v>
      </c>
      <c r="D106" s="2" t="s">
        <v>77</v>
      </c>
      <c r="E106" s="2" t="s">
        <v>33</v>
      </c>
      <c r="F106" s="2" t="s">
        <v>15</v>
      </c>
      <c r="G106" s="2">
        <v>29</v>
      </c>
      <c r="H106" s="2">
        <v>861</v>
      </c>
      <c r="I106" s="2">
        <v>1045</v>
      </c>
      <c r="J106" s="3">
        <f t="shared" si="3"/>
        <v>24969</v>
      </c>
      <c r="K106" s="3">
        <f t="shared" si="4"/>
        <v>30305</v>
      </c>
      <c r="L106" s="13">
        <f t="shared" si="5"/>
        <v>5336</v>
      </c>
    </row>
    <row r="107" spans="1:12" ht="16.5" thickTop="1" thickBot="1" x14ac:dyDescent="0.3">
      <c r="A107" s="1">
        <v>45488</v>
      </c>
      <c r="B107" s="2" t="s">
        <v>151</v>
      </c>
      <c r="C107" s="2" t="s">
        <v>12</v>
      </c>
      <c r="D107" s="2" t="s">
        <v>77</v>
      </c>
      <c r="E107" s="2" t="s">
        <v>37</v>
      </c>
      <c r="F107" s="2" t="s">
        <v>34</v>
      </c>
      <c r="G107" s="2">
        <v>26</v>
      </c>
      <c r="H107" s="2">
        <v>627</v>
      </c>
      <c r="I107" s="2">
        <v>1079</v>
      </c>
      <c r="J107" s="3">
        <f t="shared" si="3"/>
        <v>16302</v>
      </c>
      <c r="K107" s="3">
        <f t="shared" si="4"/>
        <v>28054</v>
      </c>
      <c r="L107" s="13">
        <f t="shared" si="5"/>
        <v>11752</v>
      </c>
    </row>
    <row r="108" spans="1:12" ht="16.5" thickTop="1" thickBot="1" x14ac:dyDescent="0.3">
      <c r="A108" s="1">
        <v>45489</v>
      </c>
      <c r="B108" s="2" t="s">
        <v>152</v>
      </c>
      <c r="C108" s="2" t="s">
        <v>12</v>
      </c>
      <c r="D108" s="2" t="s">
        <v>77</v>
      </c>
      <c r="E108" s="2" t="s">
        <v>60</v>
      </c>
      <c r="F108" s="2" t="s">
        <v>34</v>
      </c>
      <c r="G108" s="2">
        <v>24</v>
      </c>
      <c r="H108" s="2">
        <v>978</v>
      </c>
      <c r="I108" s="2">
        <v>1319</v>
      </c>
      <c r="J108" s="3">
        <f t="shared" si="3"/>
        <v>23472</v>
      </c>
      <c r="K108" s="3">
        <f t="shared" si="4"/>
        <v>31656</v>
      </c>
      <c r="L108" s="13">
        <f t="shared" si="5"/>
        <v>8184</v>
      </c>
    </row>
    <row r="109" spans="1:12" ht="16.5" thickTop="1" thickBot="1" x14ac:dyDescent="0.3">
      <c r="A109" s="1">
        <v>45490</v>
      </c>
      <c r="B109" s="2" t="s">
        <v>153</v>
      </c>
      <c r="C109" s="2" t="s">
        <v>12</v>
      </c>
      <c r="D109" s="2" t="s">
        <v>77</v>
      </c>
      <c r="E109" s="2" t="s">
        <v>62</v>
      </c>
      <c r="F109" s="2" t="s">
        <v>34</v>
      </c>
      <c r="G109" s="2">
        <v>30</v>
      </c>
      <c r="H109" s="2">
        <v>514</v>
      </c>
      <c r="I109" s="2">
        <v>1418</v>
      </c>
      <c r="J109" s="3">
        <f t="shared" si="3"/>
        <v>15420</v>
      </c>
      <c r="K109" s="3">
        <f t="shared" si="4"/>
        <v>42540</v>
      </c>
      <c r="L109" s="13">
        <f t="shared" si="5"/>
        <v>27120</v>
      </c>
    </row>
    <row r="110" spans="1:12" ht="16.5" thickTop="1" thickBot="1" x14ac:dyDescent="0.3">
      <c r="A110" s="1">
        <v>45491</v>
      </c>
      <c r="B110" s="2" t="s">
        <v>154</v>
      </c>
      <c r="C110" s="2" t="s">
        <v>12</v>
      </c>
      <c r="D110" s="2" t="s">
        <v>77</v>
      </c>
      <c r="E110" s="2" t="s">
        <v>18</v>
      </c>
      <c r="F110" s="2" t="s">
        <v>34</v>
      </c>
      <c r="G110" s="2">
        <v>26</v>
      </c>
      <c r="H110" s="2">
        <v>656</v>
      </c>
      <c r="I110" s="2">
        <v>1363</v>
      </c>
      <c r="J110" s="3">
        <f t="shared" si="3"/>
        <v>17056</v>
      </c>
      <c r="K110" s="3">
        <f t="shared" si="4"/>
        <v>35438</v>
      </c>
      <c r="L110" s="13">
        <f t="shared" si="5"/>
        <v>18382</v>
      </c>
    </row>
    <row r="111" spans="1:12" ht="16.5" thickTop="1" thickBot="1" x14ac:dyDescent="0.3">
      <c r="A111" s="1">
        <v>45492</v>
      </c>
      <c r="B111" s="2" t="s">
        <v>155</v>
      </c>
      <c r="C111" s="2" t="s">
        <v>12</v>
      </c>
      <c r="D111" s="2" t="s">
        <v>77</v>
      </c>
      <c r="E111" s="2" t="s">
        <v>65</v>
      </c>
      <c r="F111" s="2" t="s">
        <v>34</v>
      </c>
      <c r="G111" s="2">
        <v>28</v>
      </c>
      <c r="H111" s="2">
        <v>866</v>
      </c>
      <c r="I111" s="2">
        <v>897</v>
      </c>
      <c r="J111" s="3">
        <f t="shared" si="3"/>
        <v>24248</v>
      </c>
      <c r="K111" s="3">
        <f t="shared" si="4"/>
        <v>25116</v>
      </c>
      <c r="L111" s="13">
        <f t="shared" si="5"/>
        <v>868</v>
      </c>
    </row>
    <row r="112" spans="1:12" ht="16.5" thickTop="1" thickBot="1" x14ac:dyDescent="0.3">
      <c r="A112" s="1">
        <v>45493</v>
      </c>
      <c r="B112" s="2" t="s">
        <v>156</v>
      </c>
      <c r="C112" s="2" t="s">
        <v>12</v>
      </c>
      <c r="D112" s="2" t="s">
        <v>77</v>
      </c>
      <c r="E112" s="2" t="s">
        <v>67</v>
      </c>
      <c r="F112" s="2" t="s">
        <v>34</v>
      </c>
      <c r="G112" s="2">
        <v>23</v>
      </c>
      <c r="H112" s="2">
        <v>969</v>
      </c>
      <c r="I112" s="2">
        <v>1485</v>
      </c>
      <c r="J112" s="3">
        <f t="shared" si="3"/>
        <v>22287</v>
      </c>
      <c r="K112" s="3">
        <f t="shared" si="4"/>
        <v>34155</v>
      </c>
      <c r="L112" s="13">
        <f t="shared" si="5"/>
        <v>11868</v>
      </c>
    </row>
    <row r="113" spans="1:12" ht="16.5" thickTop="1" thickBot="1" x14ac:dyDescent="0.3">
      <c r="A113" s="1">
        <v>45494</v>
      </c>
      <c r="B113" s="2" t="s">
        <v>157</v>
      </c>
      <c r="C113" s="2" t="s">
        <v>12</v>
      </c>
      <c r="D113" s="2" t="s">
        <v>77</v>
      </c>
      <c r="E113" s="2" t="s">
        <v>69</v>
      </c>
      <c r="F113" s="2" t="s">
        <v>34</v>
      </c>
      <c r="G113" s="2">
        <v>21</v>
      </c>
      <c r="H113" s="2">
        <v>626</v>
      </c>
      <c r="I113" s="2">
        <v>931</v>
      </c>
      <c r="J113" s="3">
        <f t="shared" si="3"/>
        <v>13146</v>
      </c>
      <c r="K113" s="3">
        <f t="shared" si="4"/>
        <v>19551</v>
      </c>
      <c r="L113" s="13">
        <f t="shared" si="5"/>
        <v>6405</v>
      </c>
    </row>
    <row r="114" spans="1:12" ht="16.5" thickTop="1" thickBot="1" x14ac:dyDescent="0.3">
      <c r="A114" s="1">
        <v>45495</v>
      </c>
      <c r="B114" s="2" t="s">
        <v>158</v>
      </c>
      <c r="C114" s="2" t="s">
        <v>24</v>
      </c>
      <c r="D114" s="2" t="s">
        <v>90</v>
      </c>
      <c r="E114" s="2" t="s">
        <v>71</v>
      </c>
      <c r="F114" s="2" t="s">
        <v>34</v>
      </c>
      <c r="G114" s="2">
        <v>58</v>
      </c>
      <c r="H114" s="2">
        <v>898</v>
      </c>
      <c r="I114" s="2">
        <v>1125</v>
      </c>
      <c r="J114" s="3">
        <f t="shared" si="3"/>
        <v>52084</v>
      </c>
      <c r="K114" s="3">
        <f t="shared" si="4"/>
        <v>65250</v>
      </c>
      <c r="L114" s="13">
        <f t="shared" si="5"/>
        <v>13166</v>
      </c>
    </row>
    <row r="115" spans="1:12" ht="16.5" thickTop="1" thickBot="1" x14ac:dyDescent="0.3">
      <c r="A115" s="1">
        <v>45496</v>
      </c>
      <c r="B115" s="2" t="s">
        <v>159</v>
      </c>
      <c r="C115" s="2" t="s">
        <v>24</v>
      </c>
      <c r="D115" s="2" t="s">
        <v>90</v>
      </c>
      <c r="E115" s="2" t="s">
        <v>73</v>
      </c>
      <c r="F115" s="2" t="s">
        <v>34</v>
      </c>
      <c r="G115" s="2">
        <v>83</v>
      </c>
      <c r="H115" s="2">
        <v>943</v>
      </c>
      <c r="I115" s="2">
        <v>994</v>
      </c>
      <c r="J115" s="3">
        <f t="shared" si="3"/>
        <v>78269</v>
      </c>
      <c r="K115" s="3">
        <f t="shared" si="4"/>
        <v>82502</v>
      </c>
      <c r="L115" s="13">
        <f t="shared" si="5"/>
        <v>4233</v>
      </c>
    </row>
    <row r="116" spans="1:12" ht="16.5" thickTop="1" thickBot="1" x14ac:dyDescent="0.3">
      <c r="A116" s="1">
        <v>45497</v>
      </c>
      <c r="B116" s="2" t="s">
        <v>160</v>
      </c>
      <c r="C116" s="2" t="s">
        <v>24</v>
      </c>
      <c r="D116" s="2" t="s">
        <v>90</v>
      </c>
      <c r="E116" s="2" t="s">
        <v>20</v>
      </c>
      <c r="F116" s="2" t="s">
        <v>34</v>
      </c>
      <c r="G116" s="2">
        <v>85</v>
      </c>
      <c r="H116" s="2">
        <v>641</v>
      </c>
      <c r="I116" s="2">
        <v>952</v>
      </c>
      <c r="J116" s="3">
        <f t="shared" si="3"/>
        <v>54485</v>
      </c>
      <c r="K116" s="3">
        <f t="shared" si="4"/>
        <v>80920</v>
      </c>
      <c r="L116" s="13">
        <f t="shared" si="5"/>
        <v>26435</v>
      </c>
    </row>
    <row r="117" spans="1:12" ht="16.5" thickTop="1" thickBot="1" x14ac:dyDescent="0.3">
      <c r="A117" s="1">
        <v>45498</v>
      </c>
      <c r="B117" s="2" t="s">
        <v>161</v>
      </c>
      <c r="C117" s="2" t="s">
        <v>24</v>
      </c>
      <c r="D117" s="2" t="s">
        <v>90</v>
      </c>
      <c r="E117" s="2" t="s">
        <v>20</v>
      </c>
      <c r="F117" s="2" t="s">
        <v>34</v>
      </c>
      <c r="G117" s="2">
        <v>57</v>
      </c>
      <c r="H117" s="2">
        <v>784</v>
      </c>
      <c r="I117" s="2">
        <v>1089</v>
      </c>
      <c r="J117" s="3">
        <f t="shared" si="3"/>
        <v>44688</v>
      </c>
      <c r="K117" s="3">
        <f t="shared" si="4"/>
        <v>62073</v>
      </c>
      <c r="L117" s="13">
        <f t="shared" si="5"/>
        <v>17385</v>
      </c>
    </row>
    <row r="118" spans="1:12" ht="16.5" thickTop="1" thickBot="1" x14ac:dyDescent="0.3">
      <c r="A118" s="1">
        <v>45499</v>
      </c>
      <c r="B118" s="2" t="s">
        <v>162</v>
      </c>
      <c r="C118" s="2" t="s">
        <v>24</v>
      </c>
      <c r="D118" s="2" t="s">
        <v>90</v>
      </c>
      <c r="E118" s="2" t="s">
        <v>41</v>
      </c>
      <c r="F118" s="2" t="s">
        <v>34</v>
      </c>
      <c r="G118" s="2">
        <v>98</v>
      </c>
      <c r="H118" s="2">
        <v>579</v>
      </c>
      <c r="I118" s="2">
        <v>1173</v>
      </c>
      <c r="J118" s="3">
        <f t="shared" si="3"/>
        <v>56742</v>
      </c>
      <c r="K118" s="3">
        <f t="shared" si="4"/>
        <v>114954</v>
      </c>
      <c r="L118" s="13">
        <f t="shared" si="5"/>
        <v>58212</v>
      </c>
    </row>
    <row r="119" spans="1:12" ht="16.5" thickTop="1" thickBot="1" x14ac:dyDescent="0.3">
      <c r="A119" s="1">
        <v>45500</v>
      </c>
      <c r="B119" s="2" t="s">
        <v>163</v>
      </c>
      <c r="C119" s="2" t="s">
        <v>24</v>
      </c>
      <c r="D119" s="2" t="s">
        <v>90</v>
      </c>
      <c r="E119" s="2" t="s">
        <v>60</v>
      </c>
      <c r="F119" s="2" t="s">
        <v>34</v>
      </c>
      <c r="G119" s="2">
        <v>98</v>
      </c>
      <c r="H119" s="2">
        <v>605</v>
      </c>
      <c r="I119" s="2">
        <v>1491</v>
      </c>
      <c r="J119" s="3">
        <f t="shared" si="3"/>
        <v>59290</v>
      </c>
      <c r="K119" s="3">
        <f t="shared" si="4"/>
        <v>146118</v>
      </c>
      <c r="L119" s="13">
        <f t="shared" si="5"/>
        <v>86828</v>
      </c>
    </row>
    <row r="120" spans="1:12" ht="16.5" thickTop="1" thickBot="1" x14ac:dyDescent="0.3">
      <c r="A120" s="1">
        <v>45501</v>
      </c>
      <c r="B120" s="2" t="s">
        <v>164</v>
      </c>
      <c r="C120" s="2" t="s">
        <v>24</v>
      </c>
      <c r="D120" s="2" t="s">
        <v>90</v>
      </c>
      <c r="E120" s="2" t="s">
        <v>20</v>
      </c>
      <c r="F120" s="2" t="s">
        <v>34</v>
      </c>
      <c r="G120" s="2">
        <v>63</v>
      </c>
      <c r="H120" s="2">
        <v>952</v>
      </c>
      <c r="I120" s="2">
        <v>1435</v>
      </c>
      <c r="J120" s="3">
        <f t="shared" si="3"/>
        <v>59976</v>
      </c>
      <c r="K120" s="3">
        <f t="shared" si="4"/>
        <v>90405</v>
      </c>
      <c r="L120" s="13">
        <f t="shared" si="5"/>
        <v>30429</v>
      </c>
    </row>
    <row r="121" spans="1:12" ht="16.5" thickTop="1" thickBot="1" x14ac:dyDescent="0.3">
      <c r="A121" s="1">
        <v>45502</v>
      </c>
      <c r="B121" s="2" t="s">
        <v>165</v>
      </c>
      <c r="C121" s="2" t="s">
        <v>24</v>
      </c>
      <c r="D121" s="2" t="s">
        <v>90</v>
      </c>
      <c r="E121" s="2" t="s">
        <v>26</v>
      </c>
      <c r="F121" s="2" t="s">
        <v>34</v>
      </c>
      <c r="G121" s="2">
        <v>91</v>
      </c>
      <c r="H121" s="2">
        <v>938</v>
      </c>
      <c r="I121" s="2">
        <v>928</v>
      </c>
      <c r="J121" s="3">
        <f t="shared" si="3"/>
        <v>85358</v>
      </c>
      <c r="K121" s="3">
        <f t="shared" si="4"/>
        <v>84448</v>
      </c>
      <c r="L121" s="13">
        <f t="shared" si="5"/>
        <v>-910</v>
      </c>
    </row>
    <row r="122" spans="1:12" ht="16.5" thickTop="1" thickBot="1" x14ac:dyDescent="0.3">
      <c r="A122" s="1">
        <v>45503</v>
      </c>
      <c r="B122" s="2" t="s">
        <v>166</v>
      </c>
      <c r="C122" s="2" t="s">
        <v>24</v>
      </c>
      <c r="D122" s="2" t="s">
        <v>90</v>
      </c>
      <c r="E122" s="2" t="s">
        <v>14</v>
      </c>
      <c r="F122" s="2" t="s">
        <v>15</v>
      </c>
      <c r="G122" s="2">
        <v>66</v>
      </c>
      <c r="H122" s="2">
        <v>512</v>
      </c>
      <c r="I122" s="2">
        <v>1281</v>
      </c>
      <c r="J122" s="3">
        <f t="shared" si="3"/>
        <v>33792</v>
      </c>
      <c r="K122" s="3">
        <f t="shared" si="4"/>
        <v>84546</v>
      </c>
      <c r="L122" s="13">
        <f t="shared" si="5"/>
        <v>50754</v>
      </c>
    </row>
    <row r="123" spans="1:12" ht="16.5" thickTop="1" thickBot="1" x14ac:dyDescent="0.3">
      <c r="A123" s="1">
        <v>45504</v>
      </c>
      <c r="B123" s="2" t="s">
        <v>167</v>
      </c>
      <c r="C123" s="2" t="s">
        <v>24</v>
      </c>
      <c r="D123" s="2" t="s">
        <v>90</v>
      </c>
      <c r="E123" s="2" t="s">
        <v>18</v>
      </c>
      <c r="F123" s="2" t="s">
        <v>15</v>
      </c>
      <c r="G123" s="2">
        <v>88</v>
      </c>
      <c r="H123" s="2">
        <v>691</v>
      </c>
      <c r="I123" s="2">
        <v>1014</v>
      </c>
      <c r="J123" s="3">
        <f t="shared" si="3"/>
        <v>60808</v>
      </c>
      <c r="K123" s="3">
        <f t="shared" si="4"/>
        <v>89232</v>
      </c>
      <c r="L123" s="13">
        <f t="shared" si="5"/>
        <v>28424</v>
      </c>
    </row>
    <row r="124" spans="1:12" ht="16.5" thickTop="1" thickBot="1" x14ac:dyDescent="0.3">
      <c r="A124" s="1">
        <v>45505</v>
      </c>
      <c r="B124" s="2" t="s">
        <v>168</v>
      </c>
      <c r="C124" s="2" t="s">
        <v>24</v>
      </c>
      <c r="D124" s="2" t="s">
        <v>90</v>
      </c>
      <c r="E124" s="2" t="s">
        <v>20</v>
      </c>
      <c r="F124" s="2" t="s">
        <v>15</v>
      </c>
      <c r="G124" s="2">
        <v>54</v>
      </c>
      <c r="H124" s="2">
        <v>518</v>
      </c>
      <c r="I124" s="2">
        <v>1038</v>
      </c>
      <c r="J124" s="3">
        <f t="shared" si="3"/>
        <v>27972</v>
      </c>
      <c r="K124" s="3">
        <f t="shared" si="4"/>
        <v>56052</v>
      </c>
      <c r="L124" s="13">
        <f t="shared" si="5"/>
        <v>28080</v>
      </c>
    </row>
    <row r="125" spans="1:12" ht="16.5" thickTop="1" thickBot="1" x14ac:dyDescent="0.3">
      <c r="A125" s="1">
        <v>45506</v>
      </c>
      <c r="B125" s="2" t="s">
        <v>169</v>
      </c>
      <c r="C125" s="2" t="s">
        <v>24</v>
      </c>
      <c r="D125" s="2" t="s">
        <v>90</v>
      </c>
      <c r="E125" s="2" t="s">
        <v>22</v>
      </c>
      <c r="F125" s="2" t="s">
        <v>15</v>
      </c>
      <c r="G125" s="2">
        <v>67</v>
      </c>
      <c r="H125" s="2">
        <v>780</v>
      </c>
      <c r="I125" s="2">
        <v>1238</v>
      </c>
      <c r="J125" s="3">
        <f t="shared" si="3"/>
        <v>52260</v>
      </c>
      <c r="K125" s="3">
        <f t="shared" si="4"/>
        <v>82946</v>
      </c>
      <c r="L125" s="13">
        <f t="shared" si="5"/>
        <v>30686</v>
      </c>
    </row>
    <row r="126" spans="1:12" ht="16.5" thickTop="1" thickBot="1" x14ac:dyDescent="0.3">
      <c r="A126" s="1">
        <v>45507</v>
      </c>
      <c r="B126" s="2" t="s">
        <v>170</v>
      </c>
      <c r="C126" s="2" t="s">
        <v>24</v>
      </c>
      <c r="D126" s="2" t="s">
        <v>103</v>
      </c>
      <c r="E126" s="2" t="s">
        <v>26</v>
      </c>
      <c r="F126" s="2" t="s">
        <v>15</v>
      </c>
      <c r="G126" s="2">
        <v>86</v>
      </c>
      <c r="H126" s="2">
        <v>540</v>
      </c>
      <c r="I126" s="2">
        <v>1478</v>
      </c>
      <c r="J126" s="3">
        <f t="shared" si="3"/>
        <v>46440</v>
      </c>
      <c r="K126" s="3">
        <f t="shared" si="4"/>
        <v>127108</v>
      </c>
      <c r="L126" s="13">
        <f t="shared" si="5"/>
        <v>80668</v>
      </c>
    </row>
    <row r="127" spans="1:12" ht="16.5" thickTop="1" thickBot="1" x14ac:dyDescent="0.3">
      <c r="A127" s="1">
        <v>45508</v>
      </c>
      <c r="B127" s="2" t="s">
        <v>171</v>
      </c>
      <c r="C127" s="2" t="s">
        <v>24</v>
      </c>
      <c r="D127" s="2" t="s">
        <v>103</v>
      </c>
      <c r="E127" s="2" t="s">
        <v>28</v>
      </c>
      <c r="F127" s="2" t="s">
        <v>34</v>
      </c>
      <c r="G127" s="2">
        <v>85</v>
      </c>
      <c r="H127" s="2">
        <v>853</v>
      </c>
      <c r="I127" s="2">
        <v>1388</v>
      </c>
      <c r="J127" s="3">
        <f t="shared" si="3"/>
        <v>72505</v>
      </c>
      <c r="K127" s="3">
        <f t="shared" si="4"/>
        <v>117980</v>
      </c>
      <c r="L127" s="13">
        <f t="shared" si="5"/>
        <v>45475</v>
      </c>
    </row>
    <row r="128" spans="1:12" ht="16.5" thickTop="1" thickBot="1" x14ac:dyDescent="0.3">
      <c r="A128" s="1">
        <v>45509</v>
      </c>
      <c r="B128" s="2" t="s">
        <v>172</v>
      </c>
      <c r="C128" s="2" t="s">
        <v>24</v>
      </c>
      <c r="D128" s="2" t="s">
        <v>103</v>
      </c>
      <c r="E128" s="2" t="s">
        <v>30</v>
      </c>
      <c r="F128" s="2" t="s">
        <v>34</v>
      </c>
      <c r="G128" s="2">
        <v>69</v>
      </c>
      <c r="H128" s="2">
        <v>745</v>
      </c>
      <c r="I128" s="2">
        <v>1294</v>
      </c>
      <c r="J128" s="3">
        <f t="shared" si="3"/>
        <v>51405</v>
      </c>
      <c r="K128" s="3">
        <f t="shared" si="4"/>
        <v>89286</v>
      </c>
      <c r="L128" s="13">
        <f t="shared" si="5"/>
        <v>37881</v>
      </c>
    </row>
    <row r="129" spans="1:12" ht="16.5" thickTop="1" thickBot="1" x14ac:dyDescent="0.3">
      <c r="A129" s="1">
        <v>45510</v>
      </c>
      <c r="B129" s="2" t="s">
        <v>173</v>
      </c>
      <c r="C129" s="2" t="s">
        <v>115</v>
      </c>
      <c r="D129" s="2" t="s">
        <v>135</v>
      </c>
      <c r="E129" s="2" t="s">
        <v>18</v>
      </c>
      <c r="F129" s="2" t="s">
        <v>34</v>
      </c>
      <c r="G129" s="2">
        <v>10</v>
      </c>
      <c r="H129" s="2">
        <v>754</v>
      </c>
      <c r="I129" s="2">
        <v>1209</v>
      </c>
      <c r="J129" s="3">
        <f t="shared" si="3"/>
        <v>7540</v>
      </c>
      <c r="K129" s="3">
        <f t="shared" si="4"/>
        <v>12090</v>
      </c>
      <c r="L129" s="13">
        <f t="shared" si="5"/>
        <v>4550</v>
      </c>
    </row>
    <row r="130" spans="1:12" ht="16.5" thickTop="1" thickBot="1" x14ac:dyDescent="0.3">
      <c r="A130" s="1">
        <v>45511</v>
      </c>
      <c r="B130" s="2" t="s">
        <v>174</v>
      </c>
      <c r="C130" s="2" t="s">
        <v>115</v>
      </c>
      <c r="D130" s="2" t="s">
        <v>135</v>
      </c>
      <c r="E130" s="2" t="s">
        <v>33</v>
      </c>
      <c r="F130" s="2" t="s">
        <v>34</v>
      </c>
      <c r="G130" s="2">
        <v>14</v>
      </c>
      <c r="H130" s="2">
        <v>815</v>
      </c>
      <c r="I130" s="2">
        <v>1202</v>
      </c>
      <c r="J130" s="3">
        <f t="shared" si="3"/>
        <v>11410</v>
      </c>
      <c r="K130" s="3">
        <f t="shared" si="4"/>
        <v>16828</v>
      </c>
      <c r="L130" s="13">
        <f t="shared" si="5"/>
        <v>5418</v>
      </c>
    </row>
    <row r="131" spans="1:12" ht="16.5" thickTop="1" thickBot="1" x14ac:dyDescent="0.3">
      <c r="A131" s="1">
        <v>45512</v>
      </c>
      <c r="B131" s="2" t="s">
        <v>175</v>
      </c>
      <c r="C131" s="2" t="s">
        <v>115</v>
      </c>
      <c r="D131" s="2" t="s">
        <v>135</v>
      </c>
      <c r="E131" s="2" t="s">
        <v>30</v>
      </c>
      <c r="F131" s="2" t="s">
        <v>34</v>
      </c>
      <c r="G131" s="2">
        <v>10</v>
      </c>
      <c r="H131" s="2">
        <v>863</v>
      </c>
      <c r="I131" s="2">
        <v>1124</v>
      </c>
      <c r="J131" s="3">
        <f t="shared" ref="J131:J194" si="6">G131*H131</f>
        <v>8630</v>
      </c>
      <c r="K131" s="3">
        <f t="shared" ref="K131:K194" si="7">G131*I131</f>
        <v>11240</v>
      </c>
      <c r="L131" s="13">
        <f t="shared" ref="L131:L194" si="8">K131-J131</f>
        <v>2610</v>
      </c>
    </row>
    <row r="132" spans="1:12" ht="16.5" thickTop="1" thickBot="1" x14ac:dyDescent="0.3">
      <c r="A132" s="1">
        <v>45513</v>
      </c>
      <c r="B132" s="2" t="s">
        <v>176</v>
      </c>
      <c r="C132" s="2" t="s">
        <v>115</v>
      </c>
      <c r="D132" s="2" t="s">
        <v>135</v>
      </c>
      <c r="E132" s="2" t="s">
        <v>37</v>
      </c>
      <c r="F132" s="2" t="s">
        <v>34</v>
      </c>
      <c r="G132" s="2">
        <v>18</v>
      </c>
      <c r="H132" s="2">
        <v>704</v>
      </c>
      <c r="I132" s="2">
        <v>1257</v>
      </c>
      <c r="J132" s="3">
        <f t="shared" si="6"/>
        <v>12672</v>
      </c>
      <c r="K132" s="3">
        <f t="shared" si="7"/>
        <v>22626</v>
      </c>
      <c r="L132" s="13">
        <f t="shared" si="8"/>
        <v>9954</v>
      </c>
    </row>
    <row r="133" spans="1:12" ht="16.5" thickTop="1" thickBot="1" x14ac:dyDescent="0.3">
      <c r="A133" s="1">
        <v>45514</v>
      </c>
      <c r="B133" s="2" t="s">
        <v>177</v>
      </c>
      <c r="C133" s="2" t="s">
        <v>115</v>
      </c>
      <c r="D133" s="2" t="s">
        <v>135</v>
      </c>
      <c r="E133" s="2" t="s">
        <v>37</v>
      </c>
      <c r="F133" s="2" t="s">
        <v>34</v>
      </c>
      <c r="G133" s="2">
        <v>19</v>
      </c>
      <c r="H133" s="2">
        <v>744</v>
      </c>
      <c r="I133" s="2">
        <v>1498</v>
      </c>
      <c r="J133" s="3">
        <f t="shared" si="6"/>
        <v>14136</v>
      </c>
      <c r="K133" s="3">
        <f t="shared" si="7"/>
        <v>28462</v>
      </c>
      <c r="L133" s="13">
        <f t="shared" si="8"/>
        <v>14326</v>
      </c>
    </row>
    <row r="134" spans="1:12" ht="16.5" thickTop="1" thickBot="1" x14ac:dyDescent="0.3">
      <c r="A134" s="1">
        <v>45515</v>
      </c>
      <c r="B134" s="2" t="s">
        <v>178</v>
      </c>
      <c r="C134" s="2" t="s">
        <v>115</v>
      </c>
      <c r="D134" s="2" t="s">
        <v>135</v>
      </c>
      <c r="E134" s="2" t="s">
        <v>18</v>
      </c>
      <c r="F134" s="2" t="s">
        <v>15</v>
      </c>
      <c r="G134" s="2">
        <v>10</v>
      </c>
      <c r="H134" s="2">
        <v>669</v>
      </c>
      <c r="I134" s="2">
        <v>920</v>
      </c>
      <c r="J134" s="3">
        <f t="shared" si="6"/>
        <v>6690</v>
      </c>
      <c r="K134" s="3">
        <f t="shared" si="7"/>
        <v>9200</v>
      </c>
      <c r="L134" s="13">
        <f t="shared" si="8"/>
        <v>2510</v>
      </c>
    </row>
    <row r="135" spans="1:12" ht="16.5" thickTop="1" thickBot="1" x14ac:dyDescent="0.3">
      <c r="A135" s="1">
        <v>45516</v>
      </c>
      <c r="B135" s="2" t="s">
        <v>179</v>
      </c>
      <c r="C135" s="2" t="s">
        <v>115</v>
      </c>
      <c r="D135" s="2" t="s">
        <v>135</v>
      </c>
      <c r="E135" s="2" t="s">
        <v>41</v>
      </c>
      <c r="F135" s="2" t="s">
        <v>15</v>
      </c>
      <c r="G135" s="2">
        <v>20</v>
      </c>
      <c r="H135" s="2">
        <v>966</v>
      </c>
      <c r="I135" s="2">
        <v>955</v>
      </c>
      <c r="J135" s="3">
        <f t="shared" si="6"/>
        <v>19320</v>
      </c>
      <c r="K135" s="3">
        <f t="shared" si="7"/>
        <v>19100</v>
      </c>
      <c r="L135" s="13">
        <f t="shared" si="8"/>
        <v>-220</v>
      </c>
    </row>
    <row r="136" spans="1:12" ht="16.5" thickTop="1" thickBot="1" x14ac:dyDescent="0.3">
      <c r="A136" s="1">
        <v>45517</v>
      </c>
      <c r="B136" s="2" t="s">
        <v>180</v>
      </c>
      <c r="C136" s="2" t="s">
        <v>12</v>
      </c>
      <c r="D136" s="2" t="s">
        <v>77</v>
      </c>
      <c r="E136" s="2" t="s">
        <v>18</v>
      </c>
      <c r="F136" s="2" t="s">
        <v>15</v>
      </c>
      <c r="G136" s="2">
        <v>26</v>
      </c>
      <c r="H136" s="2">
        <v>715</v>
      </c>
      <c r="I136" s="2">
        <v>1015</v>
      </c>
      <c r="J136" s="3">
        <f t="shared" si="6"/>
        <v>18590</v>
      </c>
      <c r="K136" s="3">
        <f t="shared" si="7"/>
        <v>26390</v>
      </c>
      <c r="L136" s="13">
        <f t="shared" si="8"/>
        <v>7800</v>
      </c>
    </row>
    <row r="137" spans="1:12" ht="16.5" thickTop="1" thickBot="1" x14ac:dyDescent="0.3">
      <c r="A137" s="1">
        <v>45518</v>
      </c>
      <c r="B137" s="2" t="s">
        <v>181</v>
      </c>
      <c r="C137" s="2" t="s">
        <v>12</v>
      </c>
      <c r="D137" s="2" t="s">
        <v>77</v>
      </c>
      <c r="E137" s="2" t="s">
        <v>45</v>
      </c>
      <c r="F137" s="2" t="s">
        <v>15</v>
      </c>
      <c r="G137" s="2">
        <v>27</v>
      </c>
      <c r="H137" s="2">
        <v>611</v>
      </c>
      <c r="I137" s="2">
        <v>1197</v>
      </c>
      <c r="J137" s="3">
        <f t="shared" si="6"/>
        <v>16497</v>
      </c>
      <c r="K137" s="3">
        <f t="shared" si="7"/>
        <v>32319</v>
      </c>
      <c r="L137" s="13">
        <f t="shared" si="8"/>
        <v>15822</v>
      </c>
    </row>
    <row r="138" spans="1:12" ht="16.5" thickTop="1" thickBot="1" x14ac:dyDescent="0.3">
      <c r="A138" s="1">
        <v>45519</v>
      </c>
      <c r="B138" s="2" t="s">
        <v>182</v>
      </c>
      <c r="C138" s="2" t="s">
        <v>12</v>
      </c>
      <c r="D138" s="2" t="s">
        <v>77</v>
      </c>
      <c r="E138" s="2" t="s">
        <v>41</v>
      </c>
      <c r="F138" s="2" t="s">
        <v>34</v>
      </c>
      <c r="G138" s="2">
        <v>29</v>
      </c>
      <c r="H138" s="2">
        <v>544</v>
      </c>
      <c r="I138" s="2">
        <v>929</v>
      </c>
      <c r="J138" s="3">
        <f t="shared" si="6"/>
        <v>15776</v>
      </c>
      <c r="K138" s="3">
        <f t="shared" si="7"/>
        <v>26941</v>
      </c>
      <c r="L138" s="13">
        <f t="shared" si="8"/>
        <v>11165</v>
      </c>
    </row>
    <row r="139" spans="1:12" ht="16.5" thickTop="1" thickBot="1" x14ac:dyDescent="0.3">
      <c r="A139" s="1">
        <v>45520</v>
      </c>
      <c r="B139" s="2" t="s">
        <v>183</v>
      </c>
      <c r="C139" s="2" t="s">
        <v>12</v>
      </c>
      <c r="D139" s="2" t="s">
        <v>77</v>
      </c>
      <c r="E139" s="2" t="s">
        <v>48</v>
      </c>
      <c r="F139" s="2" t="s">
        <v>15</v>
      </c>
      <c r="G139" s="2">
        <v>26</v>
      </c>
      <c r="H139" s="2">
        <v>715</v>
      </c>
      <c r="I139" s="2">
        <v>929</v>
      </c>
      <c r="J139" s="3">
        <f t="shared" si="6"/>
        <v>18590</v>
      </c>
      <c r="K139" s="3">
        <f t="shared" si="7"/>
        <v>24154</v>
      </c>
      <c r="L139" s="13">
        <f t="shared" si="8"/>
        <v>5564</v>
      </c>
    </row>
    <row r="140" spans="1:12" ht="16.5" thickTop="1" thickBot="1" x14ac:dyDescent="0.3">
      <c r="A140" s="1">
        <v>45521</v>
      </c>
      <c r="B140" s="2" t="s">
        <v>184</v>
      </c>
      <c r="C140" s="2" t="s">
        <v>12</v>
      </c>
      <c r="D140" s="2" t="s">
        <v>77</v>
      </c>
      <c r="E140" s="2" t="s">
        <v>50</v>
      </c>
      <c r="F140" s="2" t="s">
        <v>15</v>
      </c>
      <c r="G140" s="2">
        <v>30</v>
      </c>
      <c r="H140" s="2">
        <v>652</v>
      </c>
      <c r="I140" s="2">
        <v>1488</v>
      </c>
      <c r="J140" s="3">
        <f t="shared" si="6"/>
        <v>19560</v>
      </c>
      <c r="K140" s="3">
        <f t="shared" si="7"/>
        <v>44640</v>
      </c>
      <c r="L140" s="13">
        <f t="shared" si="8"/>
        <v>25080</v>
      </c>
    </row>
    <row r="141" spans="1:12" ht="16.5" thickTop="1" thickBot="1" x14ac:dyDescent="0.3">
      <c r="A141" s="1">
        <v>45522</v>
      </c>
      <c r="B141" s="2" t="s">
        <v>185</v>
      </c>
      <c r="C141" s="2" t="s">
        <v>12</v>
      </c>
      <c r="D141" s="2" t="s">
        <v>77</v>
      </c>
      <c r="E141" s="2" t="s">
        <v>30</v>
      </c>
      <c r="F141" s="2" t="s">
        <v>15</v>
      </c>
      <c r="G141" s="2">
        <v>22</v>
      </c>
      <c r="H141" s="2">
        <v>681</v>
      </c>
      <c r="I141" s="2">
        <v>1367</v>
      </c>
      <c r="J141" s="3">
        <f t="shared" si="6"/>
        <v>14982</v>
      </c>
      <c r="K141" s="3">
        <f t="shared" si="7"/>
        <v>30074</v>
      </c>
      <c r="L141" s="13">
        <f t="shared" si="8"/>
        <v>15092</v>
      </c>
    </row>
    <row r="142" spans="1:12" ht="16.5" thickTop="1" thickBot="1" x14ac:dyDescent="0.3">
      <c r="A142" s="1">
        <v>45523</v>
      </c>
      <c r="B142" s="2" t="s">
        <v>186</v>
      </c>
      <c r="C142" s="2" t="s">
        <v>12</v>
      </c>
      <c r="D142" s="2" t="s">
        <v>77</v>
      </c>
      <c r="E142" s="2" t="s">
        <v>37</v>
      </c>
      <c r="F142" s="2" t="s">
        <v>15</v>
      </c>
      <c r="G142" s="2">
        <v>28</v>
      </c>
      <c r="H142" s="2">
        <v>923</v>
      </c>
      <c r="I142" s="2">
        <v>1253</v>
      </c>
      <c r="J142" s="3">
        <f t="shared" si="6"/>
        <v>25844</v>
      </c>
      <c r="K142" s="3">
        <f t="shared" si="7"/>
        <v>35084</v>
      </c>
      <c r="L142" s="13">
        <f t="shared" si="8"/>
        <v>9240</v>
      </c>
    </row>
    <row r="143" spans="1:12" ht="16.5" thickTop="1" thickBot="1" x14ac:dyDescent="0.3">
      <c r="A143" s="1">
        <v>45524</v>
      </c>
      <c r="B143" s="2" t="s">
        <v>187</v>
      </c>
      <c r="C143" s="2" t="s">
        <v>12</v>
      </c>
      <c r="D143" s="2" t="s">
        <v>77</v>
      </c>
      <c r="E143" s="2" t="s">
        <v>37</v>
      </c>
      <c r="F143" s="2" t="s">
        <v>34</v>
      </c>
      <c r="G143" s="2">
        <v>26</v>
      </c>
      <c r="H143" s="2">
        <v>999</v>
      </c>
      <c r="I143" s="2">
        <v>1382</v>
      </c>
      <c r="J143" s="3">
        <f t="shared" si="6"/>
        <v>25974</v>
      </c>
      <c r="K143" s="3">
        <f t="shared" si="7"/>
        <v>35932</v>
      </c>
      <c r="L143" s="13">
        <f t="shared" si="8"/>
        <v>9958</v>
      </c>
    </row>
    <row r="144" spans="1:12" ht="16.5" thickTop="1" thickBot="1" x14ac:dyDescent="0.3">
      <c r="A144" s="1">
        <v>45525</v>
      </c>
      <c r="B144" s="2" t="s">
        <v>188</v>
      </c>
      <c r="C144" s="2" t="s">
        <v>12</v>
      </c>
      <c r="D144" s="2" t="s">
        <v>77</v>
      </c>
      <c r="E144" s="2" t="s">
        <v>22</v>
      </c>
      <c r="F144" s="2" t="s">
        <v>34</v>
      </c>
      <c r="G144" s="2">
        <v>30</v>
      </c>
      <c r="H144" s="2">
        <v>792</v>
      </c>
      <c r="I144" s="2">
        <v>1239</v>
      </c>
      <c r="J144" s="3">
        <f t="shared" si="6"/>
        <v>23760</v>
      </c>
      <c r="K144" s="3">
        <f t="shared" si="7"/>
        <v>37170</v>
      </c>
      <c r="L144" s="13">
        <f t="shared" si="8"/>
        <v>13410</v>
      </c>
    </row>
    <row r="145" spans="1:12" ht="16.5" thickTop="1" thickBot="1" x14ac:dyDescent="0.3">
      <c r="A145" s="1">
        <v>45526</v>
      </c>
      <c r="B145" s="2" t="s">
        <v>189</v>
      </c>
      <c r="C145" s="2" t="s">
        <v>12</v>
      </c>
      <c r="D145" s="2" t="s">
        <v>77</v>
      </c>
      <c r="E145" s="2" t="s">
        <v>22</v>
      </c>
      <c r="F145" s="2" t="s">
        <v>34</v>
      </c>
      <c r="G145" s="2">
        <v>23</v>
      </c>
      <c r="H145" s="2">
        <v>923</v>
      </c>
      <c r="I145" s="2">
        <v>1333</v>
      </c>
      <c r="J145" s="3">
        <f t="shared" si="6"/>
        <v>21229</v>
      </c>
      <c r="K145" s="3">
        <f t="shared" si="7"/>
        <v>30659</v>
      </c>
      <c r="L145" s="13">
        <f t="shared" si="8"/>
        <v>9430</v>
      </c>
    </row>
    <row r="146" spans="1:12" ht="16.5" thickTop="1" thickBot="1" x14ac:dyDescent="0.3">
      <c r="A146" s="1">
        <v>45527</v>
      </c>
      <c r="B146" s="2" t="s">
        <v>190</v>
      </c>
      <c r="C146" s="2" t="s">
        <v>12</v>
      </c>
      <c r="D146" s="2" t="s">
        <v>77</v>
      </c>
      <c r="E146" s="2" t="s">
        <v>33</v>
      </c>
      <c r="F146" s="2" t="s">
        <v>34</v>
      </c>
      <c r="G146" s="2">
        <v>22</v>
      </c>
      <c r="H146" s="2">
        <v>774</v>
      </c>
      <c r="I146" s="2">
        <v>921</v>
      </c>
      <c r="J146" s="3">
        <f t="shared" si="6"/>
        <v>17028</v>
      </c>
      <c r="K146" s="3">
        <f t="shared" si="7"/>
        <v>20262</v>
      </c>
      <c r="L146" s="13">
        <f t="shared" si="8"/>
        <v>3234</v>
      </c>
    </row>
    <row r="147" spans="1:12" ht="16.5" thickTop="1" thickBot="1" x14ac:dyDescent="0.3">
      <c r="A147" s="1">
        <v>45528</v>
      </c>
      <c r="B147" s="2" t="s">
        <v>191</v>
      </c>
      <c r="C147" s="2" t="s">
        <v>24</v>
      </c>
      <c r="D147" s="2" t="s">
        <v>90</v>
      </c>
      <c r="E147" s="2" t="s">
        <v>37</v>
      </c>
      <c r="F147" s="2" t="s">
        <v>34</v>
      </c>
      <c r="G147" s="2">
        <v>63</v>
      </c>
      <c r="H147" s="2">
        <v>525</v>
      </c>
      <c r="I147" s="2">
        <v>1124</v>
      </c>
      <c r="J147" s="3">
        <f t="shared" si="6"/>
        <v>33075</v>
      </c>
      <c r="K147" s="3">
        <f t="shared" si="7"/>
        <v>70812</v>
      </c>
      <c r="L147" s="13">
        <f t="shared" si="8"/>
        <v>37737</v>
      </c>
    </row>
    <row r="148" spans="1:12" ht="16.5" thickTop="1" thickBot="1" x14ac:dyDescent="0.3">
      <c r="A148" s="1">
        <v>45529</v>
      </c>
      <c r="B148" s="2" t="s">
        <v>192</v>
      </c>
      <c r="C148" s="2" t="s">
        <v>24</v>
      </c>
      <c r="D148" s="2" t="s">
        <v>90</v>
      </c>
      <c r="E148" s="2" t="s">
        <v>60</v>
      </c>
      <c r="F148" s="2" t="s">
        <v>34</v>
      </c>
      <c r="G148" s="2">
        <v>73</v>
      </c>
      <c r="H148" s="2">
        <v>709</v>
      </c>
      <c r="I148" s="2">
        <v>1096</v>
      </c>
      <c r="J148" s="3">
        <f t="shared" si="6"/>
        <v>51757</v>
      </c>
      <c r="K148" s="3">
        <f t="shared" si="7"/>
        <v>80008</v>
      </c>
      <c r="L148" s="13">
        <f t="shared" si="8"/>
        <v>28251</v>
      </c>
    </row>
    <row r="149" spans="1:12" ht="16.5" thickTop="1" thickBot="1" x14ac:dyDescent="0.3">
      <c r="A149" s="1">
        <v>45530</v>
      </c>
      <c r="B149" s="2" t="s">
        <v>193</v>
      </c>
      <c r="C149" s="2" t="s">
        <v>24</v>
      </c>
      <c r="D149" s="2" t="s">
        <v>90</v>
      </c>
      <c r="E149" s="2" t="s">
        <v>62</v>
      </c>
      <c r="F149" s="2" t="s">
        <v>34</v>
      </c>
      <c r="G149" s="2">
        <v>74</v>
      </c>
      <c r="H149" s="2">
        <v>914</v>
      </c>
      <c r="I149" s="2">
        <v>1026</v>
      </c>
      <c r="J149" s="3">
        <f t="shared" si="6"/>
        <v>67636</v>
      </c>
      <c r="K149" s="3">
        <f t="shared" si="7"/>
        <v>75924</v>
      </c>
      <c r="L149" s="13">
        <f t="shared" si="8"/>
        <v>8288</v>
      </c>
    </row>
    <row r="150" spans="1:12" ht="16.5" thickTop="1" thickBot="1" x14ac:dyDescent="0.3">
      <c r="A150" s="1">
        <v>45531</v>
      </c>
      <c r="B150" s="2" t="s">
        <v>194</v>
      </c>
      <c r="C150" s="2" t="s">
        <v>24</v>
      </c>
      <c r="D150" s="2" t="s">
        <v>90</v>
      </c>
      <c r="E150" s="2" t="s">
        <v>18</v>
      </c>
      <c r="F150" s="2" t="s">
        <v>34</v>
      </c>
      <c r="G150" s="2">
        <v>84</v>
      </c>
      <c r="H150" s="2">
        <v>558</v>
      </c>
      <c r="I150" s="2">
        <v>1154</v>
      </c>
      <c r="J150" s="3">
        <f t="shared" si="6"/>
        <v>46872</v>
      </c>
      <c r="K150" s="3">
        <f t="shared" si="7"/>
        <v>96936</v>
      </c>
      <c r="L150" s="13">
        <f t="shared" si="8"/>
        <v>50064</v>
      </c>
    </row>
    <row r="151" spans="1:12" ht="16.5" thickTop="1" thickBot="1" x14ac:dyDescent="0.3">
      <c r="A151" s="1">
        <v>45532</v>
      </c>
      <c r="B151" s="2" t="s">
        <v>195</v>
      </c>
      <c r="C151" s="2" t="s">
        <v>24</v>
      </c>
      <c r="D151" s="2" t="s">
        <v>90</v>
      </c>
      <c r="E151" s="2" t="s">
        <v>65</v>
      </c>
      <c r="F151" s="2" t="s">
        <v>34</v>
      </c>
      <c r="G151" s="2">
        <v>99</v>
      </c>
      <c r="H151" s="2">
        <v>934</v>
      </c>
      <c r="I151" s="2">
        <v>893</v>
      </c>
      <c r="J151" s="3">
        <f t="shared" si="6"/>
        <v>92466</v>
      </c>
      <c r="K151" s="3">
        <f t="shared" si="7"/>
        <v>88407</v>
      </c>
      <c r="L151" s="13">
        <f t="shared" si="8"/>
        <v>-4059</v>
      </c>
    </row>
    <row r="152" spans="1:12" ht="16.5" thickTop="1" thickBot="1" x14ac:dyDescent="0.3">
      <c r="A152" s="1">
        <v>45533</v>
      </c>
      <c r="B152" s="2" t="s">
        <v>196</v>
      </c>
      <c r="C152" s="2" t="s">
        <v>24</v>
      </c>
      <c r="D152" s="2" t="s">
        <v>90</v>
      </c>
      <c r="E152" s="2" t="s">
        <v>67</v>
      </c>
      <c r="F152" s="2" t="s">
        <v>34</v>
      </c>
      <c r="G152" s="2">
        <v>52</v>
      </c>
      <c r="H152" s="2">
        <v>576</v>
      </c>
      <c r="I152" s="2">
        <v>1479</v>
      </c>
      <c r="J152" s="3">
        <f t="shared" si="6"/>
        <v>29952</v>
      </c>
      <c r="K152" s="3">
        <f t="shared" si="7"/>
        <v>76908</v>
      </c>
      <c r="L152" s="13">
        <f t="shared" si="8"/>
        <v>46956</v>
      </c>
    </row>
    <row r="153" spans="1:12" ht="16.5" thickTop="1" thickBot="1" x14ac:dyDescent="0.3">
      <c r="A153" s="1">
        <v>45534</v>
      </c>
      <c r="B153" s="2" t="s">
        <v>197</v>
      </c>
      <c r="C153" s="2" t="s">
        <v>24</v>
      </c>
      <c r="D153" s="2" t="s">
        <v>90</v>
      </c>
      <c r="E153" s="2" t="s">
        <v>69</v>
      </c>
      <c r="F153" s="2" t="s">
        <v>15</v>
      </c>
      <c r="G153" s="2">
        <v>98</v>
      </c>
      <c r="H153" s="2">
        <v>769</v>
      </c>
      <c r="I153" s="2">
        <v>1077</v>
      </c>
      <c r="J153" s="3">
        <f t="shared" si="6"/>
        <v>75362</v>
      </c>
      <c r="K153" s="3">
        <f t="shared" si="7"/>
        <v>105546</v>
      </c>
      <c r="L153" s="13">
        <f t="shared" si="8"/>
        <v>30184</v>
      </c>
    </row>
    <row r="154" spans="1:12" ht="16.5" thickTop="1" thickBot="1" x14ac:dyDescent="0.3">
      <c r="A154" s="1">
        <v>45535</v>
      </c>
      <c r="B154" s="2" t="s">
        <v>198</v>
      </c>
      <c r="C154" s="2" t="s">
        <v>24</v>
      </c>
      <c r="D154" s="2" t="s">
        <v>90</v>
      </c>
      <c r="E154" s="2" t="s">
        <v>71</v>
      </c>
      <c r="F154" s="2" t="s">
        <v>15</v>
      </c>
      <c r="G154" s="2">
        <v>89</v>
      </c>
      <c r="H154" s="2">
        <v>910</v>
      </c>
      <c r="I154" s="2">
        <v>906</v>
      </c>
      <c r="J154" s="3">
        <f t="shared" si="6"/>
        <v>80990</v>
      </c>
      <c r="K154" s="3">
        <f t="shared" si="7"/>
        <v>80634</v>
      </c>
      <c r="L154" s="13">
        <f t="shared" si="8"/>
        <v>-356</v>
      </c>
    </row>
    <row r="155" spans="1:12" ht="16.5" thickTop="1" thickBot="1" x14ac:dyDescent="0.3">
      <c r="A155" s="1">
        <v>45536</v>
      </c>
      <c r="B155" s="2" t="s">
        <v>199</v>
      </c>
      <c r="C155" s="2" t="s">
        <v>24</v>
      </c>
      <c r="D155" s="2" t="s">
        <v>90</v>
      </c>
      <c r="E155" s="2" t="s">
        <v>73</v>
      </c>
      <c r="F155" s="2" t="s">
        <v>15</v>
      </c>
      <c r="G155" s="2">
        <v>73</v>
      </c>
      <c r="H155" s="2">
        <v>627</v>
      </c>
      <c r="I155" s="2">
        <v>1089</v>
      </c>
      <c r="J155" s="3">
        <f t="shared" si="6"/>
        <v>45771</v>
      </c>
      <c r="K155" s="3">
        <f t="shared" si="7"/>
        <v>79497</v>
      </c>
      <c r="L155" s="13">
        <f t="shared" si="8"/>
        <v>33726</v>
      </c>
    </row>
    <row r="156" spans="1:12" ht="16.5" thickTop="1" thickBot="1" x14ac:dyDescent="0.3">
      <c r="A156" s="1">
        <v>45537</v>
      </c>
      <c r="B156" s="2" t="s">
        <v>200</v>
      </c>
      <c r="C156" s="2" t="s">
        <v>24</v>
      </c>
      <c r="D156" s="2" t="s">
        <v>103</v>
      </c>
      <c r="E156" s="2" t="s">
        <v>20</v>
      </c>
      <c r="F156" s="2" t="s">
        <v>15</v>
      </c>
      <c r="G156" s="2">
        <v>93</v>
      </c>
      <c r="H156" s="2">
        <v>847</v>
      </c>
      <c r="I156" s="2">
        <v>1090</v>
      </c>
      <c r="J156" s="3">
        <f t="shared" si="6"/>
        <v>78771</v>
      </c>
      <c r="K156" s="3">
        <f t="shared" si="7"/>
        <v>101370</v>
      </c>
      <c r="L156" s="13">
        <f t="shared" si="8"/>
        <v>22599</v>
      </c>
    </row>
    <row r="157" spans="1:12" ht="16.5" thickTop="1" thickBot="1" x14ac:dyDescent="0.3">
      <c r="A157" s="1">
        <v>45538</v>
      </c>
      <c r="B157" s="2" t="s">
        <v>201</v>
      </c>
      <c r="C157" s="2" t="s">
        <v>24</v>
      </c>
      <c r="D157" s="2" t="s">
        <v>103</v>
      </c>
      <c r="E157" s="2" t="s">
        <v>20</v>
      </c>
      <c r="F157" s="2" t="s">
        <v>15</v>
      </c>
      <c r="G157" s="2">
        <v>84</v>
      </c>
      <c r="H157" s="2">
        <v>522</v>
      </c>
      <c r="I157" s="2">
        <v>1232</v>
      </c>
      <c r="J157" s="3">
        <f t="shared" si="6"/>
        <v>43848</v>
      </c>
      <c r="K157" s="3">
        <f t="shared" si="7"/>
        <v>103488</v>
      </c>
      <c r="L157" s="13">
        <f t="shared" si="8"/>
        <v>59640</v>
      </c>
    </row>
    <row r="158" spans="1:12" ht="16.5" thickTop="1" thickBot="1" x14ac:dyDescent="0.3">
      <c r="A158" s="1">
        <v>45539</v>
      </c>
      <c r="B158" s="2" t="s">
        <v>202</v>
      </c>
      <c r="C158" s="2" t="s">
        <v>24</v>
      </c>
      <c r="D158" s="2" t="s">
        <v>103</v>
      </c>
      <c r="E158" s="2" t="s">
        <v>41</v>
      </c>
      <c r="F158" s="2" t="s">
        <v>34</v>
      </c>
      <c r="G158" s="2">
        <v>85</v>
      </c>
      <c r="H158" s="2">
        <v>564</v>
      </c>
      <c r="I158" s="2">
        <v>1464</v>
      </c>
      <c r="J158" s="3">
        <f t="shared" si="6"/>
        <v>47940</v>
      </c>
      <c r="K158" s="3">
        <f t="shared" si="7"/>
        <v>124440</v>
      </c>
      <c r="L158" s="13">
        <f t="shared" si="8"/>
        <v>76500</v>
      </c>
    </row>
    <row r="159" spans="1:12" ht="16.5" thickTop="1" thickBot="1" x14ac:dyDescent="0.3">
      <c r="A159" s="1">
        <v>45540</v>
      </c>
      <c r="B159" s="2" t="s">
        <v>203</v>
      </c>
      <c r="C159" s="2" t="s">
        <v>24</v>
      </c>
      <c r="D159" s="2" t="s">
        <v>103</v>
      </c>
      <c r="E159" s="2" t="s">
        <v>60</v>
      </c>
      <c r="F159" s="2" t="s">
        <v>34</v>
      </c>
      <c r="G159" s="2">
        <v>59</v>
      </c>
      <c r="H159" s="2">
        <v>764</v>
      </c>
      <c r="I159" s="2">
        <v>1003</v>
      </c>
      <c r="J159" s="3">
        <f t="shared" si="6"/>
        <v>45076</v>
      </c>
      <c r="K159" s="3">
        <f t="shared" si="7"/>
        <v>59177</v>
      </c>
      <c r="L159" s="13">
        <f t="shared" si="8"/>
        <v>14101</v>
      </c>
    </row>
    <row r="160" spans="1:12" ht="16.5" thickTop="1" thickBot="1" x14ac:dyDescent="0.3">
      <c r="A160" s="1">
        <v>45541</v>
      </c>
      <c r="B160" s="2" t="s">
        <v>204</v>
      </c>
      <c r="C160" s="2" t="s">
        <v>24</v>
      </c>
      <c r="D160" s="2" t="s">
        <v>103</v>
      </c>
      <c r="E160" s="2" t="s">
        <v>20</v>
      </c>
      <c r="F160" s="2" t="s">
        <v>34</v>
      </c>
      <c r="G160" s="2">
        <v>93</v>
      </c>
      <c r="H160" s="2">
        <v>579</v>
      </c>
      <c r="I160" s="2">
        <v>1119</v>
      </c>
      <c r="J160" s="3">
        <f t="shared" si="6"/>
        <v>53847</v>
      </c>
      <c r="K160" s="3">
        <f t="shared" si="7"/>
        <v>104067</v>
      </c>
      <c r="L160" s="13">
        <f t="shared" si="8"/>
        <v>50220</v>
      </c>
    </row>
    <row r="161" spans="1:12" ht="16.5" thickTop="1" thickBot="1" x14ac:dyDescent="0.3">
      <c r="A161" s="1">
        <v>45542</v>
      </c>
      <c r="B161" s="2" t="s">
        <v>205</v>
      </c>
      <c r="C161" s="2" t="s">
        <v>24</v>
      </c>
      <c r="D161" s="2" t="s">
        <v>103</v>
      </c>
      <c r="E161" s="2" t="s">
        <v>26</v>
      </c>
      <c r="F161" s="2" t="s">
        <v>15</v>
      </c>
      <c r="G161" s="2">
        <v>56</v>
      </c>
      <c r="H161" s="2">
        <v>724</v>
      </c>
      <c r="I161" s="2">
        <v>1094</v>
      </c>
      <c r="J161" s="3">
        <f t="shared" si="6"/>
        <v>40544</v>
      </c>
      <c r="K161" s="3">
        <f t="shared" si="7"/>
        <v>61264</v>
      </c>
      <c r="L161" s="13">
        <f t="shared" si="8"/>
        <v>20720</v>
      </c>
    </row>
    <row r="162" spans="1:12" ht="16.5" thickTop="1" thickBot="1" x14ac:dyDescent="0.3">
      <c r="A162" s="1">
        <v>45543</v>
      </c>
      <c r="B162" s="2" t="s">
        <v>206</v>
      </c>
      <c r="C162" s="2" t="s">
        <v>115</v>
      </c>
      <c r="D162" s="2" t="s">
        <v>135</v>
      </c>
      <c r="E162" s="2" t="s">
        <v>14</v>
      </c>
      <c r="F162" s="2" t="s">
        <v>15</v>
      </c>
      <c r="G162" s="2">
        <v>18</v>
      </c>
      <c r="H162" s="2">
        <v>859</v>
      </c>
      <c r="I162" s="2">
        <v>942</v>
      </c>
      <c r="J162" s="3">
        <f t="shared" si="6"/>
        <v>15462</v>
      </c>
      <c r="K162" s="3">
        <f t="shared" si="7"/>
        <v>16956</v>
      </c>
      <c r="L162" s="13">
        <f t="shared" si="8"/>
        <v>1494</v>
      </c>
    </row>
    <row r="163" spans="1:12" ht="16.5" thickTop="1" thickBot="1" x14ac:dyDescent="0.3">
      <c r="A163" s="1">
        <v>45544</v>
      </c>
      <c r="B163" s="2" t="s">
        <v>207</v>
      </c>
      <c r="C163" s="2" t="s">
        <v>115</v>
      </c>
      <c r="D163" s="2" t="s">
        <v>135</v>
      </c>
      <c r="E163" s="2" t="s">
        <v>18</v>
      </c>
      <c r="F163" s="2" t="s">
        <v>15</v>
      </c>
      <c r="G163" s="2">
        <v>15</v>
      </c>
      <c r="H163" s="2">
        <v>890</v>
      </c>
      <c r="I163" s="2">
        <v>936</v>
      </c>
      <c r="J163" s="3">
        <f t="shared" si="6"/>
        <v>13350</v>
      </c>
      <c r="K163" s="3">
        <f t="shared" si="7"/>
        <v>14040</v>
      </c>
      <c r="L163" s="13">
        <f t="shared" si="8"/>
        <v>690</v>
      </c>
    </row>
    <row r="164" spans="1:12" ht="16.5" thickTop="1" thickBot="1" x14ac:dyDescent="0.3">
      <c r="A164" s="1">
        <v>45545</v>
      </c>
      <c r="B164" s="2" t="s">
        <v>208</v>
      </c>
      <c r="C164" s="2" t="s">
        <v>115</v>
      </c>
      <c r="D164" s="2" t="s">
        <v>135</v>
      </c>
      <c r="E164" s="2" t="s">
        <v>20</v>
      </c>
      <c r="F164" s="2" t="s">
        <v>15</v>
      </c>
      <c r="G164" s="2">
        <v>19</v>
      </c>
      <c r="H164" s="2">
        <v>630</v>
      </c>
      <c r="I164" s="2">
        <v>906</v>
      </c>
      <c r="J164" s="3">
        <f t="shared" si="6"/>
        <v>11970</v>
      </c>
      <c r="K164" s="3">
        <f t="shared" si="7"/>
        <v>17214</v>
      </c>
      <c r="L164" s="13">
        <f t="shared" si="8"/>
        <v>5244</v>
      </c>
    </row>
    <row r="165" spans="1:12" ht="16.5" thickTop="1" thickBot="1" x14ac:dyDescent="0.3">
      <c r="A165" s="1">
        <v>45546</v>
      </c>
      <c r="B165" s="2" t="s">
        <v>209</v>
      </c>
      <c r="C165" s="2" t="s">
        <v>115</v>
      </c>
      <c r="D165" s="2" t="s">
        <v>135</v>
      </c>
      <c r="E165" s="2" t="s">
        <v>22</v>
      </c>
      <c r="F165" s="2" t="s">
        <v>15</v>
      </c>
      <c r="G165" s="2">
        <v>10</v>
      </c>
      <c r="H165" s="2">
        <v>701</v>
      </c>
      <c r="I165" s="2">
        <v>1307</v>
      </c>
      <c r="J165" s="3">
        <f t="shared" si="6"/>
        <v>7010</v>
      </c>
      <c r="K165" s="3">
        <f t="shared" si="7"/>
        <v>13070</v>
      </c>
      <c r="L165" s="13">
        <f t="shared" si="8"/>
        <v>6060</v>
      </c>
    </row>
    <row r="166" spans="1:12" ht="16.5" thickTop="1" thickBot="1" x14ac:dyDescent="0.3">
      <c r="A166" s="1">
        <v>45547</v>
      </c>
      <c r="B166" s="2" t="s">
        <v>210</v>
      </c>
      <c r="C166" s="2" t="s">
        <v>115</v>
      </c>
      <c r="D166" s="2" t="s">
        <v>135</v>
      </c>
      <c r="E166" s="2" t="s">
        <v>26</v>
      </c>
      <c r="F166" s="2" t="s">
        <v>34</v>
      </c>
      <c r="G166" s="2">
        <v>19</v>
      </c>
      <c r="H166" s="2">
        <v>653</v>
      </c>
      <c r="I166" s="2">
        <v>1162</v>
      </c>
      <c r="J166" s="3">
        <f t="shared" si="6"/>
        <v>12407</v>
      </c>
      <c r="K166" s="3">
        <f t="shared" si="7"/>
        <v>22078</v>
      </c>
      <c r="L166" s="13">
        <f t="shared" si="8"/>
        <v>9671</v>
      </c>
    </row>
    <row r="167" spans="1:12" ht="16.5" thickTop="1" thickBot="1" x14ac:dyDescent="0.3">
      <c r="A167" s="1">
        <v>45548</v>
      </c>
      <c r="B167" s="2" t="s">
        <v>211</v>
      </c>
      <c r="C167" s="2" t="s">
        <v>115</v>
      </c>
      <c r="D167" s="2" t="s">
        <v>135</v>
      </c>
      <c r="E167" s="2" t="s">
        <v>28</v>
      </c>
      <c r="F167" s="2" t="s">
        <v>34</v>
      </c>
      <c r="G167" s="2">
        <v>14</v>
      </c>
      <c r="H167" s="2">
        <v>968</v>
      </c>
      <c r="I167" s="2">
        <v>1290</v>
      </c>
      <c r="J167" s="3">
        <f t="shared" si="6"/>
        <v>13552</v>
      </c>
      <c r="K167" s="3">
        <f t="shared" si="7"/>
        <v>18060</v>
      </c>
      <c r="L167" s="13">
        <f t="shared" si="8"/>
        <v>4508</v>
      </c>
    </row>
    <row r="168" spans="1:12" ht="16.5" thickTop="1" thickBot="1" x14ac:dyDescent="0.3">
      <c r="A168" s="1">
        <v>45549</v>
      </c>
      <c r="B168" s="2" t="s">
        <v>212</v>
      </c>
      <c r="C168" s="2" t="s">
        <v>115</v>
      </c>
      <c r="D168" s="2" t="s">
        <v>135</v>
      </c>
      <c r="E168" s="2" t="s">
        <v>30</v>
      </c>
      <c r="F168" s="2" t="s">
        <v>34</v>
      </c>
      <c r="G168" s="2">
        <v>14</v>
      </c>
      <c r="H168" s="2">
        <v>857</v>
      </c>
      <c r="I168" s="2">
        <v>960</v>
      </c>
      <c r="J168" s="3">
        <f t="shared" si="6"/>
        <v>11998</v>
      </c>
      <c r="K168" s="3">
        <f t="shared" si="7"/>
        <v>13440</v>
      </c>
      <c r="L168" s="13">
        <f t="shared" si="8"/>
        <v>1442</v>
      </c>
    </row>
    <row r="169" spans="1:12" ht="16.5" thickTop="1" thickBot="1" x14ac:dyDescent="0.3">
      <c r="A169" s="1">
        <v>45550</v>
      </c>
      <c r="B169" s="2" t="s">
        <v>213</v>
      </c>
      <c r="C169" s="2" t="s">
        <v>115</v>
      </c>
      <c r="D169" s="2" t="s">
        <v>135</v>
      </c>
      <c r="E169" s="2" t="s">
        <v>18</v>
      </c>
      <c r="F169" s="2" t="s">
        <v>34</v>
      </c>
      <c r="G169" s="2">
        <v>20</v>
      </c>
      <c r="H169" s="2">
        <v>508</v>
      </c>
      <c r="I169" s="2">
        <v>1169</v>
      </c>
      <c r="J169" s="3">
        <f t="shared" si="6"/>
        <v>10160</v>
      </c>
      <c r="K169" s="3">
        <f t="shared" si="7"/>
        <v>23380</v>
      </c>
      <c r="L169" s="13">
        <f t="shared" si="8"/>
        <v>13220</v>
      </c>
    </row>
    <row r="170" spans="1:12" ht="16.5" thickTop="1" thickBot="1" x14ac:dyDescent="0.3">
      <c r="A170" s="1">
        <v>45551</v>
      </c>
      <c r="B170" s="2" t="s">
        <v>214</v>
      </c>
      <c r="C170" s="2" t="s">
        <v>115</v>
      </c>
      <c r="D170" s="2" t="s">
        <v>135</v>
      </c>
      <c r="E170" s="2" t="s">
        <v>33</v>
      </c>
      <c r="F170" s="2" t="s">
        <v>34</v>
      </c>
      <c r="G170" s="2">
        <v>12</v>
      </c>
      <c r="H170" s="2">
        <v>539</v>
      </c>
      <c r="I170" s="2">
        <v>953</v>
      </c>
      <c r="J170" s="3">
        <f t="shared" si="6"/>
        <v>6468</v>
      </c>
      <c r="K170" s="3">
        <f t="shared" si="7"/>
        <v>11436</v>
      </c>
      <c r="L170" s="13">
        <f t="shared" si="8"/>
        <v>4968</v>
      </c>
    </row>
    <row r="171" spans="1:12" ht="16.5" thickTop="1" thickBot="1" x14ac:dyDescent="0.3">
      <c r="A171" s="1">
        <v>45552</v>
      </c>
      <c r="B171" s="2" t="s">
        <v>215</v>
      </c>
      <c r="C171" s="2" t="s">
        <v>115</v>
      </c>
      <c r="D171" s="2" t="s">
        <v>135</v>
      </c>
      <c r="E171" s="2" t="s">
        <v>30</v>
      </c>
      <c r="F171" s="2" t="s">
        <v>34</v>
      </c>
      <c r="G171" s="2">
        <v>10</v>
      </c>
      <c r="H171" s="2">
        <v>731</v>
      </c>
      <c r="I171" s="2">
        <v>962</v>
      </c>
      <c r="J171" s="3">
        <f t="shared" si="6"/>
        <v>7310</v>
      </c>
      <c r="K171" s="3">
        <f t="shared" si="7"/>
        <v>9620</v>
      </c>
      <c r="L171" s="13">
        <f t="shared" si="8"/>
        <v>2310</v>
      </c>
    </row>
    <row r="172" spans="1:12" ht="16.5" thickTop="1" thickBot="1" x14ac:dyDescent="0.3">
      <c r="A172" s="1">
        <v>45553</v>
      </c>
      <c r="B172" s="2" t="s">
        <v>216</v>
      </c>
      <c r="C172" s="2" t="s">
        <v>115</v>
      </c>
      <c r="D172" s="2" t="s">
        <v>135</v>
      </c>
      <c r="E172" s="2" t="s">
        <v>37</v>
      </c>
      <c r="F172" s="2" t="s">
        <v>34</v>
      </c>
      <c r="G172" s="2">
        <v>15</v>
      </c>
      <c r="H172" s="2">
        <v>621</v>
      </c>
      <c r="I172" s="2">
        <v>1388</v>
      </c>
      <c r="J172" s="3">
        <f t="shared" si="6"/>
        <v>9315</v>
      </c>
      <c r="K172" s="3">
        <f t="shared" si="7"/>
        <v>20820</v>
      </c>
      <c r="L172" s="13">
        <f t="shared" si="8"/>
        <v>11505</v>
      </c>
    </row>
    <row r="173" spans="1:12" ht="16.5" thickTop="1" thickBot="1" x14ac:dyDescent="0.3">
      <c r="A173" s="1">
        <v>45554</v>
      </c>
      <c r="B173" s="2" t="s">
        <v>217</v>
      </c>
      <c r="C173" s="2" t="s">
        <v>115</v>
      </c>
      <c r="D173" s="2" t="s">
        <v>135</v>
      </c>
      <c r="E173" s="2" t="s">
        <v>37</v>
      </c>
      <c r="F173" s="2" t="s">
        <v>15</v>
      </c>
      <c r="G173" s="2">
        <v>14</v>
      </c>
      <c r="H173" s="2">
        <v>515</v>
      </c>
      <c r="I173" s="2">
        <v>1137</v>
      </c>
      <c r="J173" s="3">
        <f t="shared" si="6"/>
        <v>7210</v>
      </c>
      <c r="K173" s="3">
        <f t="shared" si="7"/>
        <v>15918</v>
      </c>
      <c r="L173" s="13">
        <f t="shared" si="8"/>
        <v>8708</v>
      </c>
    </row>
    <row r="174" spans="1:12" ht="16.5" thickTop="1" thickBot="1" x14ac:dyDescent="0.3">
      <c r="A174" s="1">
        <v>45555</v>
      </c>
      <c r="B174" s="2" t="s">
        <v>218</v>
      </c>
      <c r="C174" s="2" t="s">
        <v>24</v>
      </c>
      <c r="D174" s="2" t="s">
        <v>103</v>
      </c>
      <c r="E174" s="2" t="s">
        <v>18</v>
      </c>
      <c r="F174" s="2" t="s">
        <v>15</v>
      </c>
      <c r="G174" s="2">
        <v>60</v>
      </c>
      <c r="H174" s="2">
        <v>783</v>
      </c>
      <c r="I174" s="2">
        <v>1362</v>
      </c>
      <c r="J174" s="3">
        <f t="shared" si="6"/>
        <v>46980</v>
      </c>
      <c r="K174" s="3">
        <f t="shared" si="7"/>
        <v>81720</v>
      </c>
      <c r="L174" s="13">
        <f t="shared" si="8"/>
        <v>34740</v>
      </c>
    </row>
    <row r="175" spans="1:12" ht="16.5" thickTop="1" thickBot="1" x14ac:dyDescent="0.3">
      <c r="A175" s="1">
        <v>45556</v>
      </c>
      <c r="B175" s="2" t="s">
        <v>219</v>
      </c>
      <c r="C175" s="2" t="s">
        <v>24</v>
      </c>
      <c r="D175" s="2" t="s">
        <v>103</v>
      </c>
      <c r="E175" s="2" t="s">
        <v>41</v>
      </c>
      <c r="F175" s="2" t="s">
        <v>15</v>
      </c>
      <c r="G175" s="2">
        <v>81</v>
      </c>
      <c r="H175" s="2">
        <v>948</v>
      </c>
      <c r="I175" s="2">
        <v>907</v>
      </c>
      <c r="J175" s="3">
        <f t="shared" si="6"/>
        <v>76788</v>
      </c>
      <c r="K175" s="3">
        <f t="shared" si="7"/>
        <v>73467</v>
      </c>
      <c r="L175" s="13">
        <f t="shared" si="8"/>
        <v>-3321</v>
      </c>
    </row>
    <row r="176" spans="1:12" ht="16.5" thickTop="1" thickBot="1" x14ac:dyDescent="0.3">
      <c r="A176" s="1">
        <v>45557</v>
      </c>
      <c r="B176" s="2" t="s">
        <v>220</v>
      </c>
      <c r="C176" s="2" t="s">
        <v>24</v>
      </c>
      <c r="D176" s="2" t="s">
        <v>103</v>
      </c>
      <c r="E176" s="2" t="s">
        <v>18</v>
      </c>
      <c r="F176" s="2" t="s">
        <v>15</v>
      </c>
      <c r="G176" s="2">
        <v>80</v>
      </c>
      <c r="H176" s="2">
        <v>771</v>
      </c>
      <c r="I176" s="2">
        <v>908</v>
      </c>
      <c r="J176" s="3">
        <f t="shared" si="6"/>
        <v>61680</v>
      </c>
      <c r="K176" s="3">
        <f t="shared" si="7"/>
        <v>72640</v>
      </c>
      <c r="L176" s="13">
        <f t="shared" si="8"/>
        <v>10960</v>
      </c>
    </row>
    <row r="177" spans="1:12" ht="16.5" thickTop="1" thickBot="1" x14ac:dyDescent="0.3">
      <c r="A177" s="1">
        <v>45558</v>
      </c>
      <c r="B177" s="2" t="s">
        <v>221</v>
      </c>
      <c r="C177" s="2" t="s">
        <v>24</v>
      </c>
      <c r="D177" s="2" t="s">
        <v>103</v>
      </c>
      <c r="E177" s="2" t="s">
        <v>45</v>
      </c>
      <c r="F177" s="2" t="s">
        <v>34</v>
      </c>
      <c r="G177" s="2">
        <v>88</v>
      </c>
      <c r="H177" s="2">
        <v>943</v>
      </c>
      <c r="I177" s="2">
        <v>965</v>
      </c>
      <c r="J177" s="3">
        <f t="shared" si="6"/>
        <v>82984</v>
      </c>
      <c r="K177" s="3">
        <f t="shared" si="7"/>
        <v>84920</v>
      </c>
      <c r="L177" s="13">
        <f t="shared" si="8"/>
        <v>1936</v>
      </c>
    </row>
    <row r="178" spans="1:12" ht="16.5" thickTop="1" thickBot="1" x14ac:dyDescent="0.3">
      <c r="A178" s="1">
        <v>45559</v>
      </c>
      <c r="B178" s="2" t="s">
        <v>222</v>
      </c>
      <c r="C178" s="2" t="s">
        <v>24</v>
      </c>
      <c r="D178" s="2" t="s">
        <v>103</v>
      </c>
      <c r="E178" s="2" t="s">
        <v>41</v>
      </c>
      <c r="F178" s="2" t="s">
        <v>15</v>
      </c>
      <c r="G178" s="2">
        <v>68</v>
      </c>
      <c r="H178" s="2">
        <v>909</v>
      </c>
      <c r="I178" s="2">
        <v>1146</v>
      </c>
      <c r="J178" s="3">
        <f t="shared" si="6"/>
        <v>61812</v>
      </c>
      <c r="K178" s="3">
        <f t="shared" si="7"/>
        <v>77928</v>
      </c>
      <c r="L178" s="13">
        <f t="shared" si="8"/>
        <v>16116</v>
      </c>
    </row>
    <row r="179" spans="1:12" ht="16.5" thickTop="1" thickBot="1" x14ac:dyDescent="0.3">
      <c r="A179" s="1">
        <v>45560</v>
      </c>
      <c r="B179" s="2" t="s">
        <v>223</v>
      </c>
      <c r="C179" s="2" t="s">
        <v>24</v>
      </c>
      <c r="D179" s="2" t="s">
        <v>103</v>
      </c>
      <c r="E179" s="2" t="s">
        <v>48</v>
      </c>
      <c r="F179" s="2" t="s">
        <v>15</v>
      </c>
      <c r="G179" s="2">
        <v>65</v>
      </c>
      <c r="H179" s="2">
        <v>568</v>
      </c>
      <c r="I179" s="2">
        <v>1241</v>
      </c>
      <c r="J179" s="3">
        <f t="shared" si="6"/>
        <v>36920</v>
      </c>
      <c r="K179" s="3">
        <f t="shared" si="7"/>
        <v>80665</v>
      </c>
      <c r="L179" s="13">
        <f t="shared" si="8"/>
        <v>43745</v>
      </c>
    </row>
    <row r="180" spans="1:12" ht="16.5" thickTop="1" thickBot="1" x14ac:dyDescent="0.3">
      <c r="A180" s="1">
        <v>45561</v>
      </c>
      <c r="B180" s="2" t="s">
        <v>224</v>
      </c>
      <c r="C180" s="2" t="s">
        <v>24</v>
      </c>
      <c r="D180" s="2" t="s">
        <v>103</v>
      </c>
      <c r="E180" s="2" t="s">
        <v>50</v>
      </c>
      <c r="F180" s="2" t="s">
        <v>15</v>
      </c>
      <c r="G180" s="2">
        <v>58</v>
      </c>
      <c r="H180" s="2">
        <v>758</v>
      </c>
      <c r="I180" s="2">
        <v>1261</v>
      </c>
      <c r="J180" s="3">
        <f t="shared" si="6"/>
        <v>43964</v>
      </c>
      <c r="K180" s="3">
        <f t="shared" si="7"/>
        <v>73138</v>
      </c>
      <c r="L180" s="13">
        <f t="shared" si="8"/>
        <v>29174</v>
      </c>
    </row>
    <row r="181" spans="1:12" ht="16.5" thickTop="1" thickBot="1" x14ac:dyDescent="0.3">
      <c r="A181" s="1">
        <v>45562</v>
      </c>
      <c r="B181" s="2" t="s">
        <v>225</v>
      </c>
      <c r="C181" s="2" t="s">
        <v>115</v>
      </c>
      <c r="D181" s="2" t="s">
        <v>116</v>
      </c>
      <c r="E181" s="2" t="s">
        <v>30</v>
      </c>
      <c r="F181" s="2" t="s">
        <v>15</v>
      </c>
      <c r="G181" s="2">
        <v>16</v>
      </c>
      <c r="H181" s="2">
        <v>963</v>
      </c>
      <c r="I181" s="2">
        <v>1136</v>
      </c>
      <c r="J181" s="3">
        <f t="shared" si="6"/>
        <v>15408</v>
      </c>
      <c r="K181" s="3">
        <f t="shared" si="7"/>
        <v>18176</v>
      </c>
      <c r="L181" s="13">
        <f t="shared" si="8"/>
        <v>2768</v>
      </c>
    </row>
    <row r="182" spans="1:12" ht="16.5" thickTop="1" thickBot="1" x14ac:dyDescent="0.3">
      <c r="A182" s="1">
        <v>45563</v>
      </c>
      <c r="B182" s="2" t="s">
        <v>226</v>
      </c>
      <c r="C182" s="2" t="s">
        <v>115</v>
      </c>
      <c r="D182" s="2" t="s">
        <v>116</v>
      </c>
      <c r="E182" s="2" t="s">
        <v>37</v>
      </c>
      <c r="F182" s="2" t="s">
        <v>34</v>
      </c>
      <c r="G182" s="2">
        <v>15</v>
      </c>
      <c r="H182" s="2">
        <v>650</v>
      </c>
      <c r="I182" s="2">
        <v>1222</v>
      </c>
      <c r="J182" s="3">
        <f t="shared" si="6"/>
        <v>9750</v>
      </c>
      <c r="K182" s="3">
        <f t="shared" si="7"/>
        <v>18330</v>
      </c>
      <c r="L182" s="13">
        <f t="shared" si="8"/>
        <v>8580</v>
      </c>
    </row>
    <row r="183" spans="1:12" ht="16.5" thickTop="1" thickBot="1" x14ac:dyDescent="0.3">
      <c r="A183" s="1">
        <v>45564</v>
      </c>
      <c r="B183" s="2" t="s">
        <v>227</v>
      </c>
      <c r="C183" s="2" t="s">
        <v>115</v>
      </c>
      <c r="D183" s="2" t="s">
        <v>116</v>
      </c>
      <c r="E183" s="2" t="s">
        <v>37</v>
      </c>
      <c r="F183" s="2" t="s">
        <v>34</v>
      </c>
      <c r="G183" s="2">
        <v>13</v>
      </c>
      <c r="H183" s="2">
        <v>762</v>
      </c>
      <c r="I183" s="2">
        <v>1475</v>
      </c>
      <c r="J183" s="3">
        <f t="shared" si="6"/>
        <v>9906</v>
      </c>
      <c r="K183" s="3">
        <f t="shared" si="7"/>
        <v>19175</v>
      </c>
      <c r="L183" s="13">
        <f t="shared" si="8"/>
        <v>9269</v>
      </c>
    </row>
    <row r="184" spans="1:12" ht="16.5" thickTop="1" thickBot="1" x14ac:dyDescent="0.3">
      <c r="A184" s="1">
        <v>45565</v>
      </c>
      <c r="B184" s="2" t="s">
        <v>228</v>
      </c>
      <c r="C184" s="2" t="s">
        <v>115</v>
      </c>
      <c r="D184" s="2" t="s">
        <v>116</v>
      </c>
      <c r="E184" s="2" t="s">
        <v>22</v>
      </c>
      <c r="F184" s="2" t="s">
        <v>34</v>
      </c>
      <c r="G184" s="2">
        <v>15</v>
      </c>
      <c r="H184" s="2">
        <v>825</v>
      </c>
      <c r="I184" s="2">
        <v>1350</v>
      </c>
      <c r="J184" s="3">
        <f t="shared" si="6"/>
        <v>12375</v>
      </c>
      <c r="K184" s="3">
        <f t="shared" si="7"/>
        <v>20250</v>
      </c>
      <c r="L184" s="13">
        <f t="shared" si="8"/>
        <v>7875</v>
      </c>
    </row>
    <row r="185" spans="1:12" ht="16.5" thickTop="1" thickBot="1" x14ac:dyDescent="0.3">
      <c r="A185" s="1">
        <v>45566</v>
      </c>
      <c r="B185" s="2" t="s">
        <v>229</v>
      </c>
      <c r="C185" s="2" t="s">
        <v>115</v>
      </c>
      <c r="D185" s="2" t="s">
        <v>116</v>
      </c>
      <c r="E185" s="2" t="s">
        <v>22</v>
      </c>
      <c r="F185" s="2" t="s">
        <v>34</v>
      </c>
      <c r="G185" s="2">
        <v>14</v>
      </c>
      <c r="H185" s="2">
        <v>909</v>
      </c>
      <c r="I185" s="2">
        <v>1118</v>
      </c>
      <c r="J185" s="3">
        <f t="shared" si="6"/>
        <v>12726</v>
      </c>
      <c r="K185" s="3">
        <f t="shared" si="7"/>
        <v>15652</v>
      </c>
      <c r="L185" s="13">
        <f t="shared" si="8"/>
        <v>2926</v>
      </c>
    </row>
    <row r="186" spans="1:12" ht="16.5" thickTop="1" thickBot="1" x14ac:dyDescent="0.3">
      <c r="A186" s="1">
        <v>45567</v>
      </c>
      <c r="B186" s="2" t="s">
        <v>230</v>
      </c>
      <c r="C186" s="2" t="s">
        <v>115</v>
      </c>
      <c r="D186" s="2" t="s">
        <v>116</v>
      </c>
      <c r="E186" s="2" t="s">
        <v>33</v>
      </c>
      <c r="F186" s="2" t="s">
        <v>34</v>
      </c>
      <c r="G186" s="2">
        <v>11</v>
      </c>
      <c r="H186" s="2">
        <v>858</v>
      </c>
      <c r="I186" s="2">
        <v>1474</v>
      </c>
      <c r="J186" s="3">
        <f t="shared" si="6"/>
        <v>9438</v>
      </c>
      <c r="K186" s="3">
        <f t="shared" si="7"/>
        <v>16214</v>
      </c>
      <c r="L186" s="13">
        <f t="shared" si="8"/>
        <v>6776</v>
      </c>
    </row>
    <row r="187" spans="1:12" ht="16.5" thickTop="1" thickBot="1" x14ac:dyDescent="0.3">
      <c r="A187" s="1">
        <v>45568</v>
      </c>
      <c r="B187" s="2" t="s">
        <v>231</v>
      </c>
      <c r="C187" s="2" t="s">
        <v>115</v>
      </c>
      <c r="D187" s="2" t="s">
        <v>116</v>
      </c>
      <c r="E187" s="2" t="s">
        <v>37</v>
      </c>
      <c r="F187" s="2" t="s">
        <v>34</v>
      </c>
      <c r="G187" s="2">
        <v>12</v>
      </c>
      <c r="H187" s="2">
        <v>516</v>
      </c>
      <c r="I187" s="2">
        <v>1033</v>
      </c>
      <c r="J187" s="3">
        <f t="shared" si="6"/>
        <v>6192</v>
      </c>
      <c r="K187" s="3">
        <f t="shared" si="7"/>
        <v>12396</v>
      </c>
      <c r="L187" s="13">
        <f t="shared" si="8"/>
        <v>6204</v>
      </c>
    </row>
    <row r="188" spans="1:12" ht="16.5" thickTop="1" thickBot="1" x14ac:dyDescent="0.3">
      <c r="A188" s="1">
        <v>45569</v>
      </c>
      <c r="B188" s="2" t="s">
        <v>232</v>
      </c>
      <c r="C188" s="2" t="s">
        <v>24</v>
      </c>
      <c r="D188" s="2" t="s">
        <v>90</v>
      </c>
      <c r="E188" s="2" t="s">
        <v>60</v>
      </c>
      <c r="F188" s="2" t="s">
        <v>34</v>
      </c>
      <c r="G188" s="2">
        <v>61</v>
      </c>
      <c r="H188" s="2">
        <v>604</v>
      </c>
      <c r="I188" s="2">
        <v>904</v>
      </c>
      <c r="J188" s="3">
        <f t="shared" si="6"/>
        <v>36844</v>
      </c>
      <c r="K188" s="3">
        <f t="shared" si="7"/>
        <v>55144</v>
      </c>
      <c r="L188" s="13">
        <f t="shared" si="8"/>
        <v>18300</v>
      </c>
    </row>
    <row r="189" spans="1:12" ht="16.5" thickTop="1" thickBot="1" x14ac:dyDescent="0.3">
      <c r="A189" s="1">
        <v>45570</v>
      </c>
      <c r="B189" s="2" t="s">
        <v>233</v>
      </c>
      <c r="C189" s="2" t="s">
        <v>24</v>
      </c>
      <c r="D189" s="2" t="s">
        <v>90</v>
      </c>
      <c r="E189" s="2" t="s">
        <v>62</v>
      </c>
      <c r="F189" s="2" t="s">
        <v>34</v>
      </c>
      <c r="G189" s="2">
        <v>62</v>
      </c>
      <c r="H189" s="2">
        <v>641</v>
      </c>
      <c r="I189" s="2">
        <v>1074</v>
      </c>
      <c r="J189" s="3">
        <f t="shared" si="6"/>
        <v>39742</v>
      </c>
      <c r="K189" s="3">
        <f t="shared" si="7"/>
        <v>66588</v>
      </c>
      <c r="L189" s="13">
        <f t="shared" si="8"/>
        <v>26846</v>
      </c>
    </row>
    <row r="190" spans="1:12" ht="16.5" thickTop="1" thickBot="1" x14ac:dyDescent="0.3">
      <c r="A190" s="1">
        <v>45571</v>
      </c>
      <c r="B190" s="2" t="s">
        <v>234</v>
      </c>
      <c r="C190" s="2" t="s">
        <v>24</v>
      </c>
      <c r="D190" s="2" t="s">
        <v>90</v>
      </c>
      <c r="E190" s="2" t="s">
        <v>18</v>
      </c>
      <c r="F190" s="2" t="s">
        <v>34</v>
      </c>
      <c r="G190" s="2">
        <v>92</v>
      </c>
      <c r="H190" s="2">
        <v>923</v>
      </c>
      <c r="I190" s="2">
        <v>1138</v>
      </c>
      <c r="J190" s="3">
        <f t="shared" si="6"/>
        <v>84916</v>
      </c>
      <c r="K190" s="3">
        <f t="shared" si="7"/>
        <v>104696</v>
      </c>
      <c r="L190" s="13">
        <f t="shared" si="8"/>
        <v>19780</v>
      </c>
    </row>
    <row r="191" spans="1:12" ht="16.5" thickTop="1" thickBot="1" x14ac:dyDescent="0.3">
      <c r="A191" s="1">
        <v>45572</v>
      </c>
      <c r="B191" s="2" t="s">
        <v>235</v>
      </c>
      <c r="C191" s="2" t="s">
        <v>24</v>
      </c>
      <c r="D191" s="2" t="s">
        <v>90</v>
      </c>
      <c r="E191" s="2" t="s">
        <v>65</v>
      </c>
      <c r="F191" s="2" t="s">
        <v>34</v>
      </c>
      <c r="G191" s="2">
        <v>53</v>
      </c>
      <c r="H191" s="2">
        <v>913</v>
      </c>
      <c r="I191" s="2">
        <v>1055</v>
      </c>
      <c r="J191" s="3">
        <f t="shared" si="6"/>
        <v>48389</v>
      </c>
      <c r="K191" s="3">
        <f t="shared" si="7"/>
        <v>55915</v>
      </c>
      <c r="L191" s="13">
        <f t="shared" si="8"/>
        <v>7526</v>
      </c>
    </row>
    <row r="192" spans="1:12" ht="16.5" thickTop="1" thickBot="1" x14ac:dyDescent="0.3">
      <c r="A192" s="1">
        <v>45573</v>
      </c>
      <c r="B192" s="2" t="s">
        <v>236</v>
      </c>
      <c r="C192" s="2" t="s">
        <v>24</v>
      </c>
      <c r="D192" s="2" t="s">
        <v>90</v>
      </c>
      <c r="E192" s="2" t="s">
        <v>67</v>
      </c>
      <c r="F192" s="2" t="s">
        <v>34</v>
      </c>
      <c r="G192" s="2">
        <v>56</v>
      </c>
      <c r="H192" s="2">
        <v>840</v>
      </c>
      <c r="I192" s="2">
        <v>1455</v>
      </c>
      <c r="J192" s="3">
        <f t="shared" si="6"/>
        <v>47040</v>
      </c>
      <c r="K192" s="3">
        <f t="shared" si="7"/>
        <v>81480</v>
      </c>
      <c r="L192" s="13">
        <f t="shared" si="8"/>
        <v>34440</v>
      </c>
    </row>
    <row r="193" spans="1:12" ht="16.5" thickTop="1" thickBot="1" x14ac:dyDescent="0.3">
      <c r="A193" s="1">
        <v>45574</v>
      </c>
      <c r="B193" s="2" t="s">
        <v>237</v>
      </c>
      <c r="C193" s="2" t="s">
        <v>24</v>
      </c>
      <c r="D193" s="2" t="s">
        <v>103</v>
      </c>
      <c r="E193" s="2" t="s">
        <v>69</v>
      </c>
      <c r="F193" s="2" t="s">
        <v>34</v>
      </c>
      <c r="G193" s="2">
        <v>85</v>
      </c>
      <c r="H193" s="2">
        <v>541</v>
      </c>
      <c r="I193" s="2">
        <v>1247</v>
      </c>
      <c r="J193" s="3">
        <f t="shared" si="6"/>
        <v>45985</v>
      </c>
      <c r="K193" s="3">
        <f t="shared" si="7"/>
        <v>105995</v>
      </c>
      <c r="L193" s="13">
        <f t="shared" si="8"/>
        <v>60010</v>
      </c>
    </row>
    <row r="194" spans="1:12" ht="16.5" thickTop="1" thickBot="1" x14ac:dyDescent="0.3">
      <c r="A194" s="1">
        <v>45575</v>
      </c>
      <c r="B194" s="2" t="s">
        <v>238</v>
      </c>
      <c r="C194" s="2" t="s">
        <v>24</v>
      </c>
      <c r="D194" s="2" t="s">
        <v>103</v>
      </c>
      <c r="E194" s="2" t="s">
        <v>71</v>
      </c>
      <c r="F194" s="2" t="s">
        <v>34</v>
      </c>
      <c r="G194" s="2">
        <v>56</v>
      </c>
      <c r="H194" s="2">
        <v>611</v>
      </c>
      <c r="I194" s="2">
        <v>1357</v>
      </c>
      <c r="J194" s="3">
        <f t="shared" si="6"/>
        <v>34216</v>
      </c>
      <c r="K194" s="3">
        <f t="shared" si="7"/>
        <v>75992</v>
      </c>
      <c r="L194" s="13">
        <f t="shared" si="8"/>
        <v>41776</v>
      </c>
    </row>
    <row r="195" spans="1:12" ht="16.5" thickTop="1" thickBot="1" x14ac:dyDescent="0.3">
      <c r="A195" s="1">
        <v>45576</v>
      </c>
      <c r="B195" s="2" t="s">
        <v>239</v>
      </c>
      <c r="C195" s="2" t="s">
        <v>24</v>
      </c>
      <c r="D195" s="2" t="s">
        <v>103</v>
      </c>
      <c r="E195" s="2" t="s">
        <v>73</v>
      </c>
      <c r="F195" s="2" t="s">
        <v>34</v>
      </c>
      <c r="G195" s="2">
        <v>91</v>
      </c>
      <c r="H195" s="2">
        <v>867</v>
      </c>
      <c r="I195" s="2">
        <v>954</v>
      </c>
      <c r="J195" s="3">
        <f t="shared" ref="J195:J258" si="9">G195*H195</f>
        <v>78897</v>
      </c>
      <c r="K195" s="3">
        <f t="shared" ref="K195:K258" si="10">G195*I195</f>
        <v>86814</v>
      </c>
      <c r="L195" s="13">
        <f t="shared" ref="L195:L258" si="11">K195-J195</f>
        <v>7917</v>
      </c>
    </row>
    <row r="196" spans="1:12" ht="16.5" thickTop="1" thickBot="1" x14ac:dyDescent="0.3">
      <c r="A196" s="1">
        <v>45577</v>
      </c>
      <c r="B196" s="2" t="s">
        <v>240</v>
      </c>
      <c r="C196" s="2" t="s">
        <v>24</v>
      </c>
      <c r="D196" s="2" t="s">
        <v>103</v>
      </c>
      <c r="E196" s="2" t="s">
        <v>20</v>
      </c>
      <c r="F196" s="2" t="s">
        <v>34</v>
      </c>
      <c r="G196" s="2">
        <v>95</v>
      </c>
      <c r="H196" s="2">
        <v>508</v>
      </c>
      <c r="I196" s="2">
        <v>1054</v>
      </c>
      <c r="J196" s="3">
        <f t="shared" si="9"/>
        <v>48260</v>
      </c>
      <c r="K196" s="3">
        <f t="shared" si="10"/>
        <v>100130</v>
      </c>
      <c r="L196" s="13">
        <f t="shared" si="11"/>
        <v>51870</v>
      </c>
    </row>
    <row r="197" spans="1:12" ht="16.5" thickTop="1" thickBot="1" x14ac:dyDescent="0.3">
      <c r="A197" s="1">
        <v>45578</v>
      </c>
      <c r="B197" s="2" t="s">
        <v>241</v>
      </c>
      <c r="C197" s="2" t="s">
        <v>24</v>
      </c>
      <c r="D197" s="2" t="s">
        <v>103</v>
      </c>
      <c r="E197" s="2" t="s">
        <v>20</v>
      </c>
      <c r="F197" s="2" t="s">
        <v>15</v>
      </c>
      <c r="G197" s="2">
        <v>57</v>
      </c>
      <c r="H197" s="2">
        <v>927</v>
      </c>
      <c r="I197" s="2">
        <v>1216</v>
      </c>
      <c r="J197" s="3">
        <f t="shared" si="9"/>
        <v>52839</v>
      </c>
      <c r="K197" s="3">
        <f t="shared" si="10"/>
        <v>69312</v>
      </c>
      <c r="L197" s="13">
        <f t="shared" si="11"/>
        <v>16473</v>
      </c>
    </row>
    <row r="198" spans="1:12" ht="16.5" thickTop="1" thickBot="1" x14ac:dyDescent="0.3">
      <c r="A198" s="1">
        <v>45579</v>
      </c>
      <c r="B198" s="2" t="s">
        <v>242</v>
      </c>
      <c r="C198" s="2" t="s">
        <v>24</v>
      </c>
      <c r="D198" s="2" t="s">
        <v>103</v>
      </c>
      <c r="E198" s="2" t="s">
        <v>41</v>
      </c>
      <c r="F198" s="2" t="s">
        <v>15</v>
      </c>
      <c r="G198" s="2">
        <v>75</v>
      </c>
      <c r="H198" s="2">
        <v>549</v>
      </c>
      <c r="I198" s="2">
        <v>1229</v>
      </c>
      <c r="J198" s="3">
        <f t="shared" si="9"/>
        <v>41175</v>
      </c>
      <c r="K198" s="3">
        <f t="shared" si="10"/>
        <v>92175</v>
      </c>
      <c r="L198" s="13">
        <f t="shared" si="11"/>
        <v>51000</v>
      </c>
    </row>
    <row r="199" spans="1:12" ht="16.5" thickTop="1" thickBot="1" x14ac:dyDescent="0.3">
      <c r="A199" s="1">
        <v>45580</v>
      </c>
      <c r="B199" s="2" t="s">
        <v>243</v>
      </c>
      <c r="C199" s="2" t="s">
        <v>115</v>
      </c>
      <c r="D199" s="2" t="s">
        <v>135</v>
      </c>
      <c r="E199" s="2" t="s">
        <v>60</v>
      </c>
      <c r="F199" s="2" t="s">
        <v>15</v>
      </c>
      <c r="G199" s="2">
        <v>20</v>
      </c>
      <c r="H199" s="2">
        <v>817</v>
      </c>
      <c r="I199" s="2">
        <v>960</v>
      </c>
      <c r="J199" s="3">
        <f t="shared" si="9"/>
        <v>16340</v>
      </c>
      <c r="K199" s="3">
        <f t="shared" si="10"/>
        <v>19200</v>
      </c>
      <c r="L199" s="13">
        <f t="shared" si="11"/>
        <v>2860</v>
      </c>
    </row>
    <row r="200" spans="1:12" ht="16.5" thickTop="1" thickBot="1" x14ac:dyDescent="0.3">
      <c r="A200" s="1">
        <v>45581</v>
      </c>
      <c r="B200" s="2" t="s">
        <v>244</v>
      </c>
      <c r="C200" s="2" t="s">
        <v>115</v>
      </c>
      <c r="D200" s="2" t="s">
        <v>135</v>
      </c>
      <c r="E200" s="2" t="s">
        <v>20</v>
      </c>
      <c r="F200" s="2" t="s">
        <v>15</v>
      </c>
      <c r="G200" s="2">
        <v>16</v>
      </c>
      <c r="H200" s="2">
        <v>935</v>
      </c>
      <c r="I200" s="2">
        <v>1043</v>
      </c>
      <c r="J200" s="3">
        <f t="shared" si="9"/>
        <v>14960</v>
      </c>
      <c r="K200" s="3">
        <f t="shared" si="10"/>
        <v>16688</v>
      </c>
      <c r="L200" s="13">
        <f t="shared" si="11"/>
        <v>1728</v>
      </c>
    </row>
    <row r="201" spans="1:12" ht="16.5" thickTop="1" thickBot="1" x14ac:dyDescent="0.3">
      <c r="A201" s="1">
        <v>45582</v>
      </c>
      <c r="B201" s="2" t="s">
        <v>245</v>
      </c>
      <c r="C201" s="2" t="s">
        <v>115</v>
      </c>
      <c r="D201" s="2" t="s">
        <v>135</v>
      </c>
      <c r="E201" s="2" t="s">
        <v>26</v>
      </c>
      <c r="F201" s="2" t="s">
        <v>15</v>
      </c>
      <c r="G201" s="2">
        <v>17</v>
      </c>
      <c r="H201" s="2">
        <v>642</v>
      </c>
      <c r="I201" s="2">
        <v>1499</v>
      </c>
      <c r="J201" s="3">
        <f t="shared" si="9"/>
        <v>10914</v>
      </c>
      <c r="K201" s="3">
        <f t="shared" si="10"/>
        <v>25483</v>
      </c>
      <c r="L201" s="13">
        <f t="shared" si="11"/>
        <v>14569</v>
      </c>
    </row>
    <row r="202" spans="1:12" ht="16.5" thickTop="1" thickBot="1" x14ac:dyDescent="0.3">
      <c r="A202" s="1">
        <v>45583</v>
      </c>
      <c r="B202" s="2" t="s">
        <v>246</v>
      </c>
      <c r="C202" s="2" t="s">
        <v>115</v>
      </c>
      <c r="D202" s="2" t="s">
        <v>135</v>
      </c>
      <c r="E202" s="2" t="s">
        <v>50</v>
      </c>
      <c r="F202" s="2" t="s">
        <v>34</v>
      </c>
      <c r="G202" s="2">
        <v>16</v>
      </c>
      <c r="H202" s="2">
        <v>584</v>
      </c>
      <c r="I202" s="2">
        <v>1327</v>
      </c>
      <c r="J202" s="3">
        <f t="shared" si="9"/>
        <v>9344</v>
      </c>
      <c r="K202" s="3">
        <f t="shared" si="10"/>
        <v>21232</v>
      </c>
      <c r="L202" s="13">
        <f t="shared" si="11"/>
        <v>11888</v>
      </c>
    </row>
    <row r="203" spans="1:12" ht="16.5" thickTop="1" thickBot="1" x14ac:dyDescent="0.3">
      <c r="A203" s="1">
        <v>45584</v>
      </c>
      <c r="B203" s="2" t="s">
        <v>247</v>
      </c>
      <c r="C203" s="2" t="s">
        <v>115</v>
      </c>
      <c r="D203" s="2" t="s">
        <v>135</v>
      </c>
      <c r="E203" s="2" t="s">
        <v>30</v>
      </c>
      <c r="F203" s="2" t="s">
        <v>34</v>
      </c>
      <c r="G203" s="2">
        <v>18</v>
      </c>
      <c r="H203" s="2">
        <v>596</v>
      </c>
      <c r="I203" s="2">
        <v>1310</v>
      </c>
      <c r="J203" s="3">
        <f t="shared" si="9"/>
        <v>10728</v>
      </c>
      <c r="K203" s="3">
        <f t="shared" si="10"/>
        <v>23580</v>
      </c>
      <c r="L203" s="13">
        <f t="shared" si="11"/>
        <v>12852</v>
      </c>
    </row>
    <row r="204" spans="1:12" ht="16.5" thickTop="1" thickBot="1" x14ac:dyDescent="0.3">
      <c r="A204" s="1">
        <v>45585</v>
      </c>
      <c r="B204" s="2" t="s">
        <v>248</v>
      </c>
      <c r="C204" s="2" t="s">
        <v>115</v>
      </c>
      <c r="D204" s="2" t="s">
        <v>135</v>
      </c>
      <c r="E204" s="2" t="s">
        <v>37</v>
      </c>
      <c r="F204" s="2" t="s">
        <v>34</v>
      </c>
      <c r="G204" s="2">
        <v>14</v>
      </c>
      <c r="H204" s="2">
        <v>533</v>
      </c>
      <c r="I204" s="2">
        <v>1277</v>
      </c>
      <c r="J204" s="3">
        <f t="shared" si="9"/>
        <v>7462</v>
      </c>
      <c r="K204" s="3">
        <f t="shared" si="10"/>
        <v>17878</v>
      </c>
      <c r="L204" s="13">
        <f t="shared" si="11"/>
        <v>10416</v>
      </c>
    </row>
    <row r="205" spans="1:12" ht="16.5" thickTop="1" thickBot="1" x14ac:dyDescent="0.3">
      <c r="A205" s="1">
        <v>45586</v>
      </c>
      <c r="B205" s="2" t="s">
        <v>249</v>
      </c>
      <c r="C205" s="2" t="s">
        <v>115</v>
      </c>
      <c r="D205" s="2" t="s">
        <v>135</v>
      </c>
      <c r="E205" s="2" t="s">
        <v>37</v>
      </c>
      <c r="F205" s="2" t="s">
        <v>34</v>
      </c>
      <c r="G205" s="2">
        <v>19</v>
      </c>
      <c r="H205" s="2">
        <v>589</v>
      </c>
      <c r="I205" s="2">
        <v>929</v>
      </c>
      <c r="J205" s="3">
        <f t="shared" si="9"/>
        <v>11191</v>
      </c>
      <c r="K205" s="3">
        <f t="shared" si="10"/>
        <v>17651</v>
      </c>
      <c r="L205" s="13">
        <f t="shared" si="11"/>
        <v>6460</v>
      </c>
    </row>
    <row r="206" spans="1:12" ht="16.5" thickTop="1" thickBot="1" x14ac:dyDescent="0.3">
      <c r="A206" s="1">
        <v>45587</v>
      </c>
      <c r="B206" s="2" t="s">
        <v>250</v>
      </c>
      <c r="C206" s="2" t="s">
        <v>115</v>
      </c>
      <c r="D206" s="2" t="s">
        <v>135</v>
      </c>
      <c r="E206" s="2" t="s">
        <v>22</v>
      </c>
      <c r="F206" s="2" t="s">
        <v>34</v>
      </c>
      <c r="G206" s="2">
        <v>19</v>
      </c>
      <c r="H206" s="2">
        <v>578</v>
      </c>
      <c r="I206" s="2">
        <v>1494</v>
      </c>
      <c r="J206" s="3">
        <f t="shared" si="9"/>
        <v>10982</v>
      </c>
      <c r="K206" s="3">
        <f t="shared" si="10"/>
        <v>28386</v>
      </c>
      <c r="L206" s="13">
        <f t="shared" si="11"/>
        <v>17404</v>
      </c>
    </row>
    <row r="207" spans="1:12" ht="16.5" thickTop="1" thickBot="1" x14ac:dyDescent="0.3">
      <c r="A207" s="1">
        <v>45588</v>
      </c>
      <c r="B207" s="2" t="s">
        <v>251</v>
      </c>
      <c r="C207" s="2" t="s">
        <v>12</v>
      </c>
      <c r="D207" s="2" t="s">
        <v>13</v>
      </c>
      <c r="E207" s="2" t="s">
        <v>22</v>
      </c>
      <c r="F207" s="2" t="s">
        <v>34</v>
      </c>
      <c r="G207" s="2">
        <v>30</v>
      </c>
      <c r="H207" s="2">
        <v>869</v>
      </c>
      <c r="I207" s="2">
        <v>1036</v>
      </c>
      <c r="J207" s="3">
        <f t="shared" si="9"/>
        <v>26070</v>
      </c>
      <c r="K207" s="3">
        <f t="shared" si="10"/>
        <v>31080</v>
      </c>
      <c r="L207" s="13">
        <f t="shared" si="11"/>
        <v>5010</v>
      </c>
    </row>
    <row r="208" spans="1:12" ht="16.5" thickTop="1" thickBot="1" x14ac:dyDescent="0.3">
      <c r="A208" s="1">
        <v>45589</v>
      </c>
      <c r="B208" s="2" t="s">
        <v>252</v>
      </c>
      <c r="C208" s="2" t="s">
        <v>12</v>
      </c>
      <c r="D208" s="2" t="s">
        <v>17</v>
      </c>
      <c r="E208" s="2" t="s">
        <v>33</v>
      </c>
      <c r="F208" s="2" t="s">
        <v>34</v>
      </c>
      <c r="G208" s="2">
        <v>20</v>
      </c>
      <c r="H208" s="2">
        <v>999</v>
      </c>
      <c r="I208" s="2">
        <v>1292</v>
      </c>
      <c r="J208" s="3">
        <f t="shared" si="9"/>
        <v>19980</v>
      </c>
      <c r="K208" s="3">
        <f t="shared" si="10"/>
        <v>25840</v>
      </c>
      <c r="L208" s="13">
        <f t="shared" si="11"/>
        <v>5860</v>
      </c>
    </row>
    <row r="209" spans="1:12" ht="16.5" thickTop="1" thickBot="1" x14ac:dyDescent="0.3">
      <c r="A209" s="1">
        <v>45590</v>
      </c>
      <c r="B209" s="2" t="s">
        <v>253</v>
      </c>
      <c r="C209" s="2" t="s">
        <v>12</v>
      </c>
      <c r="D209" s="2" t="s">
        <v>17</v>
      </c>
      <c r="E209" s="2" t="s">
        <v>37</v>
      </c>
      <c r="F209" s="2" t="s">
        <v>15</v>
      </c>
      <c r="G209" s="2">
        <v>20</v>
      </c>
      <c r="H209" s="2">
        <v>979</v>
      </c>
      <c r="I209" s="2">
        <v>1071</v>
      </c>
      <c r="J209" s="3">
        <f t="shared" si="9"/>
        <v>19580</v>
      </c>
      <c r="K209" s="3">
        <f t="shared" si="10"/>
        <v>21420</v>
      </c>
      <c r="L209" s="13">
        <f t="shared" si="11"/>
        <v>1840</v>
      </c>
    </row>
    <row r="210" spans="1:12" ht="16.5" thickTop="1" thickBot="1" x14ac:dyDescent="0.3">
      <c r="A210" s="1">
        <v>45591</v>
      </c>
      <c r="B210" s="2" t="s">
        <v>254</v>
      </c>
      <c r="C210" s="2" t="s">
        <v>12</v>
      </c>
      <c r="D210" s="2" t="s">
        <v>17</v>
      </c>
      <c r="E210" s="2" t="s">
        <v>60</v>
      </c>
      <c r="F210" s="2" t="s">
        <v>15</v>
      </c>
      <c r="G210" s="2">
        <v>29</v>
      </c>
      <c r="H210" s="2">
        <v>661</v>
      </c>
      <c r="I210" s="2">
        <v>1369</v>
      </c>
      <c r="J210" s="3">
        <f t="shared" si="9"/>
        <v>19169</v>
      </c>
      <c r="K210" s="3">
        <f t="shared" si="10"/>
        <v>39701</v>
      </c>
      <c r="L210" s="13">
        <f t="shared" si="11"/>
        <v>20532</v>
      </c>
    </row>
    <row r="211" spans="1:12" ht="16.5" thickTop="1" thickBot="1" x14ac:dyDescent="0.3">
      <c r="A211" s="1">
        <v>45592</v>
      </c>
      <c r="B211" s="2" t="s">
        <v>255</v>
      </c>
      <c r="C211" s="2" t="s">
        <v>24</v>
      </c>
      <c r="D211" s="2" t="s">
        <v>25</v>
      </c>
      <c r="E211" s="2" t="s">
        <v>62</v>
      </c>
      <c r="F211" s="2" t="s">
        <v>15</v>
      </c>
      <c r="G211" s="2">
        <v>95</v>
      </c>
      <c r="H211" s="2">
        <v>845</v>
      </c>
      <c r="I211" s="2">
        <v>967</v>
      </c>
      <c r="J211" s="3">
        <f t="shared" si="9"/>
        <v>80275</v>
      </c>
      <c r="K211" s="3">
        <f t="shared" si="10"/>
        <v>91865</v>
      </c>
      <c r="L211" s="13">
        <f t="shared" si="11"/>
        <v>11590</v>
      </c>
    </row>
    <row r="212" spans="1:12" ht="16.5" thickTop="1" thickBot="1" x14ac:dyDescent="0.3">
      <c r="A212" s="1">
        <v>45593</v>
      </c>
      <c r="B212" s="2" t="s">
        <v>256</v>
      </c>
      <c r="C212" s="2" t="s">
        <v>24</v>
      </c>
      <c r="D212" s="2" t="s">
        <v>25</v>
      </c>
      <c r="E212" s="2" t="s">
        <v>18</v>
      </c>
      <c r="F212" s="2" t="s">
        <v>15</v>
      </c>
      <c r="G212" s="2">
        <v>86</v>
      </c>
      <c r="H212" s="2">
        <v>949</v>
      </c>
      <c r="I212" s="2">
        <v>1326</v>
      </c>
      <c r="J212" s="3">
        <f t="shared" si="9"/>
        <v>81614</v>
      </c>
      <c r="K212" s="3">
        <f t="shared" si="10"/>
        <v>114036</v>
      </c>
      <c r="L212" s="13">
        <f t="shared" si="11"/>
        <v>32422</v>
      </c>
    </row>
    <row r="213" spans="1:12" ht="16.5" thickTop="1" thickBot="1" x14ac:dyDescent="0.3">
      <c r="A213" s="1">
        <v>45594</v>
      </c>
      <c r="B213" s="2" t="s">
        <v>257</v>
      </c>
      <c r="C213" s="2" t="s">
        <v>24</v>
      </c>
      <c r="D213" s="2" t="s">
        <v>25</v>
      </c>
      <c r="E213" s="2" t="s">
        <v>65</v>
      </c>
      <c r="F213" s="2" t="s">
        <v>34</v>
      </c>
      <c r="G213" s="2">
        <v>73</v>
      </c>
      <c r="H213" s="2">
        <v>801</v>
      </c>
      <c r="I213" s="2">
        <v>990</v>
      </c>
      <c r="J213" s="3">
        <f t="shared" si="9"/>
        <v>58473</v>
      </c>
      <c r="K213" s="3">
        <f t="shared" si="10"/>
        <v>72270</v>
      </c>
      <c r="L213" s="13">
        <f t="shared" si="11"/>
        <v>13797</v>
      </c>
    </row>
    <row r="214" spans="1:12" ht="16.5" thickTop="1" thickBot="1" x14ac:dyDescent="0.3">
      <c r="A214" s="1">
        <v>45595</v>
      </c>
      <c r="B214" s="2" t="s">
        <v>258</v>
      </c>
      <c r="C214" s="2" t="s">
        <v>24</v>
      </c>
      <c r="D214" s="2" t="s">
        <v>25</v>
      </c>
      <c r="E214" s="2" t="s">
        <v>67</v>
      </c>
      <c r="F214" s="2" t="s">
        <v>15</v>
      </c>
      <c r="G214" s="2">
        <v>70</v>
      </c>
      <c r="H214" s="2">
        <v>699</v>
      </c>
      <c r="I214" s="2">
        <v>950</v>
      </c>
      <c r="J214" s="3">
        <f t="shared" si="9"/>
        <v>48930</v>
      </c>
      <c r="K214" s="3">
        <f t="shared" si="10"/>
        <v>66500</v>
      </c>
      <c r="L214" s="13">
        <f t="shared" si="11"/>
        <v>17570</v>
      </c>
    </row>
    <row r="215" spans="1:12" ht="16.5" thickTop="1" thickBot="1" x14ac:dyDescent="0.3">
      <c r="A215" s="1">
        <v>45596</v>
      </c>
      <c r="B215" s="2" t="s">
        <v>259</v>
      </c>
      <c r="C215" s="2" t="s">
        <v>12</v>
      </c>
      <c r="D215" s="2" t="s">
        <v>13</v>
      </c>
      <c r="E215" s="2" t="s">
        <v>69</v>
      </c>
      <c r="F215" s="2" t="s">
        <v>15</v>
      </c>
      <c r="G215" s="2">
        <v>30</v>
      </c>
      <c r="H215" s="2">
        <v>539</v>
      </c>
      <c r="I215" s="2">
        <v>1461</v>
      </c>
      <c r="J215" s="3">
        <f t="shared" si="9"/>
        <v>16170</v>
      </c>
      <c r="K215" s="3">
        <f t="shared" si="10"/>
        <v>43830</v>
      </c>
      <c r="L215" s="13">
        <f t="shared" si="11"/>
        <v>27660</v>
      </c>
    </row>
    <row r="216" spans="1:12" ht="16.5" thickTop="1" thickBot="1" x14ac:dyDescent="0.3">
      <c r="A216" s="1">
        <v>45597</v>
      </c>
      <c r="B216" s="2" t="s">
        <v>260</v>
      </c>
      <c r="C216" s="2" t="s">
        <v>12</v>
      </c>
      <c r="D216" s="2" t="s">
        <v>13</v>
      </c>
      <c r="E216" s="2" t="s">
        <v>71</v>
      </c>
      <c r="F216" s="2" t="s">
        <v>15</v>
      </c>
      <c r="G216" s="2">
        <v>26</v>
      </c>
      <c r="H216" s="2">
        <v>726</v>
      </c>
      <c r="I216" s="2">
        <v>1070</v>
      </c>
      <c r="J216" s="3">
        <f t="shared" si="9"/>
        <v>18876</v>
      </c>
      <c r="K216" s="3">
        <f t="shared" si="10"/>
        <v>27820</v>
      </c>
      <c r="L216" s="13">
        <f t="shared" si="11"/>
        <v>8944</v>
      </c>
    </row>
    <row r="217" spans="1:12" ht="16.5" thickTop="1" thickBot="1" x14ac:dyDescent="0.3">
      <c r="A217" s="1">
        <v>45598</v>
      </c>
      <c r="B217" s="2" t="s">
        <v>261</v>
      </c>
      <c r="C217" s="2" t="s">
        <v>12</v>
      </c>
      <c r="D217" s="2" t="s">
        <v>13</v>
      </c>
      <c r="E217" s="2" t="s">
        <v>73</v>
      </c>
      <c r="F217" s="2" t="s">
        <v>15</v>
      </c>
      <c r="G217" s="2">
        <v>29</v>
      </c>
      <c r="H217" s="2">
        <v>510</v>
      </c>
      <c r="I217" s="2">
        <v>1089</v>
      </c>
      <c r="J217" s="3">
        <f t="shared" si="9"/>
        <v>14790</v>
      </c>
      <c r="K217" s="3">
        <f t="shared" si="10"/>
        <v>31581</v>
      </c>
      <c r="L217" s="13">
        <f t="shared" si="11"/>
        <v>16791</v>
      </c>
    </row>
    <row r="218" spans="1:12" ht="16.5" thickTop="1" thickBot="1" x14ac:dyDescent="0.3">
      <c r="A218" s="1">
        <v>45599</v>
      </c>
      <c r="B218" s="2" t="s">
        <v>262</v>
      </c>
      <c r="C218" s="2" t="s">
        <v>12</v>
      </c>
      <c r="D218" s="2" t="s">
        <v>13</v>
      </c>
      <c r="E218" s="2" t="s">
        <v>20</v>
      </c>
      <c r="F218" s="2" t="s">
        <v>34</v>
      </c>
      <c r="G218" s="2">
        <v>27</v>
      </c>
      <c r="H218" s="2">
        <v>752</v>
      </c>
      <c r="I218" s="2">
        <v>1447</v>
      </c>
      <c r="J218" s="3">
        <f t="shared" si="9"/>
        <v>20304</v>
      </c>
      <c r="K218" s="3">
        <f t="shared" si="10"/>
        <v>39069</v>
      </c>
      <c r="L218" s="13">
        <f t="shared" si="11"/>
        <v>18765</v>
      </c>
    </row>
    <row r="219" spans="1:12" ht="16.5" thickTop="1" thickBot="1" x14ac:dyDescent="0.3">
      <c r="A219" s="1">
        <v>45600</v>
      </c>
      <c r="B219" s="2" t="s">
        <v>263</v>
      </c>
      <c r="C219" s="2" t="s">
        <v>12</v>
      </c>
      <c r="D219" s="2" t="s">
        <v>13</v>
      </c>
      <c r="E219" s="2" t="s">
        <v>20</v>
      </c>
      <c r="F219" s="2" t="s">
        <v>34</v>
      </c>
      <c r="G219" s="2">
        <v>28</v>
      </c>
      <c r="H219" s="2">
        <v>924</v>
      </c>
      <c r="I219" s="2">
        <v>1332</v>
      </c>
      <c r="J219" s="3">
        <f t="shared" si="9"/>
        <v>25872</v>
      </c>
      <c r="K219" s="3">
        <f t="shared" si="10"/>
        <v>37296</v>
      </c>
      <c r="L219" s="13">
        <f t="shared" si="11"/>
        <v>11424</v>
      </c>
    </row>
    <row r="220" spans="1:12" ht="16.5" thickTop="1" thickBot="1" x14ac:dyDescent="0.3">
      <c r="A220" s="1">
        <v>45601</v>
      </c>
      <c r="B220" s="2" t="s">
        <v>264</v>
      </c>
      <c r="C220" s="2" t="s">
        <v>12</v>
      </c>
      <c r="D220" s="2" t="s">
        <v>13</v>
      </c>
      <c r="E220" s="2" t="s">
        <v>41</v>
      </c>
      <c r="F220" s="2" t="s">
        <v>34</v>
      </c>
      <c r="G220" s="2">
        <v>26</v>
      </c>
      <c r="H220" s="2">
        <v>643</v>
      </c>
      <c r="I220" s="2">
        <v>1370</v>
      </c>
      <c r="J220" s="3">
        <f t="shared" si="9"/>
        <v>16718</v>
      </c>
      <c r="K220" s="3">
        <f t="shared" si="10"/>
        <v>35620</v>
      </c>
      <c r="L220" s="13">
        <f t="shared" si="11"/>
        <v>18902</v>
      </c>
    </row>
    <row r="221" spans="1:12" ht="16.5" thickTop="1" thickBot="1" x14ac:dyDescent="0.3">
      <c r="A221" s="1">
        <v>45602</v>
      </c>
      <c r="B221" s="2" t="s">
        <v>265</v>
      </c>
      <c r="C221" s="2" t="s">
        <v>24</v>
      </c>
      <c r="D221" s="2" t="s">
        <v>43</v>
      </c>
      <c r="E221" s="2" t="s">
        <v>60</v>
      </c>
      <c r="F221" s="2" t="s">
        <v>34</v>
      </c>
      <c r="G221" s="2">
        <v>57</v>
      </c>
      <c r="H221" s="2">
        <v>541</v>
      </c>
      <c r="I221" s="2">
        <v>1285</v>
      </c>
      <c r="J221" s="3">
        <f t="shared" si="9"/>
        <v>30837</v>
      </c>
      <c r="K221" s="3">
        <f t="shared" si="10"/>
        <v>73245</v>
      </c>
      <c r="L221" s="13">
        <f t="shared" si="11"/>
        <v>42408</v>
      </c>
    </row>
    <row r="222" spans="1:12" ht="16.5" thickTop="1" thickBot="1" x14ac:dyDescent="0.3">
      <c r="A222" s="1">
        <v>45603</v>
      </c>
      <c r="B222" s="2" t="s">
        <v>266</v>
      </c>
      <c r="C222" s="2" t="s">
        <v>24</v>
      </c>
      <c r="D222" s="2" t="s">
        <v>43</v>
      </c>
      <c r="E222" s="2" t="s">
        <v>20</v>
      </c>
      <c r="F222" s="2" t="s">
        <v>34</v>
      </c>
      <c r="G222" s="2">
        <v>67</v>
      </c>
      <c r="H222" s="2">
        <v>674</v>
      </c>
      <c r="I222" s="2">
        <v>1149</v>
      </c>
      <c r="J222" s="3">
        <f t="shared" si="9"/>
        <v>45158</v>
      </c>
      <c r="K222" s="3">
        <f t="shared" si="10"/>
        <v>76983</v>
      </c>
      <c r="L222" s="13">
        <f t="shared" si="11"/>
        <v>31825</v>
      </c>
    </row>
    <row r="223" spans="1:12" ht="16.5" thickTop="1" thickBot="1" x14ac:dyDescent="0.3">
      <c r="A223" s="1">
        <v>45604</v>
      </c>
      <c r="B223" s="2" t="s">
        <v>267</v>
      </c>
      <c r="C223" s="2" t="s">
        <v>24</v>
      </c>
      <c r="D223" s="2" t="s">
        <v>43</v>
      </c>
      <c r="E223" s="2" t="s">
        <v>26</v>
      </c>
      <c r="F223" s="2" t="s">
        <v>34</v>
      </c>
      <c r="G223" s="2">
        <v>55</v>
      </c>
      <c r="H223" s="2">
        <v>599</v>
      </c>
      <c r="I223" s="2">
        <v>1345</v>
      </c>
      <c r="J223" s="3">
        <f t="shared" si="9"/>
        <v>32945</v>
      </c>
      <c r="K223" s="3">
        <f t="shared" si="10"/>
        <v>73975</v>
      </c>
      <c r="L223" s="13">
        <f t="shared" si="11"/>
        <v>41030</v>
      </c>
    </row>
    <row r="224" spans="1:12" ht="16.5" thickTop="1" thickBot="1" x14ac:dyDescent="0.3">
      <c r="A224" s="1">
        <v>45605</v>
      </c>
      <c r="B224" s="2" t="s">
        <v>268</v>
      </c>
      <c r="C224" s="2" t="s">
        <v>24</v>
      </c>
      <c r="D224" s="2" t="s">
        <v>43</v>
      </c>
      <c r="E224" s="2" t="s">
        <v>14</v>
      </c>
      <c r="F224" s="2" t="s">
        <v>34</v>
      </c>
      <c r="G224" s="2">
        <v>70</v>
      </c>
      <c r="H224" s="2">
        <v>871</v>
      </c>
      <c r="I224" s="2">
        <v>1274</v>
      </c>
      <c r="J224" s="3">
        <f t="shared" si="9"/>
        <v>60970</v>
      </c>
      <c r="K224" s="3">
        <f t="shared" si="10"/>
        <v>89180</v>
      </c>
      <c r="L224" s="13">
        <f t="shared" si="11"/>
        <v>28210</v>
      </c>
    </row>
    <row r="225" spans="1:12" ht="16.5" thickTop="1" thickBot="1" x14ac:dyDescent="0.3">
      <c r="A225" s="1">
        <v>45606</v>
      </c>
      <c r="B225" s="2" t="s">
        <v>269</v>
      </c>
      <c r="C225" s="2" t="s">
        <v>24</v>
      </c>
      <c r="D225" s="2" t="s">
        <v>43</v>
      </c>
      <c r="E225" s="2" t="s">
        <v>18</v>
      </c>
      <c r="F225" s="2" t="s">
        <v>34</v>
      </c>
      <c r="G225" s="2">
        <v>90</v>
      </c>
      <c r="H225" s="2">
        <v>962</v>
      </c>
      <c r="I225" s="2">
        <v>1312</v>
      </c>
      <c r="J225" s="3">
        <f t="shared" si="9"/>
        <v>86580</v>
      </c>
      <c r="K225" s="3">
        <f t="shared" si="10"/>
        <v>118080</v>
      </c>
      <c r="L225" s="13">
        <f t="shared" si="11"/>
        <v>31500</v>
      </c>
    </row>
    <row r="226" spans="1:12" ht="16.5" thickTop="1" thickBot="1" x14ac:dyDescent="0.3">
      <c r="A226" s="1">
        <v>45607</v>
      </c>
      <c r="B226" s="2" t="s">
        <v>270</v>
      </c>
      <c r="C226" s="2" t="s">
        <v>24</v>
      </c>
      <c r="D226" s="2" t="s">
        <v>43</v>
      </c>
      <c r="E226" s="2" t="s">
        <v>20</v>
      </c>
      <c r="F226" s="2" t="s">
        <v>34</v>
      </c>
      <c r="G226" s="2">
        <v>71</v>
      </c>
      <c r="H226" s="2">
        <v>739</v>
      </c>
      <c r="I226" s="2">
        <v>968</v>
      </c>
      <c r="J226" s="3">
        <f t="shared" si="9"/>
        <v>52469</v>
      </c>
      <c r="K226" s="3">
        <f t="shared" si="10"/>
        <v>68728</v>
      </c>
      <c r="L226" s="13">
        <f t="shared" si="11"/>
        <v>16259</v>
      </c>
    </row>
    <row r="227" spans="1:12" ht="16.5" thickTop="1" thickBot="1" x14ac:dyDescent="0.3">
      <c r="A227" s="1">
        <v>45608</v>
      </c>
      <c r="B227" s="2" t="s">
        <v>271</v>
      </c>
      <c r="C227" s="2" t="s">
        <v>24</v>
      </c>
      <c r="D227" s="2" t="s">
        <v>43</v>
      </c>
      <c r="E227" s="2" t="s">
        <v>22</v>
      </c>
      <c r="F227" s="2" t="s">
        <v>34</v>
      </c>
      <c r="G227" s="2">
        <v>63</v>
      </c>
      <c r="H227" s="2">
        <v>691</v>
      </c>
      <c r="I227" s="2">
        <v>988</v>
      </c>
      <c r="J227" s="3">
        <f t="shared" si="9"/>
        <v>43533</v>
      </c>
      <c r="K227" s="3">
        <f t="shared" si="10"/>
        <v>62244</v>
      </c>
      <c r="L227" s="13">
        <f t="shared" si="11"/>
        <v>18711</v>
      </c>
    </row>
    <row r="228" spans="1:12" ht="16.5" thickTop="1" thickBot="1" x14ac:dyDescent="0.3">
      <c r="A228" s="1">
        <v>45609</v>
      </c>
      <c r="B228" s="2" t="s">
        <v>272</v>
      </c>
      <c r="C228" s="2" t="s">
        <v>12</v>
      </c>
      <c r="D228" s="2" t="s">
        <v>54</v>
      </c>
      <c r="E228" s="2" t="s">
        <v>26</v>
      </c>
      <c r="F228" s="2" t="s">
        <v>15</v>
      </c>
      <c r="G228" s="2">
        <v>23</v>
      </c>
      <c r="H228" s="2">
        <v>584</v>
      </c>
      <c r="I228" s="2">
        <v>1191</v>
      </c>
      <c r="J228" s="3">
        <f t="shared" si="9"/>
        <v>13432</v>
      </c>
      <c r="K228" s="3">
        <f t="shared" si="10"/>
        <v>27393</v>
      </c>
      <c r="L228" s="13">
        <f t="shared" si="11"/>
        <v>13961</v>
      </c>
    </row>
    <row r="229" spans="1:12" ht="16.5" thickTop="1" thickBot="1" x14ac:dyDescent="0.3">
      <c r="A229" s="1">
        <v>45610</v>
      </c>
      <c r="B229" s="2" t="s">
        <v>273</v>
      </c>
      <c r="C229" s="2" t="s">
        <v>12</v>
      </c>
      <c r="D229" s="2" t="s">
        <v>54</v>
      </c>
      <c r="E229" s="2" t="s">
        <v>28</v>
      </c>
      <c r="F229" s="2" t="s">
        <v>15</v>
      </c>
      <c r="G229" s="2">
        <v>20</v>
      </c>
      <c r="H229" s="2">
        <v>773</v>
      </c>
      <c r="I229" s="2">
        <v>1009</v>
      </c>
      <c r="J229" s="3">
        <f t="shared" si="9"/>
        <v>15460</v>
      </c>
      <c r="K229" s="3">
        <f t="shared" si="10"/>
        <v>20180</v>
      </c>
      <c r="L229" s="13">
        <f t="shared" si="11"/>
        <v>4720</v>
      </c>
    </row>
    <row r="230" spans="1:12" ht="16.5" thickTop="1" thickBot="1" x14ac:dyDescent="0.3">
      <c r="A230" s="1">
        <v>45611</v>
      </c>
      <c r="B230" s="2" t="s">
        <v>274</v>
      </c>
      <c r="C230" s="2" t="s">
        <v>12</v>
      </c>
      <c r="D230" s="2" t="s">
        <v>54</v>
      </c>
      <c r="E230" s="2" t="s">
        <v>30</v>
      </c>
      <c r="F230" s="2" t="s">
        <v>15</v>
      </c>
      <c r="G230" s="2">
        <v>21</v>
      </c>
      <c r="H230" s="2">
        <v>608</v>
      </c>
      <c r="I230" s="2">
        <v>1380</v>
      </c>
      <c r="J230" s="3">
        <f t="shared" si="9"/>
        <v>12768</v>
      </c>
      <c r="K230" s="3">
        <f t="shared" si="10"/>
        <v>28980</v>
      </c>
      <c r="L230" s="13">
        <f t="shared" si="11"/>
        <v>16212</v>
      </c>
    </row>
    <row r="231" spans="1:12" ht="16.5" thickTop="1" thickBot="1" x14ac:dyDescent="0.3">
      <c r="A231" s="1">
        <v>45612</v>
      </c>
      <c r="B231" s="2" t="s">
        <v>275</v>
      </c>
      <c r="C231" s="2" t="s">
        <v>12</v>
      </c>
      <c r="D231" s="2" t="s">
        <v>54</v>
      </c>
      <c r="E231" s="2" t="s">
        <v>18</v>
      </c>
      <c r="F231" s="2" t="s">
        <v>15</v>
      </c>
      <c r="G231" s="2">
        <v>30</v>
      </c>
      <c r="H231" s="2">
        <v>712</v>
      </c>
      <c r="I231" s="2">
        <v>1102</v>
      </c>
      <c r="J231" s="3">
        <f t="shared" si="9"/>
        <v>21360</v>
      </c>
      <c r="K231" s="3">
        <f t="shared" si="10"/>
        <v>33060</v>
      </c>
      <c r="L231" s="13">
        <f t="shared" si="11"/>
        <v>11700</v>
      </c>
    </row>
    <row r="232" spans="1:12" ht="16.5" thickTop="1" thickBot="1" x14ac:dyDescent="0.3">
      <c r="A232" s="1">
        <v>45613</v>
      </c>
      <c r="B232" s="2" t="s">
        <v>276</v>
      </c>
      <c r="C232" s="2" t="s">
        <v>12</v>
      </c>
      <c r="D232" s="2" t="s">
        <v>54</v>
      </c>
      <c r="E232" s="2" t="s">
        <v>33</v>
      </c>
      <c r="F232" s="2" t="s">
        <v>15</v>
      </c>
      <c r="G232" s="2">
        <v>24</v>
      </c>
      <c r="H232" s="2">
        <v>672</v>
      </c>
      <c r="I232" s="2">
        <v>910</v>
      </c>
      <c r="J232" s="3">
        <f t="shared" si="9"/>
        <v>16128</v>
      </c>
      <c r="K232" s="3">
        <f t="shared" si="10"/>
        <v>21840</v>
      </c>
      <c r="L232" s="13">
        <f t="shared" si="11"/>
        <v>5712</v>
      </c>
    </row>
    <row r="233" spans="1:12" ht="16.5" thickTop="1" thickBot="1" x14ac:dyDescent="0.3">
      <c r="A233" s="1">
        <v>45614</v>
      </c>
      <c r="B233" s="2" t="s">
        <v>277</v>
      </c>
      <c r="C233" s="2" t="s">
        <v>12</v>
      </c>
      <c r="D233" s="2" t="s">
        <v>54</v>
      </c>
      <c r="E233" s="2" t="s">
        <v>30</v>
      </c>
      <c r="F233" s="2" t="s">
        <v>34</v>
      </c>
      <c r="G233" s="2">
        <v>23</v>
      </c>
      <c r="H233" s="2">
        <v>906</v>
      </c>
      <c r="I233" s="2">
        <v>1394</v>
      </c>
      <c r="J233" s="3">
        <f t="shared" si="9"/>
        <v>20838</v>
      </c>
      <c r="K233" s="3">
        <f t="shared" si="10"/>
        <v>32062</v>
      </c>
      <c r="L233" s="13">
        <f t="shared" si="11"/>
        <v>11224</v>
      </c>
    </row>
    <row r="234" spans="1:12" ht="16.5" thickTop="1" thickBot="1" x14ac:dyDescent="0.3">
      <c r="A234" s="1">
        <v>45615</v>
      </c>
      <c r="B234" s="2" t="s">
        <v>278</v>
      </c>
      <c r="C234" s="2" t="s">
        <v>12</v>
      </c>
      <c r="D234" s="2" t="s">
        <v>54</v>
      </c>
      <c r="E234" s="2" t="s">
        <v>37</v>
      </c>
      <c r="F234" s="2" t="s">
        <v>34</v>
      </c>
      <c r="G234" s="2">
        <v>29</v>
      </c>
      <c r="H234" s="2">
        <v>520</v>
      </c>
      <c r="I234" s="2">
        <v>981</v>
      </c>
      <c r="J234" s="3">
        <f t="shared" si="9"/>
        <v>15080</v>
      </c>
      <c r="K234" s="3">
        <f t="shared" si="10"/>
        <v>28449</v>
      </c>
      <c r="L234" s="13">
        <f t="shared" si="11"/>
        <v>13369</v>
      </c>
    </row>
    <row r="235" spans="1:12" ht="16.5" thickTop="1" thickBot="1" x14ac:dyDescent="0.3">
      <c r="A235" s="1">
        <v>45616</v>
      </c>
      <c r="B235" s="2" t="s">
        <v>279</v>
      </c>
      <c r="C235" s="2" t="s">
        <v>12</v>
      </c>
      <c r="D235" s="2" t="s">
        <v>54</v>
      </c>
      <c r="E235" s="2" t="s">
        <v>37</v>
      </c>
      <c r="F235" s="2" t="s">
        <v>34</v>
      </c>
      <c r="G235" s="2">
        <v>24</v>
      </c>
      <c r="H235" s="2">
        <v>927</v>
      </c>
      <c r="I235" s="2">
        <v>1362</v>
      </c>
      <c r="J235" s="3">
        <f t="shared" si="9"/>
        <v>22248</v>
      </c>
      <c r="K235" s="3">
        <f t="shared" si="10"/>
        <v>32688</v>
      </c>
      <c r="L235" s="13">
        <f t="shared" si="11"/>
        <v>10440</v>
      </c>
    </row>
    <row r="236" spans="1:12" ht="16.5" thickTop="1" thickBot="1" x14ac:dyDescent="0.3">
      <c r="A236" s="1">
        <v>45617</v>
      </c>
      <c r="B236" s="2" t="s">
        <v>280</v>
      </c>
      <c r="C236" s="2" t="s">
        <v>12</v>
      </c>
      <c r="D236" s="2" t="s">
        <v>54</v>
      </c>
      <c r="E236" s="2" t="s">
        <v>18</v>
      </c>
      <c r="F236" s="2" t="s">
        <v>15</v>
      </c>
      <c r="G236" s="2">
        <v>28</v>
      </c>
      <c r="H236" s="2">
        <v>884</v>
      </c>
      <c r="I236" s="2">
        <v>1414</v>
      </c>
      <c r="J236" s="3">
        <f t="shared" si="9"/>
        <v>24752</v>
      </c>
      <c r="K236" s="3">
        <f t="shared" si="10"/>
        <v>39592</v>
      </c>
      <c r="L236" s="13">
        <f t="shared" si="11"/>
        <v>14840</v>
      </c>
    </row>
    <row r="237" spans="1:12" ht="16.5" thickTop="1" thickBot="1" x14ac:dyDescent="0.3">
      <c r="A237" s="1">
        <v>45618</v>
      </c>
      <c r="B237" s="2" t="s">
        <v>281</v>
      </c>
      <c r="C237" s="2" t="s">
        <v>12</v>
      </c>
      <c r="D237" s="2" t="s">
        <v>54</v>
      </c>
      <c r="E237" s="2" t="s">
        <v>41</v>
      </c>
      <c r="F237" s="2" t="s">
        <v>15</v>
      </c>
      <c r="G237" s="2">
        <v>25</v>
      </c>
      <c r="H237" s="2">
        <v>990</v>
      </c>
      <c r="I237" s="2">
        <v>1293</v>
      </c>
      <c r="J237" s="3">
        <f t="shared" si="9"/>
        <v>24750</v>
      </c>
      <c r="K237" s="3">
        <f t="shared" si="10"/>
        <v>32325</v>
      </c>
      <c r="L237" s="13">
        <f t="shared" si="11"/>
        <v>7575</v>
      </c>
    </row>
    <row r="238" spans="1:12" ht="16.5" thickTop="1" thickBot="1" x14ac:dyDescent="0.3">
      <c r="A238" s="1">
        <v>45619</v>
      </c>
      <c r="B238" s="2" t="s">
        <v>282</v>
      </c>
      <c r="C238" s="2" t="s">
        <v>12</v>
      </c>
      <c r="D238" s="2" t="s">
        <v>54</v>
      </c>
      <c r="E238" s="2" t="s">
        <v>18</v>
      </c>
      <c r="F238" s="2" t="s">
        <v>15</v>
      </c>
      <c r="G238" s="2">
        <v>22</v>
      </c>
      <c r="H238" s="2">
        <v>524</v>
      </c>
      <c r="I238" s="2">
        <v>1420</v>
      </c>
      <c r="J238" s="3">
        <f t="shared" si="9"/>
        <v>11528</v>
      </c>
      <c r="K238" s="3">
        <f t="shared" si="10"/>
        <v>31240</v>
      </c>
      <c r="L238" s="13">
        <f t="shared" si="11"/>
        <v>19712</v>
      </c>
    </row>
    <row r="239" spans="1:12" ht="16.5" thickTop="1" thickBot="1" x14ac:dyDescent="0.3">
      <c r="A239" s="1">
        <v>45620</v>
      </c>
      <c r="B239" s="2" t="s">
        <v>283</v>
      </c>
      <c r="C239" s="2" t="s">
        <v>12</v>
      </c>
      <c r="D239" s="2" t="s">
        <v>54</v>
      </c>
      <c r="E239" s="2" t="s">
        <v>45</v>
      </c>
      <c r="F239" s="2" t="s">
        <v>15</v>
      </c>
      <c r="G239" s="2">
        <v>26</v>
      </c>
      <c r="H239" s="2">
        <v>997</v>
      </c>
      <c r="I239" s="2">
        <v>1308</v>
      </c>
      <c r="J239" s="3">
        <f t="shared" si="9"/>
        <v>25922</v>
      </c>
      <c r="K239" s="3">
        <f t="shared" si="10"/>
        <v>34008</v>
      </c>
      <c r="L239" s="13">
        <f t="shared" si="11"/>
        <v>8086</v>
      </c>
    </row>
    <row r="240" spans="1:12" ht="16.5" thickTop="1" thickBot="1" x14ac:dyDescent="0.3">
      <c r="A240" s="1">
        <v>45621</v>
      </c>
      <c r="B240" s="2" t="s">
        <v>284</v>
      </c>
      <c r="C240" s="2" t="s">
        <v>12</v>
      </c>
      <c r="D240" s="2" t="s">
        <v>54</v>
      </c>
      <c r="E240" s="2" t="s">
        <v>41</v>
      </c>
      <c r="F240" s="2" t="s">
        <v>15</v>
      </c>
      <c r="G240" s="2">
        <v>27</v>
      </c>
      <c r="H240" s="2">
        <v>922</v>
      </c>
      <c r="I240" s="2">
        <v>1357</v>
      </c>
      <c r="J240" s="3">
        <f t="shared" si="9"/>
        <v>24894</v>
      </c>
      <c r="K240" s="3">
        <f t="shared" si="10"/>
        <v>36639</v>
      </c>
      <c r="L240" s="13">
        <f t="shared" si="11"/>
        <v>11745</v>
      </c>
    </row>
    <row r="241" spans="1:12" ht="16.5" thickTop="1" thickBot="1" x14ac:dyDescent="0.3">
      <c r="A241" s="1">
        <v>45622</v>
      </c>
      <c r="B241" s="2" t="s">
        <v>285</v>
      </c>
      <c r="C241" s="2" t="s">
        <v>12</v>
      </c>
      <c r="D241" s="2" t="s">
        <v>54</v>
      </c>
      <c r="E241" s="2" t="s">
        <v>48</v>
      </c>
      <c r="F241" s="2" t="s">
        <v>34</v>
      </c>
      <c r="G241" s="2">
        <v>21</v>
      </c>
      <c r="H241" s="2">
        <v>978</v>
      </c>
      <c r="I241" s="2">
        <v>1115</v>
      </c>
      <c r="J241" s="3">
        <f t="shared" si="9"/>
        <v>20538</v>
      </c>
      <c r="K241" s="3">
        <f t="shared" si="10"/>
        <v>23415</v>
      </c>
      <c r="L241" s="13">
        <f t="shared" si="11"/>
        <v>2877</v>
      </c>
    </row>
    <row r="242" spans="1:12" ht="16.5" thickTop="1" thickBot="1" x14ac:dyDescent="0.3">
      <c r="A242" s="1">
        <v>45623</v>
      </c>
      <c r="B242" s="2" t="s">
        <v>286</v>
      </c>
      <c r="C242" s="2" t="s">
        <v>12</v>
      </c>
      <c r="D242" s="2" t="s">
        <v>54</v>
      </c>
      <c r="E242" s="2" t="s">
        <v>50</v>
      </c>
      <c r="F242" s="2" t="s">
        <v>34</v>
      </c>
      <c r="G242" s="2">
        <v>24</v>
      </c>
      <c r="H242" s="2">
        <v>830</v>
      </c>
      <c r="I242" s="2">
        <v>964</v>
      </c>
      <c r="J242" s="3">
        <f t="shared" si="9"/>
        <v>19920</v>
      </c>
      <c r="K242" s="3">
        <f t="shared" si="10"/>
        <v>23136</v>
      </c>
      <c r="L242" s="13">
        <f t="shared" si="11"/>
        <v>3216</v>
      </c>
    </row>
    <row r="243" spans="1:12" ht="16.5" thickTop="1" thickBot="1" x14ac:dyDescent="0.3">
      <c r="A243" s="1">
        <v>45624</v>
      </c>
      <c r="B243" s="2" t="s">
        <v>287</v>
      </c>
      <c r="C243" s="2" t="s">
        <v>12</v>
      </c>
      <c r="D243" s="2" t="s">
        <v>77</v>
      </c>
      <c r="E243" s="2" t="s">
        <v>30</v>
      </c>
      <c r="F243" s="2" t="s">
        <v>34</v>
      </c>
      <c r="G243" s="2">
        <v>21</v>
      </c>
      <c r="H243" s="2">
        <v>751</v>
      </c>
      <c r="I243" s="2">
        <v>1002</v>
      </c>
      <c r="J243" s="3">
        <f t="shared" si="9"/>
        <v>15771</v>
      </c>
      <c r="K243" s="3">
        <f t="shared" si="10"/>
        <v>21042</v>
      </c>
      <c r="L243" s="13">
        <f t="shared" si="11"/>
        <v>5271</v>
      </c>
    </row>
    <row r="244" spans="1:12" ht="16.5" thickTop="1" thickBot="1" x14ac:dyDescent="0.3">
      <c r="A244" s="1">
        <v>45625</v>
      </c>
      <c r="B244" s="2" t="s">
        <v>288</v>
      </c>
      <c r="C244" s="2" t="s">
        <v>12</v>
      </c>
      <c r="D244" s="2" t="s">
        <v>77</v>
      </c>
      <c r="E244" s="2" t="s">
        <v>37</v>
      </c>
      <c r="F244" s="2" t="s">
        <v>34</v>
      </c>
      <c r="G244" s="2">
        <v>26</v>
      </c>
      <c r="H244" s="2">
        <v>520</v>
      </c>
      <c r="I244" s="2">
        <v>1174</v>
      </c>
      <c r="J244" s="3">
        <f t="shared" si="9"/>
        <v>13520</v>
      </c>
      <c r="K244" s="3">
        <f t="shared" si="10"/>
        <v>30524</v>
      </c>
      <c r="L244" s="13">
        <f t="shared" si="11"/>
        <v>17004</v>
      </c>
    </row>
    <row r="245" spans="1:12" ht="16.5" thickTop="1" thickBot="1" x14ac:dyDescent="0.3">
      <c r="A245" s="1">
        <v>45626</v>
      </c>
      <c r="B245" s="2" t="s">
        <v>289</v>
      </c>
      <c r="C245" s="2" t="s">
        <v>12</v>
      </c>
      <c r="D245" s="2" t="s">
        <v>77</v>
      </c>
      <c r="E245" s="2" t="s">
        <v>37</v>
      </c>
      <c r="F245" s="2" t="s">
        <v>34</v>
      </c>
      <c r="G245" s="2">
        <v>28</v>
      </c>
      <c r="H245" s="2">
        <v>866</v>
      </c>
      <c r="I245" s="2">
        <v>1293</v>
      </c>
      <c r="J245" s="3">
        <f t="shared" si="9"/>
        <v>24248</v>
      </c>
      <c r="K245" s="3">
        <f t="shared" si="10"/>
        <v>36204</v>
      </c>
      <c r="L245" s="13">
        <f t="shared" si="11"/>
        <v>11956</v>
      </c>
    </row>
    <row r="246" spans="1:12" ht="16.5" thickTop="1" thickBot="1" x14ac:dyDescent="0.3">
      <c r="A246" s="1">
        <v>45627</v>
      </c>
      <c r="B246" s="2" t="s">
        <v>290</v>
      </c>
      <c r="C246" s="2" t="s">
        <v>12</v>
      </c>
      <c r="D246" s="2" t="s">
        <v>77</v>
      </c>
      <c r="E246" s="2" t="s">
        <v>22</v>
      </c>
      <c r="F246" s="2" t="s">
        <v>34</v>
      </c>
      <c r="G246" s="2">
        <v>21</v>
      </c>
      <c r="H246" s="2">
        <v>605</v>
      </c>
      <c r="I246" s="2">
        <v>1005</v>
      </c>
      <c r="J246" s="3">
        <f t="shared" si="9"/>
        <v>12705</v>
      </c>
      <c r="K246" s="3">
        <f t="shared" si="10"/>
        <v>21105</v>
      </c>
      <c r="L246" s="13">
        <f t="shared" si="11"/>
        <v>8400</v>
      </c>
    </row>
    <row r="247" spans="1:12" ht="16.5" thickTop="1" thickBot="1" x14ac:dyDescent="0.3">
      <c r="A247" s="1">
        <v>45628</v>
      </c>
      <c r="B247" s="2" t="s">
        <v>291</v>
      </c>
      <c r="C247" s="2" t="s">
        <v>12</v>
      </c>
      <c r="D247" s="2" t="s">
        <v>77</v>
      </c>
      <c r="E247" s="2" t="s">
        <v>22</v>
      </c>
      <c r="F247" s="2" t="s">
        <v>34</v>
      </c>
      <c r="G247" s="2">
        <v>20</v>
      </c>
      <c r="H247" s="2">
        <v>666</v>
      </c>
      <c r="I247" s="2">
        <v>1346</v>
      </c>
      <c r="J247" s="3">
        <f t="shared" si="9"/>
        <v>13320</v>
      </c>
      <c r="K247" s="3">
        <f t="shared" si="10"/>
        <v>26920</v>
      </c>
      <c r="L247" s="13">
        <f t="shared" si="11"/>
        <v>13600</v>
      </c>
    </row>
    <row r="248" spans="1:12" ht="16.5" thickTop="1" thickBot="1" x14ac:dyDescent="0.3">
      <c r="A248" s="1">
        <v>45629</v>
      </c>
      <c r="B248" s="2" t="s">
        <v>292</v>
      </c>
      <c r="C248" s="2" t="s">
        <v>12</v>
      </c>
      <c r="D248" s="2" t="s">
        <v>77</v>
      </c>
      <c r="E248" s="2" t="s">
        <v>33</v>
      </c>
      <c r="F248" s="2" t="s">
        <v>15</v>
      </c>
      <c r="G248" s="2">
        <v>29</v>
      </c>
      <c r="H248" s="2">
        <v>639</v>
      </c>
      <c r="I248" s="2">
        <v>1449</v>
      </c>
      <c r="J248" s="3">
        <f t="shared" si="9"/>
        <v>18531</v>
      </c>
      <c r="K248" s="3">
        <f t="shared" si="10"/>
        <v>42021</v>
      </c>
      <c r="L248" s="13">
        <f t="shared" si="11"/>
        <v>23490</v>
      </c>
    </row>
    <row r="249" spans="1:12" ht="16.5" thickTop="1" thickBot="1" x14ac:dyDescent="0.3">
      <c r="A249" s="1">
        <v>45630</v>
      </c>
      <c r="B249" s="2" t="s">
        <v>293</v>
      </c>
      <c r="C249" s="2" t="s">
        <v>12</v>
      </c>
      <c r="D249" s="2" t="s">
        <v>77</v>
      </c>
      <c r="E249" s="2" t="s">
        <v>37</v>
      </c>
      <c r="F249" s="2" t="s">
        <v>15</v>
      </c>
      <c r="G249" s="2">
        <v>23</v>
      </c>
      <c r="H249" s="2">
        <v>632</v>
      </c>
      <c r="I249" s="2">
        <v>1062</v>
      </c>
      <c r="J249" s="3">
        <f t="shared" si="9"/>
        <v>14536</v>
      </c>
      <c r="K249" s="3">
        <f t="shared" si="10"/>
        <v>24426</v>
      </c>
      <c r="L249" s="13">
        <f t="shared" si="11"/>
        <v>9890</v>
      </c>
    </row>
    <row r="250" spans="1:12" ht="16.5" thickTop="1" thickBot="1" x14ac:dyDescent="0.3">
      <c r="A250" s="1">
        <v>45631</v>
      </c>
      <c r="B250" s="2" t="s">
        <v>294</v>
      </c>
      <c r="C250" s="2" t="s">
        <v>12</v>
      </c>
      <c r="D250" s="2" t="s">
        <v>77</v>
      </c>
      <c r="E250" s="2" t="s">
        <v>60</v>
      </c>
      <c r="F250" s="2" t="s">
        <v>15</v>
      </c>
      <c r="G250" s="2">
        <v>21</v>
      </c>
      <c r="H250" s="2">
        <v>540</v>
      </c>
      <c r="I250" s="2">
        <v>1169</v>
      </c>
      <c r="J250" s="3">
        <f t="shared" si="9"/>
        <v>11340</v>
      </c>
      <c r="K250" s="3">
        <f t="shared" si="10"/>
        <v>24549</v>
      </c>
      <c r="L250" s="13">
        <f t="shared" si="11"/>
        <v>13209</v>
      </c>
    </row>
    <row r="251" spans="1:12" ht="16.5" thickTop="1" thickBot="1" x14ac:dyDescent="0.3">
      <c r="A251" s="1">
        <v>45632</v>
      </c>
      <c r="B251" s="2" t="s">
        <v>295</v>
      </c>
      <c r="C251" s="2" t="s">
        <v>12</v>
      </c>
      <c r="D251" s="2" t="s">
        <v>77</v>
      </c>
      <c r="E251" s="2" t="s">
        <v>62</v>
      </c>
      <c r="F251" s="2" t="s">
        <v>15</v>
      </c>
      <c r="G251" s="2">
        <v>30</v>
      </c>
      <c r="H251" s="2">
        <v>557</v>
      </c>
      <c r="I251" s="2">
        <v>1005</v>
      </c>
      <c r="J251" s="3">
        <f t="shared" si="9"/>
        <v>16710</v>
      </c>
      <c r="K251" s="3">
        <f t="shared" si="10"/>
        <v>30150</v>
      </c>
      <c r="L251" s="13">
        <f t="shared" si="11"/>
        <v>13440</v>
      </c>
    </row>
    <row r="252" spans="1:12" ht="16.5" thickTop="1" thickBot="1" x14ac:dyDescent="0.3">
      <c r="A252" s="1">
        <v>45633</v>
      </c>
      <c r="B252" s="2" t="s">
        <v>296</v>
      </c>
      <c r="C252" s="2" t="s">
        <v>12</v>
      </c>
      <c r="D252" s="2" t="s">
        <v>77</v>
      </c>
      <c r="E252" s="2" t="s">
        <v>18</v>
      </c>
      <c r="F252" s="2" t="s">
        <v>34</v>
      </c>
      <c r="G252" s="2">
        <v>24</v>
      </c>
      <c r="H252" s="2">
        <v>651</v>
      </c>
      <c r="I252" s="2">
        <v>1091</v>
      </c>
      <c r="J252" s="3">
        <f t="shared" si="9"/>
        <v>15624</v>
      </c>
      <c r="K252" s="3">
        <f t="shared" si="10"/>
        <v>26184</v>
      </c>
      <c r="L252" s="13">
        <f t="shared" si="11"/>
        <v>10560</v>
      </c>
    </row>
    <row r="253" spans="1:12" ht="16.5" thickTop="1" thickBot="1" x14ac:dyDescent="0.3">
      <c r="A253" s="1">
        <v>45634</v>
      </c>
      <c r="B253" s="2" t="s">
        <v>297</v>
      </c>
      <c r="C253" s="2" t="s">
        <v>12</v>
      </c>
      <c r="D253" s="2" t="s">
        <v>77</v>
      </c>
      <c r="E253" s="2" t="s">
        <v>65</v>
      </c>
      <c r="F253" s="2" t="s">
        <v>15</v>
      </c>
      <c r="G253" s="2">
        <v>23</v>
      </c>
      <c r="H253" s="2">
        <v>771</v>
      </c>
      <c r="I253" s="2">
        <v>946</v>
      </c>
      <c r="J253" s="3">
        <f t="shared" si="9"/>
        <v>17733</v>
      </c>
      <c r="K253" s="3">
        <f t="shared" si="10"/>
        <v>21758</v>
      </c>
      <c r="L253" s="13">
        <f t="shared" si="11"/>
        <v>4025</v>
      </c>
    </row>
    <row r="254" spans="1:12" ht="16.5" thickTop="1" thickBot="1" x14ac:dyDescent="0.3">
      <c r="A254" s="1">
        <v>45635</v>
      </c>
      <c r="B254" s="2" t="s">
        <v>298</v>
      </c>
      <c r="C254" s="2" t="s">
        <v>12</v>
      </c>
      <c r="D254" s="2" t="s">
        <v>77</v>
      </c>
      <c r="E254" s="2" t="s">
        <v>67</v>
      </c>
      <c r="F254" s="2" t="s">
        <v>15</v>
      </c>
      <c r="G254" s="2">
        <v>20</v>
      </c>
      <c r="H254" s="2">
        <v>565</v>
      </c>
      <c r="I254" s="2">
        <v>1218</v>
      </c>
      <c r="J254" s="3">
        <f t="shared" si="9"/>
        <v>11300</v>
      </c>
      <c r="K254" s="3">
        <f t="shared" si="10"/>
        <v>24360</v>
      </c>
      <c r="L254" s="13">
        <f t="shared" si="11"/>
        <v>13060</v>
      </c>
    </row>
    <row r="255" spans="1:12" ht="16.5" thickTop="1" thickBot="1" x14ac:dyDescent="0.3">
      <c r="A255" s="1">
        <v>45636</v>
      </c>
      <c r="B255" s="2" t="s">
        <v>157</v>
      </c>
      <c r="C255" s="2" t="s">
        <v>24</v>
      </c>
      <c r="D255" s="2" t="s">
        <v>90</v>
      </c>
      <c r="E255" s="2" t="s">
        <v>69</v>
      </c>
      <c r="F255" s="2" t="s">
        <v>15</v>
      </c>
      <c r="G255" s="2">
        <v>99</v>
      </c>
      <c r="H255" s="2">
        <v>705</v>
      </c>
      <c r="I255" s="2">
        <v>1284</v>
      </c>
      <c r="J255" s="3">
        <f t="shared" si="9"/>
        <v>69795</v>
      </c>
      <c r="K255" s="3">
        <f t="shared" si="10"/>
        <v>127116</v>
      </c>
      <c r="L255" s="13">
        <f t="shared" si="11"/>
        <v>57321</v>
      </c>
    </row>
    <row r="256" spans="1:12" ht="16.5" thickTop="1" thickBot="1" x14ac:dyDescent="0.3">
      <c r="A256" s="1">
        <v>45637</v>
      </c>
      <c r="B256" s="2" t="s">
        <v>299</v>
      </c>
      <c r="C256" s="2" t="s">
        <v>24</v>
      </c>
      <c r="D256" s="2" t="s">
        <v>90</v>
      </c>
      <c r="E256" s="2" t="s">
        <v>71</v>
      </c>
      <c r="F256" s="2" t="s">
        <v>15</v>
      </c>
      <c r="G256" s="2">
        <v>66</v>
      </c>
      <c r="H256" s="2">
        <v>888</v>
      </c>
      <c r="I256" s="2">
        <v>1242</v>
      </c>
      <c r="J256" s="3">
        <f t="shared" si="9"/>
        <v>58608</v>
      </c>
      <c r="K256" s="3">
        <f t="shared" si="10"/>
        <v>81972</v>
      </c>
      <c r="L256" s="13">
        <f t="shared" si="11"/>
        <v>23364</v>
      </c>
    </row>
    <row r="257" spans="1:12" ht="16.5" thickTop="1" thickBot="1" x14ac:dyDescent="0.3">
      <c r="A257" s="1">
        <v>45638</v>
      </c>
      <c r="B257" s="2" t="s">
        <v>300</v>
      </c>
      <c r="C257" s="2" t="s">
        <v>24</v>
      </c>
      <c r="D257" s="2" t="s">
        <v>90</v>
      </c>
      <c r="E257" s="2" t="s">
        <v>73</v>
      </c>
      <c r="F257" s="2" t="s">
        <v>34</v>
      </c>
      <c r="G257" s="2">
        <v>74</v>
      </c>
      <c r="H257" s="2">
        <v>922</v>
      </c>
      <c r="I257" s="2">
        <v>1093</v>
      </c>
      <c r="J257" s="3">
        <f t="shared" si="9"/>
        <v>68228</v>
      </c>
      <c r="K257" s="3">
        <f t="shared" si="10"/>
        <v>80882</v>
      </c>
      <c r="L257" s="13">
        <f t="shared" si="11"/>
        <v>12654</v>
      </c>
    </row>
    <row r="258" spans="1:12" ht="16.5" thickTop="1" thickBot="1" x14ac:dyDescent="0.3">
      <c r="A258" s="1">
        <v>45639</v>
      </c>
      <c r="B258" s="2" t="s">
        <v>301</v>
      </c>
      <c r="C258" s="2" t="s">
        <v>24</v>
      </c>
      <c r="D258" s="2" t="s">
        <v>90</v>
      </c>
      <c r="E258" s="2" t="s">
        <v>20</v>
      </c>
      <c r="F258" s="2" t="s">
        <v>34</v>
      </c>
      <c r="G258" s="2">
        <v>72</v>
      </c>
      <c r="H258" s="2">
        <v>560</v>
      </c>
      <c r="I258" s="2">
        <v>911</v>
      </c>
      <c r="J258" s="3">
        <f t="shared" si="9"/>
        <v>40320</v>
      </c>
      <c r="K258" s="3">
        <f t="shared" si="10"/>
        <v>65592</v>
      </c>
      <c r="L258" s="13">
        <f t="shared" si="11"/>
        <v>25272</v>
      </c>
    </row>
    <row r="259" spans="1:12" ht="16.5" thickTop="1" thickBot="1" x14ac:dyDescent="0.3">
      <c r="A259" s="1">
        <v>45640</v>
      </c>
      <c r="B259" s="2" t="s">
        <v>302</v>
      </c>
      <c r="C259" s="2" t="s">
        <v>24</v>
      </c>
      <c r="D259" s="2" t="s">
        <v>90</v>
      </c>
      <c r="E259" s="2" t="s">
        <v>30</v>
      </c>
      <c r="F259" s="2" t="s">
        <v>34</v>
      </c>
      <c r="G259" s="2">
        <v>59</v>
      </c>
      <c r="H259" s="2">
        <v>834</v>
      </c>
      <c r="I259" s="2">
        <v>949</v>
      </c>
      <c r="J259" s="3">
        <f t="shared" ref="J259:J322" si="12">G259*H259</f>
        <v>49206</v>
      </c>
      <c r="K259" s="3">
        <f t="shared" ref="K259:K322" si="13">G259*I259</f>
        <v>55991</v>
      </c>
      <c r="L259" s="13">
        <f t="shared" ref="L259:L322" si="14">K259-J259</f>
        <v>6785</v>
      </c>
    </row>
    <row r="260" spans="1:12" ht="16.5" thickTop="1" thickBot="1" x14ac:dyDescent="0.3">
      <c r="A260" s="1">
        <v>45641</v>
      </c>
      <c r="B260" s="2" t="s">
        <v>303</v>
      </c>
      <c r="C260" s="2" t="s">
        <v>24</v>
      </c>
      <c r="D260" s="2" t="s">
        <v>90</v>
      </c>
      <c r="E260" s="2" t="s">
        <v>37</v>
      </c>
      <c r="F260" s="2" t="s">
        <v>34</v>
      </c>
      <c r="G260" s="2">
        <v>83</v>
      </c>
      <c r="H260" s="2">
        <v>840</v>
      </c>
      <c r="I260" s="2">
        <v>997</v>
      </c>
      <c r="J260" s="3">
        <f t="shared" si="12"/>
        <v>69720</v>
      </c>
      <c r="K260" s="3">
        <f t="shared" si="13"/>
        <v>82751</v>
      </c>
      <c r="L260" s="13">
        <f t="shared" si="14"/>
        <v>13031</v>
      </c>
    </row>
    <row r="261" spans="1:12" ht="16.5" thickTop="1" thickBot="1" x14ac:dyDescent="0.3">
      <c r="A261" s="1">
        <v>45642</v>
      </c>
      <c r="B261" s="2" t="s">
        <v>304</v>
      </c>
      <c r="C261" s="2" t="s">
        <v>24</v>
      </c>
      <c r="D261" s="2" t="s">
        <v>90</v>
      </c>
      <c r="E261" s="2" t="s">
        <v>37</v>
      </c>
      <c r="F261" s="2" t="s">
        <v>34</v>
      </c>
      <c r="G261" s="2">
        <v>56</v>
      </c>
      <c r="H261" s="2">
        <v>516</v>
      </c>
      <c r="I261" s="2">
        <v>1162</v>
      </c>
      <c r="J261" s="3">
        <f t="shared" si="12"/>
        <v>28896</v>
      </c>
      <c r="K261" s="3">
        <f t="shared" si="13"/>
        <v>65072</v>
      </c>
      <c r="L261" s="13">
        <f t="shared" si="14"/>
        <v>36176</v>
      </c>
    </row>
    <row r="262" spans="1:12" ht="16.5" thickTop="1" thickBot="1" x14ac:dyDescent="0.3">
      <c r="A262" s="1">
        <v>45643</v>
      </c>
      <c r="B262" s="2" t="s">
        <v>305</v>
      </c>
      <c r="C262" s="2" t="s">
        <v>24</v>
      </c>
      <c r="D262" s="2" t="s">
        <v>90</v>
      </c>
      <c r="E262" s="2" t="s">
        <v>22</v>
      </c>
      <c r="F262" s="2" t="s">
        <v>34</v>
      </c>
      <c r="G262" s="2">
        <v>64</v>
      </c>
      <c r="H262" s="2">
        <v>965</v>
      </c>
      <c r="I262" s="2">
        <v>982</v>
      </c>
      <c r="J262" s="3">
        <f t="shared" si="12"/>
        <v>61760</v>
      </c>
      <c r="K262" s="3">
        <f t="shared" si="13"/>
        <v>62848</v>
      </c>
      <c r="L262" s="13">
        <f t="shared" si="14"/>
        <v>1088</v>
      </c>
    </row>
    <row r="263" spans="1:12" ht="16.5" thickTop="1" thickBot="1" x14ac:dyDescent="0.3">
      <c r="A263" s="1">
        <v>45644</v>
      </c>
      <c r="B263" s="2" t="s">
        <v>306</v>
      </c>
      <c r="C263" s="2" t="s">
        <v>24</v>
      </c>
      <c r="D263" s="2" t="s">
        <v>90</v>
      </c>
      <c r="E263" s="2" t="s">
        <v>22</v>
      </c>
      <c r="F263" s="2" t="s">
        <v>34</v>
      </c>
      <c r="G263" s="2">
        <v>59</v>
      </c>
      <c r="H263" s="2">
        <v>671</v>
      </c>
      <c r="I263" s="2">
        <v>931</v>
      </c>
      <c r="J263" s="3">
        <f t="shared" si="12"/>
        <v>39589</v>
      </c>
      <c r="K263" s="3">
        <f t="shared" si="13"/>
        <v>54929</v>
      </c>
      <c r="L263" s="13">
        <f t="shared" si="14"/>
        <v>15340</v>
      </c>
    </row>
    <row r="264" spans="1:12" ht="16.5" thickTop="1" thickBot="1" x14ac:dyDescent="0.3">
      <c r="A264" s="1">
        <v>45645</v>
      </c>
      <c r="B264" s="2" t="s">
        <v>307</v>
      </c>
      <c r="C264" s="2" t="s">
        <v>24</v>
      </c>
      <c r="D264" s="2" t="s">
        <v>90</v>
      </c>
      <c r="E264" s="2" t="s">
        <v>33</v>
      </c>
      <c r="F264" s="2" t="s">
        <v>34</v>
      </c>
      <c r="G264" s="2">
        <v>85</v>
      </c>
      <c r="H264" s="2">
        <v>761</v>
      </c>
      <c r="I264" s="2">
        <v>901</v>
      </c>
      <c r="J264" s="3">
        <f t="shared" si="12"/>
        <v>64685</v>
      </c>
      <c r="K264" s="3">
        <f t="shared" si="13"/>
        <v>76585</v>
      </c>
      <c r="L264" s="13">
        <f t="shared" si="14"/>
        <v>11900</v>
      </c>
    </row>
    <row r="265" spans="1:12" ht="16.5" thickTop="1" thickBot="1" x14ac:dyDescent="0.3">
      <c r="A265" s="1">
        <v>45646</v>
      </c>
      <c r="B265" s="2" t="s">
        <v>308</v>
      </c>
      <c r="C265" s="2" t="s">
        <v>24</v>
      </c>
      <c r="D265" s="2" t="s">
        <v>90</v>
      </c>
      <c r="E265" s="2" t="s">
        <v>37</v>
      </c>
      <c r="F265" s="2" t="s">
        <v>34</v>
      </c>
      <c r="G265" s="2">
        <v>60</v>
      </c>
      <c r="H265" s="2">
        <v>901</v>
      </c>
      <c r="I265" s="2">
        <v>1310</v>
      </c>
      <c r="J265" s="3">
        <f t="shared" si="12"/>
        <v>54060</v>
      </c>
      <c r="K265" s="3">
        <f t="shared" si="13"/>
        <v>78600</v>
      </c>
      <c r="L265" s="13">
        <f t="shared" si="14"/>
        <v>24540</v>
      </c>
    </row>
    <row r="266" spans="1:12" ht="16.5" thickTop="1" thickBot="1" x14ac:dyDescent="0.3">
      <c r="A266" s="1">
        <v>45647</v>
      </c>
      <c r="B266" s="2" t="s">
        <v>309</v>
      </c>
      <c r="C266" s="2" t="s">
        <v>24</v>
      </c>
      <c r="D266" s="2" t="s">
        <v>90</v>
      </c>
      <c r="E266" s="2" t="s">
        <v>60</v>
      </c>
      <c r="F266" s="2" t="s">
        <v>34</v>
      </c>
      <c r="G266" s="2">
        <v>81</v>
      </c>
      <c r="H266" s="2">
        <v>522</v>
      </c>
      <c r="I266" s="2">
        <v>929</v>
      </c>
      <c r="J266" s="3">
        <f t="shared" si="12"/>
        <v>42282</v>
      </c>
      <c r="K266" s="3">
        <f t="shared" si="13"/>
        <v>75249</v>
      </c>
      <c r="L266" s="13">
        <f t="shared" si="14"/>
        <v>32967</v>
      </c>
    </row>
    <row r="267" spans="1:12" ht="16.5" thickTop="1" thickBot="1" x14ac:dyDescent="0.3">
      <c r="A267" s="1">
        <v>45648</v>
      </c>
      <c r="B267" s="2" t="s">
        <v>310</v>
      </c>
      <c r="C267" s="2" t="s">
        <v>24</v>
      </c>
      <c r="D267" s="2" t="s">
        <v>103</v>
      </c>
      <c r="E267" s="2" t="s">
        <v>62</v>
      </c>
      <c r="F267" s="2" t="s">
        <v>34</v>
      </c>
      <c r="G267" s="2">
        <v>50</v>
      </c>
      <c r="H267" s="2">
        <v>749</v>
      </c>
      <c r="I267" s="2">
        <v>1021</v>
      </c>
      <c r="J267" s="3">
        <f t="shared" si="12"/>
        <v>37450</v>
      </c>
      <c r="K267" s="3">
        <f t="shared" si="13"/>
        <v>51050</v>
      </c>
      <c r="L267" s="13">
        <f t="shared" si="14"/>
        <v>13600</v>
      </c>
    </row>
    <row r="268" spans="1:12" ht="16.5" thickTop="1" thickBot="1" x14ac:dyDescent="0.3">
      <c r="A268" s="1">
        <v>45649</v>
      </c>
      <c r="B268" s="2" t="s">
        <v>311</v>
      </c>
      <c r="C268" s="2" t="s">
        <v>24</v>
      </c>
      <c r="D268" s="2" t="s">
        <v>103</v>
      </c>
      <c r="E268" s="2" t="s">
        <v>18</v>
      </c>
      <c r="F268" s="2" t="s">
        <v>34</v>
      </c>
      <c r="G268" s="2">
        <v>72</v>
      </c>
      <c r="H268" s="2">
        <v>943</v>
      </c>
      <c r="I268" s="2">
        <v>1230</v>
      </c>
      <c r="J268" s="3">
        <f t="shared" si="12"/>
        <v>67896</v>
      </c>
      <c r="K268" s="3">
        <f t="shared" si="13"/>
        <v>88560</v>
      </c>
      <c r="L268" s="13">
        <f t="shared" si="14"/>
        <v>20664</v>
      </c>
    </row>
    <row r="269" spans="1:12" ht="16.5" thickTop="1" thickBot="1" x14ac:dyDescent="0.3">
      <c r="A269" s="1">
        <v>45650</v>
      </c>
      <c r="B269" s="2" t="s">
        <v>312</v>
      </c>
      <c r="C269" s="2" t="s">
        <v>24</v>
      </c>
      <c r="D269" s="2" t="s">
        <v>103</v>
      </c>
      <c r="E269" s="2" t="s">
        <v>65</v>
      </c>
      <c r="F269" s="2" t="s">
        <v>34</v>
      </c>
      <c r="G269" s="2">
        <v>67</v>
      </c>
      <c r="H269" s="2">
        <v>801</v>
      </c>
      <c r="I269" s="2">
        <v>938</v>
      </c>
      <c r="J269" s="3">
        <f t="shared" si="12"/>
        <v>53667</v>
      </c>
      <c r="K269" s="3">
        <f t="shared" si="13"/>
        <v>62846</v>
      </c>
      <c r="L269" s="13">
        <f t="shared" si="14"/>
        <v>9179</v>
      </c>
    </row>
    <row r="270" spans="1:12" ht="16.5" thickTop="1" thickBot="1" x14ac:dyDescent="0.3">
      <c r="A270" s="1">
        <v>45651</v>
      </c>
      <c r="B270" s="2" t="s">
        <v>313</v>
      </c>
      <c r="C270" s="2" t="s">
        <v>24</v>
      </c>
      <c r="D270" s="2" t="s">
        <v>103</v>
      </c>
      <c r="E270" s="2" t="s">
        <v>67</v>
      </c>
      <c r="F270" s="2" t="s">
        <v>34</v>
      </c>
      <c r="G270" s="2">
        <v>57</v>
      </c>
      <c r="H270" s="2">
        <v>647</v>
      </c>
      <c r="I270" s="2">
        <v>1346</v>
      </c>
      <c r="J270" s="3">
        <f t="shared" si="12"/>
        <v>36879</v>
      </c>
      <c r="K270" s="3">
        <f t="shared" si="13"/>
        <v>76722</v>
      </c>
      <c r="L270" s="13">
        <f t="shared" si="14"/>
        <v>39843</v>
      </c>
    </row>
    <row r="271" spans="1:12" ht="16.5" thickTop="1" thickBot="1" x14ac:dyDescent="0.3">
      <c r="A271" s="1">
        <v>45652</v>
      </c>
      <c r="B271" s="2" t="s">
        <v>314</v>
      </c>
      <c r="C271" s="2" t="s">
        <v>24</v>
      </c>
      <c r="D271" s="2" t="s">
        <v>103</v>
      </c>
      <c r="E271" s="2" t="s">
        <v>69</v>
      </c>
      <c r="F271" s="2" t="s">
        <v>34</v>
      </c>
      <c r="G271" s="2">
        <v>91</v>
      </c>
      <c r="H271" s="2">
        <v>906</v>
      </c>
      <c r="I271" s="2">
        <v>1269</v>
      </c>
      <c r="J271" s="3">
        <f t="shared" si="12"/>
        <v>82446</v>
      </c>
      <c r="K271" s="3">
        <f t="shared" si="13"/>
        <v>115479</v>
      </c>
      <c r="L271" s="13">
        <f t="shared" si="14"/>
        <v>33033</v>
      </c>
    </row>
    <row r="272" spans="1:12" ht="16.5" thickTop="1" thickBot="1" x14ac:dyDescent="0.3">
      <c r="A272" s="1">
        <v>45653</v>
      </c>
      <c r="B272" s="2" t="s">
        <v>315</v>
      </c>
      <c r="C272" s="2" t="s">
        <v>24</v>
      </c>
      <c r="D272" s="2" t="s">
        <v>103</v>
      </c>
      <c r="E272" s="2" t="s">
        <v>71</v>
      </c>
      <c r="F272" s="2" t="s">
        <v>15</v>
      </c>
      <c r="G272" s="2">
        <v>59</v>
      </c>
      <c r="H272" s="2">
        <v>774</v>
      </c>
      <c r="I272" s="2">
        <v>1469</v>
      </c>
      <c r="J272" s="3">
        <f t="shared" si="12"/>
        <v>45666</v>
      </c>
      <c r="K272" s="3">
        <f t="shared" si="13"/>
        <v>86671</v>
      </c>
      <c r="L272" s="13">
        <f t="shared" si="14"/>
        <v>41005</v>
      </c>
    </row>
    <row r="273" spans="1:12" ht="16.5" thickTop="1" thickBot="1" x14ac:dyDescent="0.3">
      <c r="A273" s="1">
        <v>45654</v>
      </c>
      <c r="B273" s="2" t="s">
        <v>316</v>
      </c>
      <c r="C273" s="2" t="s">
        <v>24</v>
      </c>
      <c r="D273" s="2" t="s">
        <v>103</v>
      </c>
      <c r="E273" s="2" t="s">
        <v>73</v>
      </c>
      <c r="F273" s="2" t="s">
        <v>15</v>
      </c>
      <c r="G273" s="2">
        <v>82</v>
      </c>
      <c r="H273" s="2">
        <v>955</v>
      </c>
      <c r="I273" s="2">
        <v>1337</v>
      </c>
      <c r="J273" s="3">
        <f t="shared" si="12"/>
        <v>78310</v>
      </c>
      <c r="K273" s="3">
        <f t="shared" si="13"/>
        <v>109634</v>
      </c>
      <c r="L273" s="13">
        <f t="shared" si="14"/>
        <v>31324</v>
      </c>
    </row>
    <row r="274" spans="1:12" ht="16.5" thickTop="1" thickBot="1" x14ac:dyDescent="0.3">
      <c r="A274" s="1">
        <v>45655</v>
      </c>
      <c r="B274" s="2" t="s">
        <v>317</v>
      </c>
      <c r="C274" s="2" t="s">
        <v>24</v>
      </c>
      <c r="D274" s="2" t="s">
        <v>103</v>
      </c>
      <c r="E274" s="2" t="s">
        <v>20</v>
      </c>
      <c r="F274" s="2" t="s">
        <v>15</v>
      </c>
      <c r="G274" s="2">
        <v>72</v>
      </c>
      <c r="H274" s="2">
        <v>829</v>
      </c>
      <c r="I274" s="2">
        <v>1266</v>
      </c>
      <c r="J274" s="3">
        <f t="shared" si="12"/>
        <v>59688</v>
      </c>
      <c r="K274" s="3">
        <f t="shared" si="13"/>
        <v>91152</v>
      </c>
      <c r="L274" s="13">
        <f t="shared" si="14"/>
        <v>31464</v>
      </c>
    </row>
    <row r="275" spans="1:12" ht="16.5" thickTop="1" thickBot="1" x14ac:dyDescent="0.3">
      <c r="A275" s="1">
        <v>45656</v>
      </c>
      <c r="B275" s="2" t="s">
        <v>318</v>
      </c>
      <c r="C275" s="2" t="s">
        <v>24</v>
      </c>
      <c r="D275" s="2" t="s">
        <v>103</v>
      </c>
      <c r="E275" s="2" t="s">
        <v>20</v>
      </c>
      <c r="F275" s="2" t="s">
        <v>15</v>
      </c>
      <c r="G275" s="2">
        <v>62</v>
      </c>
      <c r="H275" s="2">
        <v>680</v>
      </c>
      <c r="I275" s="2">
        <v>1047</v>
      </c>
      <c r="J275" s="3">
        <f t="shared" si="12"/>
        <v>42160</v>
      </c>
      <c r="K275" s="3">
        <f t="shared" si="13"/>
        <v>64914</v>
      </c>
      <c r="L275" s="13">
        <f t="shared" si="14"/>
        <v>22754</v>
      </c>
    </row>
    <row r="276" spans="1:12" ht="16.5" thickTop="1" thickBot="1" x14ac:dyDescent="0.3">
      <c r="A276" s="1">
        <v>45657</v>
      </c>
      <c r="B276" s="2" t="s">
        <v>319</v>
      </c>
      <c r="C276" s="2" t="s">
        <v>24</v>
      </c>
      <c r="D276" s="2" t="s">
        <v>103</v>
      </c>
      <c r="E276" s="2" t="s">
        <v>41</v>
      </c>
      <c r="F276" s="2" t="s">
        <v>15</v>
      </c>
      <c r="G276" s="2">
        <v>67</v>
      </c>
      <c r="H276" s="2">
        <v>600</v>
      </c>
      <c r="I276" s="2">
        <v>1110</v>
      </c>
      <c r="J276" s="3">
        <f t="shared" si="12"/>
        <v>40200</v>
      </c>
      <c r="K276" s="3">
        <f t="shared" si="13"/>
        <v>74370</v>
      </c>
      <c r="L276" s="13">
        <f t="shared" si="14"/>
        <v>34170</v>
      </c>
    </row>
    <row r="277" spans="1:12" ht="16.5" thickTop="1" thickBot="1" x14ac:dyDescent="0.3">
      <c r="A277" s="1">
        <v>45658</v>
      </c>
      <c r="B277" s="2" t="s">
        <v>320</v>
      </c>
      <c r="C277" s="2" t="s">
        <v>24</v>
      </c>
      <c r="D277" s="2" t="s">
        <v>103</v>
      </c>
      <c r="E277" s="2" t="s">
        <v>60</v>
      </c>
      <c r="F277" s="2" t="s">
        <v>34</v>
      </c>
      <c r="G277" s="2">
        <v>97</v>
      </c>
      <c r="H277" s="2">
        <v>946</v>
      </c>
      <c r="I277" s="2">
        <v>1187</v>
      </c>
      <c r="J277" s="3">
        <f t="shared" si="12"/>
        <v>91762</v>
      </c>
      <c r="K277" s="3">
        <f t="shared" si="13"/>
        <v>115139</v>
      </c>
      <c r="L277" s="13">
        <f t="shared" si="14"/>
        <v>23377</v>
      </c>
    </row>
    <row r="278" spans="1:12" ht="16.5" thickTop="1" thickBot="1" x14ac:dyDescent="0.3">
      <c r="A278" s="1">
        <v>45659</v>
      </c>
      <c r="B278" s="2" t="s">
        <v>321</v>
      </c>
      <c r="C278" s="2" t="s">
        <v>115</v>
      </c>
      <c r="D278" s="2" t="s">
        <v>116</v>
      </c>
      <c r="E278" s="2" t="s">
        <v>20</v>
      </c>
      <c r="F278" s="2" t="s">
        <v>34</v>
      </c>
      <c r="G278" s="2">
        <v>14</v>
      </c>
      <c r="H278" s="2">
        <v>521</v>
      </c>
      <c r="I278" s="2">
        <v>1399</v>
      </c>
      <c r="J278" s="3">
        <f t="shared" si="12"/>
        <v>7294</v>
      </c>
      <c r="K278" s="3">
        <f t="shared" si="13"/>
        <v>19586</v>
      </c>
      <c r="L278" s="13">
        <f t="shared" si="14"/>
        <v>12292</v>
      </c>
    </row>
    <row r="279" spans="1:12" ht="16.5" thickTop="1" thickBot="1" x14ac:dyDescent="0.3">
      <c r="A279" s="1">
        <v>45660</v>
      </c>
      <c r="B279" s="2" t="s">
        <v>322</v>
      </c>
      <c r="C279" s="2" t="s">
        <v>115</v>
      </c>
      <c r="D279" s="2" t="s">
        <v>116</v>
      </c>
      <c r="E279" s="2" t="s">
        <v>26</v>
      </c>
      <c r="F279" s="2" t="s">
        <v>34</v>
      </c>
      <c r="G279" s="2">
        <v>11</v>
      </c>
      <c r="H279" s="2">
        <v>562</v>
      </c>
      <c r="I279" s="2">
        <v>1164</v>
      </c>
      <c r="J279" s="3">
        <f t="shared" si="12"/>
        <v>6182</v>
      </c>
      <c r="K279" s="3">
        <f t="shared" si="13"/>
        <v>12804</v>
      </c>
      <c r="L279" s="13">
        <f t="shared" si="14"/>
        <v>6622</v>
      </c>
    </row>
    <row r="280" spans="1:12" ht="16.5" thickTop="1" thickBot="1" x14ac:dyDescent="0.3">
      <c r="A280" s="1">
        <v>45661</v>
      </c>
      <c r="B280" s="2" t="s">
        <v>323</v>
      </c>
      <c r="C280" s="2" t="s">
        <v>115</v>
      </c>
      <c r="D280" s="2" t="s">
        <v>116</v>
      </c>
      <c r="E280" s="2" t="s">
        <v>14</v>
      </c>
      <c r="F280" s="2" t="s">
        <v>34</v>
      </c>
      <c r="G280" s="2">
        <v>14</v>
      </c>
      <c r="H280" s="2">
        <v>734</v>
      </c>
      <c r="I280" s="2">
        <v>1398</v>
      </c>
      <c r="J280" s="3">
        <f t="shared" si="12"/>
        <v>10276</v>
      </c>
      <c r="K280" s="3">
        <f t="shared" si="13"/>
        <v>19572</v>
      </c>
      <c r="L280" s="13">
        <f t="shared" si="14"/>
        <v>9296</v>
      </c>
    </row>
    <row r="281" spans="1:12" ht="16.5" thickTop="1" thickBot="1" x14ac:dyDescent="0.3">
      <c r="A281" s="1">
        <v>45662</v>
      </c>
      <c r="B281" s="2" t="s">
        <v>324</v>
      </c>
      <c r="C281" s="2" t="s">
        <v>115</v>
      </c>
      <c r="D281" s="2" t="s">
        <v>116</v>
      </c>
      <c r="E281" s="2" t="s">
        <v>18</v>
      </c>
      <c r="F281" s="2" t="s">
        <v>34</v>
      </c>
      <c r="G281" s="2">
        <v>15</v>
      </c>
      <c r="H281" s="2">
        <v>992</v>
      </c>
      <c r="I281" s="2">
        <v>1009</v>
      </c>
      <c r="J281" s="3">
        <f t="shared" si="12"/>
        <v>14880</v>
      </c>
      <c r="K281" s="3">
        <f t="shared" si="13"/>
        <v>15135</v>
      </c>
      <c r="L281" s="13">
        <f t="shared" si="14"/>
        <v>255</v>
      </c>
    </row>
    <row r="282" spans="1:12" ht="16.5" thickTop="1" thickBot="1" x14ac:dyDescent="0.3">
      <c r="A282" s="1">
        <v>45663</v>
      </c>
      <c r="B282" s="2" t="s">
        <v>325</v>
      </c>
      <c r="C282" s="2" t="s">
        <v>115</v>
      </c>
      <c r="D282" s="2" t="s">
        <v>116</v>
      </c>
      <c r="E282" s="2" t="s">
        <v>71</v>
      </c>
      <c r="F282" s="2" t="s">
        <v>34</v>
      </c>
      <c r="G282" s="2">
        <v>20</v>
      </c>
      <c r="H282" s="2">
        <v>837</v>
      </c>
      <c r="I282" s="2">
        <v>921</v>
      </c>
      <c r="J282" s="3">
        <f t="shared" si="12"/>
        <v>16740</v>
      </c>
      <c r="K282" s="3">
        <f t="shared" si="13"/>
        <v>18420</v>
      </c>
      <c r="L282" s="13">
        <f t="shared" si="14"/>
        <v>1680</v>
      </c>
    </row>
    <row r="283" spans="1:12" ht="16.5" thickTop="1" thickBot="1" x14ac:dyDescent="0.3">
      <c r="A283" s="1">
        <v>45664</v>
      </c>
      <c r="B283" s="2" t="s">
        <v>326</v>
      </c>
      <c r="C283" s="2" t="s">
        <v>115</v>
      </c>
      <c r="D283" s="2" t="s">
        <v>116</v>
      </c>
      <c r="E283" s="2" t="s">
        <v>73</v>
      </c>
      <c r="F283" s="2" t="s">
        <v>34</v>
      </c>
      <c r="G283" s="2">
        <v>11</v>
      </c>
      <c r="H283" s="2">
        <v>668</v>
      </c>
      <c r="I283" s="2">
        <v>1206</v>
      </c>
      <c r="J283" s="3">
        <f t="shared" si="12"/>
        <v>7348</v>
      </c>
      <c r="K283" s="3">
        <f t="shared" si="13"/>
        <v>13266</v>
      </c>
      <c r="L283" s="13">
        <f t="shared" si="14"/>
        <v>5918</v>
      </c>
    </row>
    <row r="284" spans="1:12" ht="16.5" thickTop="1" thickBot="1" x14ac:dyDescent="0.3">
      <c r="A284" s="1">
        <v>45665</v>
      </c>
      <c r="B284" s="2" t="s">
        <v>327</v>
      </c>
      <c r="C284" s="2" t="s">
        <v>115</v>
      </c>
      <c r="D284" s="2" t="s">
        <v>116</v>
      </c>
      <c r="E284" s="2" t="s">
        <v>20</v>
      </c>
      <c r="F284" s="2" t="s">
        <v>15</v>
      </c>
      <c r="G284" s="2">
        <v>11</v>
      </c>
      <c r="H284" s="2">
        <v>617</v>
      </c>
      <c r="I284" s="2">
        <v>1122</v>
      </c>
      <c r="J284" s="3">
        <f t="shared" si="12"/>
        <v>6787</v>
      </c>
      <c r="K284" s="3">
        <f t="shared" si="13"/>
        <v>12342</v>
      </c>
      <c r="L284" s="13">
        <f t="shared" si="14"/>
        <v>5555</v>
      </c>
    </row>
    <row r="285" spans="1:12" ht="16.5" thickTop="1" thickBot="1" x14ac:dyDescent="0.3">
      <c r="A285" s="1">
        <v>45666</v>
      </c>
      <c r="B285" s="2" t="s">
        <v>328</v>
      </c>
      <c r="C285" s="2" t="s">
        <v>24</v>
      </c>
      <c r="D285" s="2" t="s">
        <v>90</v>
      </c>
      <c r="E285" s="2" t="s">
        <v>30</v>
      </c>
      <c r="F285" s="2" t="s">
        <v>15</v>
      </c>
      <c r="G285" s="2">
        <v>62</v>
      </c>
      <c r="H285" s="2">
        <v>800</v>
      </c>
      <c r="I285" s="2">
        <v>1018</v>
      </c>
      <c r="J285" s="3">
        <f t="shared" si="12"/>
        <v>49600</v>
      </c>
      <c r="K285" s="3">
        <f t="shared" si="13"/>
        <v>63116</v>
      </c>
      <c r="L285" s="13">
        <f t="shared" si="14"/>
        <v>13516</v>
      </c>
    </row>
    <row r="286" spans="1:12" ht="16.5" thickTop="1" thickBot="1" x14ac:dyDescent="0.3">
      <c r="A286" s="1">
        <v>45667</v>
      </c>
      <c r="B286" s="2" t="s">
        <v>329</v>
      </c>
      <c r="C286" s="2" t="s">
        <v>24</v>
      </c>
      <c r="D286" s="2" t="s">
        <v>90</v>
      </c>
      <c r="E286" s="2" t="s">
        <v>37</v>
      </c>
      <c r="F286" s="2" t="s">
        <v>15</v>
      </c>
      <c r="G286" s="2">
        <v>65</v>
      </c>
      <c r="H286" s="2">
        <v>875</v>
      </c>
      <c r="I286" s="2">
        <v>1202</v>
      </c>
      <c r="J286" s="3">
        <f t="shared" si="12"/>
        <v>56875</v>
      </c>
      <c r="K286" s="3">
        <f t="shared" si="13"/>
        <v>78130</v>
      </c>
      <c r="L286" s="13">
        <f t="shared" si="14"/>
        <v>21255</v>
      </c>
    </row>
    <row r="287" spans="1:12" ht="16.5" thickTop="1" thickBot="1" x14ac:dyDescent="0.3">
      <c r="A287" s="1">
        <v>45668</v>
      </c>
      <c r="B287" s="2" t="s">
        <v>330</v>
      </c>
      <c r="C287" s="2" t="s">
        <v>24</v>
      </c>
      <c r="D287" s="2" t="s">
        <v>90</v>
      </c>
      <c r="E287" s="2" t="s">
        <v>37</v>
      </c>
      <c r="F287" s="2" t="s">
        <v>15</v>
      </c>
      <c r="G287" s="2">
        <v>88</v>
      </c>
      <c r="H287" s="2">
        <v>823</v>
      </c>
      <c r="I287" s="2">
        <v>1207</v>
      </c>
      <c r="J287" s="3">
        <f t="shared" si="12"/>
        <v>72424</v>
      </c>
      <c r="K287" s="3">
        <f t="shared" si="13"/>
        <v>106216</v>
      </c>
      <c r="L287" s="13">
        <f t="shared" si="14"/>
        <v>33792</v>
      </c>
    </row>
    <row r="288" spans="1:12" ht="16.5" thickTop="1" thickBot="1" x14ac:dyDescent="0.3">
      <c r="A288" s="1">
        <v>45669</v>
      </c>
      <c r="B288" s="2" t="s">
        <v>331</v>
      </c>
      <c r="C288" s="2" t="s">
        <v>24</v>
      </c>
      <c r="D288" s="2" t="s">
        <v>90</v>
      </c>
      <c r="E288" s="2" t="s">
        <v>22</v>
      </c>
      <c r="F288" s="2" t="s">
        <v>34</v>
      </c>
      <c r="G288" s="2">
        <v>54</v>
      </c>
      <c r="H288" s="2">
        <v>664</v>
      </c>
      <c r="I288" s="2">
        <v>1283</v>
      </c>
      <c r="J288" s="3">
        <f t="shared" si="12"/>
        <v>35856</v>
      </c>
      <c r="K288" s="3">
        <f t="shared" si="13"/>
        <v>69282</v>
      </c>
      <c r="L288" s="13">
        <f t="shared" si="14"/>
        <v>33426</v>
      </c>
    </row>
    <row r="289" spans="1:12" ht="16.5" thickTop="1" thickBot="1" x14ac:dyDescent="0.3">
      <c r="A289" s="1">
        <v>45670</v>
      </c>
      <c r="B289" s="2" t="s">
        <v>332</v>
      </c>
      <c r="C289" s="2" t="s">
        <v>24</v>
      </c>
      <c r="D289" s="2" t="s">
        <v>90</v>
      </c>
      <c r="E289" s="2" t="s">
        <v>22</v>
      </c>
      <c r="F289" s="2" t="s">
        <v>15</v>
      </c>
      <c r="G289" s="2">
        <v>52</v>
      </c>
      <c r="H289" s="2">
        <v>538</v>
      </c>
      <c r="I289" s="2">
        <v>1277</v>
      </c>
      <c r="J289" s="3">
        <f t="shared" si="12"/>
        <v>27976</v>
      </c>
      <c r="K289" s="3">
        <f t="shared" si="13"/>
        <v>66404</v>
      </c>
      <c r="L289" s="13">
        <f t="shared" si="14"/>
        <v>38428</v>
      </c>
    </row>
    <row r="290" spans="1:12" ht="16.5" thickTop="1" thickBot="1" x14ac:dyDescent="0.3">
      <c r="A290" s="1">
        <v>45671</v>
      </c>
      <c r="B290" s="2" t="s">
        <v>333</v>
      </c>
      <c r="C290" s="2" t="s">
        <v>24</v>
      </c>
      <c r="D290" s="2" t="s">
        <v>103</v>
      </c>
      <c r="E290" s="2" t="s">
        <v>33</v>
      </c>
      <c r="F290" s="2" t="s">
        <v>15</v>
      </c>
      <c r="G290" s="2">
        <v>56</v>
      </c>
      <c r="H290" s="2">
        <v>685</v>
      </c>
      <c r="I290" s="2">
        <v>1163</v>
      </c>
      <c r="J290" s="3">
        <f t="shared" si="12"/>
        <v>38360</v>
      </c>
      <c r="K290" s="3">
        <f t="shared" si="13"/>
        <v>65128</v>
      </c>
      <c r="L290" s="13">
        <f t="shared" si="14"/>
        <v>26768</v>
      </c>
    </row>
    <row r="291" spans="1:12" ht="16.5" thickTop="1" thickBot="1" x14ac:dyDescent="0.3">
      <c r="A291" s="1">
        <v>45672</v>
      </c>
      <c r="B291" s="2" t="s">
        <v>334</v>
      </c>
      <c r="C291" s="2" t="s">
        <v>24</v>
      </c>
      <c r="D291" s="2" t="s">
        <v>103</v>
      </c>
      <c r="E291" s="2" t="s">
        <v>37</v>
      </c>
      <c r="F291" s="2" t="s">
        <v>15</v>
      </c>
      <c r="G291" s="2">
        <v>81</v>
      </c>
      <c r="H291" s="2">
        <v>556</v>
      </c>
      <c r="I291" s="2">
        <v>932</v>
      </c>
      <c r="J291" s="3">
        <f t="shared" si="12"/>
        <v>45036</v>
      </c>
      <c r="K291" s="3">
        <f t="shared" si="13"/>
        <v>75492</v>
      </c>
      <c r="L291" s="13">
        <f t="shared" si="14"/>
        <v>30456</v>
      </c>
    </row>
    <row r="292" spans="1:12" ht="16.5" thickTop="1" thickBot="1" x14ac:dyDescent="0.3">
      <c r="A292" s="1">
        <v>45673</v>
      </c>
      <c r="B292" s="2" t="s">
        <v>335</v>
      </c>
      <c r="C292" s="2" t="s">
        <v>24</v>
      </c>
      <c r="D292" s="2" t="s">
        <v>103</v>
      </c>
      <c r="E292" s="2" t="s">
        <v>60</v>
      </c>
      <c r="F292" s="2" t="s">
        <v>15</v>
      </c>
      <c r="G292" s="2">
        <v>72</v>
      </c>
      <c r="H292" s="2">
        <v>608</v>
      </c>
      <c r="I292" s="2">
        <v>944</v>
      </c>
      <c r="J292" s="3">
        <f t="shared" si="12"/>
        <v>43776</v>
      </c>
      <c r="K292" s="3">
        <f t="shared" si="13"/>
        <v>67968</v>
      </c>
      <c r="L292" s="13">
        <f t="shared" si="14"/>
        <v>24192</v>
      </c>
    </row>
    <row r="293" spans="1:12" ht="16.5" thickTop="1" thickBot="1" x14ac:dyDescent="0.3">
      <c r="A293" s="1">
        <v>45674</v>
      </c>
      <c r="B293" s="2" t="s">
        <v>336</v>
      </c>
      <c r="C293" s="2" t="s">
        <v>24</v>
      </c>
      <c r="D293" s="2" t="s">
        <v>103</v>
      </c>
      <c r="E293" s="2" t="s">
        <v>62</v>
      </c>
      <c r="F293" s="2" t="s">
        <v>34</v>
      </c>
      <c r="G293" s="2">
        <v>61</v>
      </c>
      <c r="H293" s="2">
        <v>994</v>
      </c>
      <c r="I293" s="2">
        <v>1476</v>
      </c>
      <c r="J293" s="3">
        <f t="shared" si="12"/>
        <v>60634</v>
      </c>
      <c r="K293" s="3">
        <f t="shared" si="13"/>
        <v>90036</v>
      </c>
      <c r="L293" s="13">
        <f t="shared" si="14"/>
        <v>29402</v>
      </c>
    </row>
    <row r="294" spans="1:12" ht="16.5" thickTop="1" thickBot="1" x14ac:dyDescent="0.3">
      <c r="A294" s="1">
        <v>45675</v>
      </c>
      <c r="B294" s="2" t="s">
        <v>337</v>
      </c>
      <c r="C294" s="2" t="s">
        <v>24</v>
      </c>
      <c r="D294" s="2" t="s">
        <v>103</v>
      </c>
      <c r="E294" s="2" t="s">
        <v>18</v>
      </c>
      <c r="F294" s="2" t="s">
        <v>34</v>
      </c>
      <c r="G294" s="2">
        <v>57</v>
      </c>
      <c r="H294" s="2">
        <v>566</v>
      </c>
      <c r="I294" s="2">
        <v>1490</v>
      </c>
      <c r="J294" s="3">
        <f t="shared" si="12"/>
        <v>32262</v>
      </c>
      <c r="K294" s="3">
        <f t="shared" si="13"/>
        <v>84930</v>
      </c>
      <c r="L294" s="13">
        <f t="shared" si="14"/>
        <v>52668</v>
      </c>
    </row>
    <row r="295" spans="1:12" ht="16.5" thickTop="1" thickBot="1" x14ac:dyDescent="0.3">
      <c r="A295" s="1">
        <v>45676</v>
      </c>
      <c r="B295" s="2" t="s">
        <v>338</v>
      </c>
      <c r="C295" s="2" t="s">
        <v>24</v>
      </c>
      <c r="D295" s="2" t="s">
        <v>103</v>
      </c>
      <c r="E295" s="2" t="s">
        <v>65</v>
      </c>
      <c r="F295" s="2" t="s">
        <v>34</v>
      </c>
      <c r="G295" s="2">
        <v>50</v>
      </c>
      <c r="H295" s="2">
        <v>714</v>
      </c>
      <c r="I295" s="2">
        <v>1386</v>
      </c>
      <c r="J295" s="3">
        <f t="shared" si="12"/>
        <v>35700</v>
      </c>
      <c r="K295" s="3">
        <f t="shared" si="13"/>
        <v>69300</v>
      </c>
      <c r="L295" s="13">
        <f t="shared" si="14"/>
        <v>33600</v>
      </c>
    </row>
    <row r="296" spans="1:12" ht="16.5" thickTop="1" thickBot="1" x14ac:dyDescent="0.3">
      <c r="A296" s="1">
        <v>45677</v>
      </c>
      <c r="B296" s="2" t="s">
        <v>228</v>
      </c>
      <c r="C296" s="2" t="s">
        <v>115</v>
      </c>
      <c r="D296" s="2" t="s">
        <v>135</v>
      </c>
      <c r="E296" s="2" t="s">
        <v>67</v>
      </c>
      <c r="F296" s="2" t="s">
        <v>34</v>
      </c>
      <c r="G296" s="2">
        <v>20</v>
      </c>
      <c r="H296" s="2">
        <v>803</v>
      </c>
      <c r="I296" s="2">
        <v>1060</v>
      </c>
      <c r="J296" s="3">
        <f t="shared" si="12"/>
        <v>16060</v>
      </c>
      <c r="K296" s="3">
        <f t="shared" si="13"/>
        <v>21200</v>
      </c>
      <c r="L296" s="13">
        <f t="shared" si="14"/>
        <v>5140</v>
      </c>
    </row>
    <row r="297" spans="1:12" ht="16.5" thickTop="1" thickBot="1" x14ac:dyDescent="0.3">
      <c r="A297" s="1">
        <v>45678</v>
      </c>
      <c r="B297" s="2" t="s">
        <v>339</v>
      </c>
      <c r="C297" s="2" t="s">
        <v>115</v>
      </c>
      <c r="D297" s="2" t="s">
        <v>135</v>
      </c>
      <c r="E297" s="2" t="s">
        <v>69</v>
      </c>
      <c r="F297" s="2" t="s">
        <v>34</v>
      </c>
      <c r="G297" s="2">
        <v>20</v>
      </c>
      <c r="H297" s="2">
        <v>749</v>
      </c>
      <c r="I297" s="2">
        <v>1499</v>
      </c>
      <c r="J297" s="3">
        <f t="shared" si="12"/>
        <v>14980</v>
      </c>
      <c r="K297" s="3">
        <f t="shared" si="13"/>
        <v>29980</v>
      </c>
      <c r="L297" s="13">
        <f t="shared" si="14"/>
        <v>15000</v>
      </c>
    </row>
    <row r="298" spans="1:12" ht="16.5" thickTop="1" thickBot="1" x14ac:dyDescent="0.3">
      <c r="A298" s="1">
        <v>45679</v>
      </c>
      <c r="B298" s="2" t="s">
        <v>340</v>
      </c>
      <c r="C298" s="2" t="s">
        <v>115</v>
      </c>
      <c r="D298" s="2" t="s">
        <v>135</v>
      </c>
      <c r="E298" s="2" t="s">
        <v>71</v>
      </c>
      <c r="F298" s="2" t="s">
        <v>34</v>
      </c>
      <c r="G298" s="2">
        <v>15</v>
      </c>
      <c r="H298" s="2">
        <v>924</v>
      </c>
      <c r="I298" s="2">
        <v>1216</v>
      </c>
      <c r="J298" s="3">
        <f t="shared" si="12"/>
        <v>13860</v>
      </c>
      <c r="K298" s="3">
        <f t="shared" si="13"/>
        <v>18240</v>
      </c>
      <c r="L298" s="13">
        <f t="shared" si="14"/>
        <v>4380</v>
      </c>
    </row>
    <row r="299" spans="1:12" ht="16.5" thickTop="1" thickBot="1" x14ac:dyDescent="0.3">
      <c r="A299" s="1">
        <v>45680</v>
      </c>
      <c r="B299" s="2" t="s">
        <v>187</v>
      </c>
      <c r="C299" s="2" t="s">
        <v>115</v>
      </c>
      <c r="D299" s="2" t="s">
        <v>135</v>
      </c>
      <c r="E299" s="2" t="s">
        <v>73</v>
      </c>
      <c r="F299" s="2" t="s">
        <v>34</v>
      </c>
      <c r="G299" s="2">
        <v>18</v>
      </c>
      <c r="H299" s="2">
        <v>601</v>
      </c>
      <c r="I299" s="2">
        <v>1325</v>
      </c>
      <c r="J299" s="3">
        <f t="shared" si="12"/>
        <v>10818</v>
      </c>
      <c r="K299" s="3">
        <f t="shared" si="13"/>
        <v>23850</v>
      </c>
      <c r="L299" s="13">
        <f t="shared" si="14"/>
        <v>13032</v>
      </c>
    </row>
    <row r="300" spans="1:12" ht="16.5" thickTop="1" thickBot="1" x14ac:dyDescent="0.3">
      <c r="A300" s="1">
        <v>45681</v>
      </c>
      <c r="B300" s="2" t="s">
        <v>341</v>
      </c>
      <c r="C300" s="2" t="s">
        <v>115</v>
      </c>
      <c r="D300" s="2" t="s">
        <v>135</v>
      </c>
      <c r="E300" s="2" t="s">
        <v>20</v>
      </c>
      <c r="F300" s="2" t="s">
        <v>34</v>
      </c>
      <c r="G300" s="2">
        <v>17</v>
      </c>
      <c r="H300" s="2">
        <v>626</v>
      </c>
      <c r="I300" s="2">
        <v>1487</v>
      </c>
      <c r="J300" s="3">
        <f t="shared" si="12"/>
        <v>10642</v>
      </c>
      <c r="K300" s="3">
        <f t="shared" si="13"/>
        <v>25279</v>
      </c>
      <c r="L300" s="13">
        <f t="shared" si="14"/>
        <v>14637</v>
      </c>
    </row>
    <row r="301" spans="1:12" ht="16.5" thickTop="1" thickBot="1" x14ac:dyDescent="0.3">
      <c r="A301" s="1">
        <v>45682</v>
      </c>
      <c r="B301" s="2" t="s">
        <v>185</v>
      </c>
      <c r="C301" s="2" t="s">
        <v>115</v>
      </c>
      <c r="D301" s="2" t="s">
        <v>135</v>
      </c>
      <c r="E301" s="2" t="s">
        <v>20</v>
      </c>
      <c r="F301" s="2" t="s">
        <v>34</v>
      </c>
      <c r="G301" s="2">
        <v>13</v>
      </c>
      <c r="H301" s="2">
        <v>542</v>
      </c>
      <c r="I301" s="2">
        <v>1110</v>
      </c>
      <c r="J301" s="3">
        <f t="shared" si="12"/>
        <v>7046</v>
      </c>
      <c r="K301" s="3">
        <f t="shared" si="13"/>
        <v>14430</v>
      </c>
      <c r="L301" s="13">
        <f t="shared" si="14"/>
        <v>7384</v>
      </c>
    </row>
    <row r="302" spans="1:12" ht="16.5" thickTop="1" thickBot="1" x14ac:dyDescent="0.3">
      <c r="A302" s="1">
        <v>45683</v>
      </c>
      <c r="B302" s="2" t="s">
        <v>342</v>
      </c>
      <c r="C302" s="2" t="s">
        <v>115</v>
      </c>
      <c r="D302" s="2" t="s">
        <v>135</v>
      </c>
      <c r="E302" s="2" t="s">
        <v>41</v>
      </c>
      <c r="F302" s="2" t="s">
        <v>34</v>
      </c>
      <c r="G302" s="2">
        <v>19</v>
      </c>
      <c r="H302" s="2">
        <v>911</v>
      </c>
      <c r="I302" s="2">
        <v>1052</v>
      </c>
      <c r="J302" s="3">
        <f t="shared" si="12"/>
        <v>17309</v>
      </c>
      <c r="K302" s="3">
        <f t="shared" si="13"/>
        <v>19988</v>
      </c>
      <c r="L302" s="13">
        <f t="shared" si="14"/>
        <v>2679</v>
      </c>
    </row>
    <row r="303" spans="1:12" ht="16.5" thickTop="1" thickBot="1" x14ac:dyDescent="0.3">
      <c r="A303" s="1">
        <v>45684</v>
      </c>
      <c r="B303" s="2" t="s">
        <v>343</v>
      </c>
      <c r="C303" s="2" t="s">
        <v>115</v>
      </c>
      <c r="D303" s="2" t="s">
        <v>135</v>
      </c>
      <c r="E303" s="2" t="s">
        <v>60</v>
      </c>
      <c r="F303" s="2" t="s">
        <v>15</v>
      </c>
      <c r="G303" s="2">
        <v>19</v>
      </c>
      <c r="H303" s="2">
        <v>595</v>
      </c>
      <c r="I303" s="2">
        <v>892</v>
      </c>
      <c r="J303" s="3">
        <f t="shared" si="12"/>
        <v>11305</v>
      </c>
      <c r="K303" s="3">
        <f t="shared" si="13"/>
        <v>16948</v>
      </c>
      <c r="L303" s="13">
        <f t="shared" si="14"/>
        <v>5643</v>
      </c>
    </row>
    <row r="304" spans="1:12" ht="16.5" thickTop="1" thickBot="1" x14ac:dyDescent="0.3">
      <c r="A304" s="1">
        <v>45685</v>
      </c>
      <c r="B304" s="2" t="s">
        <v>344</v>
      </c>
      <c r="C304" s="2" t="s">
        <v>115</v>
      </c>
      <c r="D304" s="2" t="s">
        <v>135</v>
      </c>
      <c r="E304" s="2" t="s">
        <v>20</v>
      </c>
      <c r="F304" s="2" t="s">
        <v>15</v>
      </c>
      <c r="G304" s="2">
        <v>17</v>
      </c>
      <c r="H304" s="2">
        <v>593</v>
      </c>
      <c r="I304" s="2">
        <v>1359</v>
      </c>
      <c r="J304" s="3">
        <f t="shared" si="12"/>
        <v>10081</v>
      </c>
      <c r="K304" s="3">
        <f t="shared" si="13"/>
        <v>23103</v>
      </c>
      <c r="L304" s="13">
        <f t="shared" si="14"/>
        <v>13022</v>
      </c>
    </row>
    <row r="305" spans="1:12" ht="16.5" thickTop="1" thickBot="1" x14ac:dyDescent="0.3">
      <c r="A305" s="1">
        <v>45686</v>
      </c>
      <c r="B305" s="2" t="s">
        <v>345</v>
      </c>
      <c r="C305" s="2" t="s">
        <v>115</v>
      </c>
      <c r="D305" s="2" t="s">
        <v>135</v>
      </c>
      <c r="E305" s="2" t="s">
        <v>37</v>
      </c>
      <c r="F305" s="2" t="s">
        <v>15</v>
      </c>
      <c r="G305" s="2">
        <v>20</v>
      </c>
      <c r="H305" s="2">
        <v>735</v>
      </c>
      <c r="I305" s="2">
        <v>1265</v>
      </c>
      <c r="J305" s="3">
        <f t="shared" si="12"/>
        <v>14700</v>
      </c>
      <c r="K305" s="3">
        <f t="shared" si="13"/>
        <v>25300</v>
      </c>
      <c r="L305" s="13">
        <f t="shared" si="14"/>
        <v>10600</v>
      </c>
    </row>
    <row r="306" spans="1:12" ht="16.5" thickTop="1" thickBot="1" x14ac:dyDescent="0.3">
      <c r="A306" s="1">
        <v>45687</v>
      </c>
      <c r="B306" s="2" t="s">
        <v>346</v>
      </c>
      <c r="C306" s="2" t="s">
        <v>115</v>
      </c>
      <c r="D306" s="2" t="s">
        <v>135</v>
      </c>
      <c r="E306" s="2" t="s">
        <v>60</v>
      </c>
      <c r="F306" s="2" t="s">
        <v>15</v>
      </c>
      <c r="G306" s="2">
        <v>10</v>
      </c>
      <c r="H306" s="2">
        <v>911</v>
      </c>
      <c r="I306" s="2">
        <v>1214</v>
      </c>
      <c r="J306" s="3">
        <f t="shared" si="12"/>
        <v>9110</v>
      </c>
      <c r="K306" s="3">
        <f t="shared" si="13"/>
        <v>12140</v>
      </c>
      <c r="L306" s="13">
        <f t="shared" si="14"/>
        <v>3030</v>
      </c>
    </row>
    <row r="307" spans="1:12" ht="16.5" thickTop="1" thickBot="1" x14ac:dyDescent="0.3">
      <c r="A307" s="1">
        <v>45688</v>
      </c>
      <c r="B307" s="2" t="s">
        <v>347</v>
      </c>
      <c r="C307" s="2" t="s">
        <v>115</v>
      </c>
      <c r="D307" s="2" t="s">
        <v>135</v>
      </c>
      <c r="E307" s="2" t="s">
        <v>62</v>
      </c>
      <c r="F307" s="2" t="s">
        <v>15</v>
      </c>
      <c r="G307" s="2">
        <v>17</v>
      </c>
      <c r="H307" s="2">
        <v>750</v>
      </c>
      <c r="I307" s="2">
        <v>885</v>
      </c>
      <c r="J307" s="3">
        <f t="shared" si="12"/>
        <v>12750</v>
      </c>
      <c r="K307" s="3">
        <f t="shared" si="13"/>
        <v>15045</v>
      </c>
      <c r="L307" s="13">
        <f t="shared" si="14"/>
        <v>2295</v>
      </c>
    </row>
    <row r="308" spans="1:12" ht="16.5" thickTop="1" thickBot="1" x14ac:dyDescent="0.3">
      <c r="A308" s="1">
        <v>45689</v>
      </c>
      <c r="B308" s="2" t="s">
        <v>348</v>
      </c>
      <c r="C308" s="2" t="s">
        <v>12</v>
      </c>
      <c r="D308" s="2" t="s">
        <v>77</v>
      </c>
      <c r="E308" s="2" t="s">
        <v>18</v>
      </c>
      <c r="F308" s="2" t="s">
        <v>34</v>
      </c>
      <c r="G308" s="2">
        <v>22</v>
      </c>
      <c r="H308" s="2">
        <v>810</v>
      </c>
      <c r="I308" s="2">
        <v>1261</v>
      </c>
      <c r="J308" s="3">
        <f t="shared" si="12"/>
        <v>17820</v>
      </c>
      <c r="K308" s="3">
        <f t="shared" si="13"/>
        <v>27742</v>
      </c>
      <c r="L308" s="13">
        <f t="shared" si="14"/>
        <v>9922</v>
      </c>
    </row>
    <row r="309" spans="1:12" ht="16.5" thickTop="1" thickBot="1" x14ac:dyDescent="0.3">
      <c r="A309" s="1">
        <v>45690</v>
      </c>
      <c r="B309" s="2" t="s">
        <v>349</v>
      </c>
      <c r="C309" s="2" t="s">
        <v>12</v>
      </c>
      <c r="D309" s="2" t="s">
        <v>77</v>
      </c>
      <c r="E309" s="2" t="s">
        <v>65</v>
      </c>
      <c r="F309" s="2" t="s">
        <v>34</v>
      </c>
      <c r="G309" s="2">
        <v>23</v>
      </c>
      <c r="H309" s="2">
        <v>827</v>
      </c>
      <c r="I309" s="2">
        <v>968</v>
      </c>
      <c r="J309" s="3">
        <f t="shared" si="12"/>
        <v>19021</v>
      </c>
      <c r="K309" s="3">
        <f t="shared" si="13"/>
        <v>22264</v>
      </c>
      <c r="L309" s="13">
        <f t="shared" si="14"/>
        <v>3243</v>
      </c>
    </row>
    <row r="310" spans="1:12" ht="16.5" thickTop="1" thickBot="1" x14ac:dyDescent="0.3">
      <c r="A310" s="1">
        <v>45691</v>
      </c>
      <c r="B310" s="2" t="s">
        <v>350</v>
      </c>
      <c r="C310" s="2" t="s">
        <v>12</v>
      </c>
      <c r="D310" s="2" t="s">
        <v>77</v>
      </c>
      <c r="E310" s="2" t="s">
        <v>67</v>
      </c>
      <c r="F310" s="2" t="s">
        <v>34</v>
      </c>
      <c r="G310" s="2">
        <v>23</v>
      </c>
      <c r="H310" s="2">
        <v>570</v>
      </c>
      <c r="I310" s="2">
        <v>1174</v>
      </c>
      <c r="J310" s="3">
        <f t="shared" si="12"/>
        <v>13110</v>
      </c>
      <c r="K310" s="3">
        <f t="shared" si="13"/>
        <v>27002</v>
      </c>
      <c r="L310" s="13">
        <f t="shared" si="14"/>
        <v>13892</v>
      </c>
    </row>
    <row r="311" spans="1:12" ht="16.5" thickTop="1" thickBot="1" x14ac:dyDescent="0.3">
      <c r="A311" s="1">
        <v>45692</v>
      </c>
      <c r="B311" s="2" t="s">
        <v>351</v>
      </c>
      <c r="C311" s="2" t="s">
        <v>12</v>
      </c>
      <c r="D311" s="2" t="s">
        <v>77</v>
      </c>
      <c r="E311" s="2" t="s">
        <v>69</v>
      </c>
      <c r="F311" s="2" t="s">
        <v>15</v>
      </c>
      <c r="G311" s="2">
        <v>21</v>
      </c>
      <c r="H311" s="2">
        <v>938</v>
      </c>
      <c r="I311" s="2">
        <v>1008</v>
      </c>
      <c r="J311" s="3">
        <f t="shared" si="12"/>
        <v>19698</v>
      </c>
      <c r="K311" s="3">
        <f t="shared" si="13"/>
        <v>21168</v>
      </c>
      <c r="L311" s="13">
        <f t="shared" si="14"/>
        <v>1470</v>
      </c>
    </row>
    <row r="312" spans="1:12" ht="16.5" thickTop="1" thickBot="1" x14ac:dyDescent="0.3">
      <c r="A312" s="1">
        <v>45693</v>
      </c>
      <c r="B312" s="2" t="s">
        <v>352</v>
      </c>
      <c r="C312" s="2" t="s">
        <v>12</v>
      </c>
      <c r="D312" s="2" t="s">
        <v>77</v>
      </c>
      <c r="E312" s="2" t="s">
        <v>71</v>
      </c>
      <c r="F312" s="2" t="s">
        <v>15</v>
      </c>
      <c r="G312" s="2">
        <v>24</v>
      </c>
      <c r="H312" s="2">
        <v>993</v>
      </c>
      <c r="I312" s="2">
        <v>1319</v>
      </c>
      <c r="J312" s="3">
        <f t="shared" si="12"/>
        <v>23832</v>
      </c>
      <c r="K312" s="3">
        <f t="shared" si="13"/>
        <v>31656</v>
      </c>
      <c r="L312" s="13">
        <f t="shared" si="14"/>
        <v>7824</v>
      </c>
    </row>
    <row r="313" spans="1:12" ht="16.5" thickTop="1" thickBot="1" x14ac:dyDescent="0.3">
      <c r="A313" s="1">
        <v>45694</v>
      </c>
      <c r="B313" s="2" t="s">
        <v>353</v>
      </c>
      <c r="C313" s="2" t="s">
        <v>12</v>
      </c>
      <c r="D313" s="2" t="s">
        <v>77</v>
      </c>
      <c r="E313" s="2" t="s">
        <v>73</v>
      </c>
      <c r="F313" s="2" t="s">
        <v>15</v>
      </c>
      <c r="G313" s="2">
        <v>20</v>
      </c>
      <c r="H313" s="2">
        <v>534</v>
      </c>
      <c r="I313" s="2">
        <v>1436</v>
      </c>
      <c r="J313" s="3">
        <f t="shared" si="12"/>
        <v>10680</v>
      </c>
      <c r="K313" s="3">
        <f t="shared" si="13"/>
        <v>28720</v>
      </c>
      <c r="L313" s="13">
        <f t="shared" si="14"/>
        <v>18040</v>
      </c>
    </row>
    <row r="314" spans="1:12" ht="16.5" thickTop="1" thickBot="1" x14ac:dyDescent="0.3">
      <c r="A314" s="1">
        <v>45695</v>
      </c>
      <c r="B314" s="2" t="s">
        <v>354</v>
      </c>
      <c r="C314" s="2" t="s">
        <v>12</v>
      </c>
      <c r="D314" s="2" t="s">
        <v>77</v>
      </c>
      <c r="E314" s="2" t="s">
        <v>20</v>
      </c>
      <c r="F314" s="2" t="s">
        <v>15</v>
      </c>
      <c r="G314" s="2">
        <v>23</v>
      </c>
      <c r="H314" s="2">
        <v>761</v>
      </c>
      <c r="I314" s="2">
        <v>1027</v>
      </c>
      <c r="J314" s="3">
        <f t="shared" si="12"/>
        <v>17503</v>
      </c>
      <c r="K314" s="3">
        <f t="shared" si="13"/>
        <v>23621</v>
      </c>
      <c r="L314" s="13">
        <f t="shared" si="14"/>
        <v>6118</v>
      </c>
    </row>
    <row r="315" spans="1:12" ht="16.5" thickTop="1" thickBot="1" x14ac:dyDescent="0.3">
      <c r="A315" s="1">
        <v>45696</v>
      </c>
      <c r="B315" s="2" t="s">
        <v>355</v>
      </c>
      <c r="C315" s="2" t="s">
        <v>12</v>
      </c>
      <c r="D315" s="2" t="s">
        <v>77</v>
      </c>
      <c r="E315" s="2" t="s">
        <v>20</v>
      </c>
      <c r="F315" s="2" t="s">
        <v>15</v>
      </c>
      <c r="G315" s="2">
        <v>23</v>
      </c>
      <c r="H315" s="2">
        <v>701</v>
      </c>
      <c r="I315" s="2">
        <v>1006</v>
      </c>
      <c r="J315" s="3">
        <f t="shared" si="12"/>
        <v>16123</v>
      </c>
      <c r="K315" s="3">
        <f t="shared" si="13"/>
        <v>23138</v>
      </c>
      <c r="L315" s="13">
        <f t="shared" si="14"/>
        <v>7015</v>
      </c>
    </row>
    <row r="316" spans="1:12" ht="16.5" thickTop="1" thickBot="1" x14ac:dyDescent="0.3">
      <c r="A316" s="1">
        <v>45697</v>
      </c>
      <c r="B316" s="2" t="s">
        <v>356</v>
      </c>
      <c r="C316" s="2" t="s">
        <v>12</v>
      </c>
      <c r="D316" s="2" t="s">
        <v>77</v>
      </c>
      <c r="E316" s="2" t="s">
        <v>41</v>
      </c>
      <c r="F316" s="2" t="s">
        <v>34</v>
      </c>
      <c r="G316" s="2">
        <v>25</v>
      </c>
      <c r="H316" s="2">
        <v>541</v>
      </c>
      <c r="I316" s="2">
        <v>1277</v>
      </c>
      <c r="J316" s="3">
        <f t="shared" si="12"/>
        <v>13525</v>
      </c>
      <c r="K316" s="3">
        <f t="shared" si="13"/>
        <v>31925</v>
      </c>
      <c r="L316" s="13">
        <f t="shared" si="14"/>
        <v>18400</v>
      </c>
    </row>
    <row r="317" spans="1:12" ht="16.5" thickTop="1" thickBot="1" x14ac:dyDescent="0.3">
      <c r="A317" s="1">
        <v>45698</v>
      </c>
      <c r="B317" s="2" t="s">
        <v>357</v>
      </c>
      <c r="C317" s="2" t="s">
        <v>12</v>
      </c>
      <c r="D317" s="2" t="s">
        <v>77</v>
      </c>
      <c r="E317" s="2" t="s">
        <v>60</v>
      </c>
      <c r="F317" s="2" t="s">
        <v>34</v>
      </c>
      <c r="G317" s="2">
        <v>26</v>
      </c>
      <c r="H317" s="2">
        <v>751</v>
      </c>
      <c r="I317" s="2">
        <v>1271</v>
      </c>
      <c r="J317" s="3">
        <f t="shared" si="12"/>
        <v>19526</v>
      </c>
      <c r="K317" s="3">
        <f t="shared" si="13"/>
        <v>33046</v>
      </c>
      <c r="L317" s="13">
        <f t="shared" si="14"/>
        <v>13520</v>
      </c>
    </row>
    <row r="318" spans="1:12" ht="16.5" thickTop="1" thickBot="1" x14ac:dyDescent="0.3">
      <c r="A318" s="1">
        <v>45699</v>
      </c>
      <c r="B318" s="2" t="s">
        <v>358</v>
      </c>
      <c r="C318" s="2" t="s">
        <v>12</v>
      </c>
      <c r="D318" s="2" t="s">
        <v>77</v>
      </c>
      <c r="E318" s="2" t="s">
        <v>30</v>
      </c>
      <c r="F318" s="2" t="s">
        <v>34</v>
      </c>
      <c r="G318" s="2">
        <v>28</v>
      </c>
      <c r="H318" s="2">
        <v>708</v>
      </c>
      <c r="I318" s="2">
        <v>1037</v>
      </c>
      <c r="J318" s="3">
        <f t="shared" si="12"/>
        <v>19824</v>
      </c>
      <c r="K318" s="3">
        <f t="shared" si="13"/>
        <v>29036</v>
      </c>
      <c r="L318" s="13">
        <f t="shared" si="14"/>
        <v>9212</v>
      </c>
    </row>
    <row r="319" spans="1:12" ht="16.5" thickTop="1" thickBot="1" x14ac:dyDescent="0.3">
      <c r="A319" s="1">
        <v>45700</v>
      </c>
      <c r="B319" s="2" t="s">
        <v>359</v>
      </c>
      <c r="C319" s="2" t="s">
        <v>24</v>
      </c>
      <c r="D319" s="2" t="s">
        <v>90</v>
      </c>
      <c r="E319" s="2" t="s">
        <v>37</v>
      </c>
      <c r="F319" s="2" t="s">
        <v>34</v>
      </c>
      <c r="G319" s="2">
        <v>80</v>
      </c>
      <c r="H319" s="2">
        <v>636</v>
      </c>
      <c r="I319" s="2">
        <v>1120</v>
      </c>
      <c r="J319" s="3">
        <f t="shared" si="12"/>
        <v>50880</v>
      </c>
      <c r="K319" s="3">
        <f t="shared" si="13"/>
        <v>89600</v>
      </c>
      <c r="L319" s="13">
        <f t="shared" si="14"/>
        <v>38720</v>
      </c>
    </row>
    <row r="320" spans="1:12" ht="16.5" thickTop="1" thickBot="1" x14ac:dyDescent="0.3">
      <c r="A320" s="1">
        <v>45701</v>
      </c>
      <c r="B320" s="2" t="s">
        <v>360</v>
      </c>
      <c r="C320" s="2" t="s">
        <v>24</v>
      </c>
      <c r="D320" s="2" t="s">
        <v>90</v>
      </c>
      <c r="E320" s="2" t="s">
        <v>37</v>
      </c>
      <c r="F320" s="2" t="s">
        <v>34</v>
      </c>
      <c r="G320" s="2">
        <v>50</v>
      </c>
      <c r="H320" s="2">
        <v>581</v>
      </c>
      <c r="I320" s="2">
        <v>1107</v>
      </c>
      <c r="J320" s="3">
        <f t="shared" si="12"/>
        <v>29050</v>
      </c>
      <c r="K320" s="3">
        <f t="shared" si="13"/>
        <v>55350</v>
      </c>
      <c r="L320" s="13">
        <f t="shared" si="14"/>
        <v>26300</v>
      </c>
    </row>
    <row r="321" spans="1:12" ht="16.5" thickTop="1" thickBot="1" x14ac:dyDescent="0.3">
      <c r="A321" s="1">
        <v>45702</v>
      </c>
      <c r="B321" s="2" t="s">
        <v>361</v>
      </c>
      <c r="C321" s="2" t="s">
        <v>24</v>
      </c>
      <c r="D321" s="2" t="s">
        <v>90</v>
      </c>
      <c r="E321" s="2" t="s">
        <v>22</v>
      </c>
      <c r="F321" s="2" t="s">
        <v>34</v>
      </c>
      <c r="G321" s="2">
        <v>55</v>
      </c>
      <c r="H321" s="2">
        <v>856</v>
      </c>
      <c r="I321" s="2">
        <v>1202</v>
      </c>
      <c r="J321" s="3">
        <f t="shared" si="12"/>
        <v>47080</v>
      </c>
      <c r="K321" s="3">
        <f t="shared" si="13"/>
        <v>66110</v>
      </c>
      <c r="L321" s="13">
        <f t="shared" si="14"/>
        <v>19030</v>
      </c>
    </row>
    <row r="322" spans="1:12" ht="16.5" thickTop="1" thickBot="1" x14ac:dyDescent="0.3">
      <c r="A322" s="1">
        <v>45703</v>
      </c>
      <c r="B322" s="2" t="s">
        <v>362</v>
      </c>
      <c r="C322" s="2" t="s">
        <v>24</v>
      </c>
      <c r="D322" s="2" t="s">
        <v>90</v>
      </c>
      <c r="E322" s="2" t="s">
        <v>22</v>
      </c>
      <c r="F322" s="2" t="s">
        <v>34</v>
      </c>
      <c r="G322" s="2">
        <v>78</v>
      </c>
      <c r="H322" s="2">
        <v>964</v>
      </c>
      <c r="I322" s="2">
        <v>1202</v>
      </c>
      <c r="J322" s="3">
        <f t="shared" si="12"/>
        <v>75192</v>
      </c>
      <c r="K322" s="3">
        <f t="shared" si="13"/>
        <v>93756</v>
      </c>
      <c r="L322" s="13">
        <f t="shared" si="14"/>
        <v>18564</v>
      </c>
    </row>
    <row r="323" spans="1:12" ht="16.5" thickTop="1" thickBot="1" x14ac:dyDescent="0.3">
      <c r="A323" s="1">
        <v>45704</v>
      </c>
      <c r="B323" s="2" t="s">
        <v>363</v>
      </c>
      <c r="C323" s="2" t="s">
        <v>24</v>
      </c>
      <c r="D323" s="2" t="s">
        <v>90</v>
      </c>
      <c r="E323" s="2" t="s">
        <v>33</v>
      </c>
      <c r="F323" s="2" t="s">
        <v>15</v>
      </c>
      <c r="G323" s="2">
        <v>97</v>
      </c>
      <c r="H323" s="2">
        <v>982</v>
      </c>
      <c r="I323" s="2">
        <v>1080</v>
      </c>
      <c r="J323" s="3">
        <f t="shared" ref="J323:J386" si="15">G323*H323</f>
        <v>95254</v>
      </c>
      <c r="K323" s="3">
        <f t="shared" ref="K323:K386" si="16">G323*I323</f>
        <v>104760</v>
      </c>
      <c r="L323" s="13">
        <f t="shared" ref="L323:L386" si="17">K323-J323</f>
        <v>9506</v>
      </c>
    </row>
    <row r="324" spans="1:12" ht="16.5" thickTop="1" thickBot="1" x14ac:dyDescent="0.3">
      <c r="A324" s="1">
        <v>45705</v>
      </c>
      <c r="B324" s="2" t="s">
        <v>364</v>
      </c>
      <c r="C324" s="2" t="s">
        <v>24</v>
      </c>
      <c r="D324" s="2" t="s">
        <v>90</v>
      </c>
      <c r="E324" s="2" t="s">
        <v>37</v>
      </c>
      <c r="F324" s="2" t="s">
        <v>15</v>
      </c>
      <c r="G324" s="2">
        <v>93</v>
      </c>
      <c r="H324" s="2">
        <v>736</v>
      </c>
      <c r="I324" s="2">
        <v>1300</v>
      </c>
      <c r="J324" s="3">
        <f t="shared" si="15"/>
        <v>68448</v>
      </c>
      <c r="K324" s="3">
        <f t="shared" si="16"/>
        <v>120900</v>
      </c>
      <c r="L324" s="13">
        <f t="shared" si="17"/>
        <v>52452</v>
      </c>
    </row>
    <row r="325" spans="1:12" ht="16.5" thickTop="1" thickBot="1" x14ac:dyDescent="0.3">
      <c r="A325" s="1">
        <v>45706</v>
      </c>
      <c r="B325" s="2" t="s">
        <v>365</v>
      </c>
      <c r="C325" s="2" t="s">
        <v>24</v>
      </c>
      <c r="D325" s="2" t="s">
        <v>90</v>
      </c>
      <c r="E325" s="2" t="s">
        <v>60</v>
      </c>
      <c r="F325" s="2" t="s">
        <v>15</v>
      </c>
      <c r="G325" s="2">
        <v>51</v>
      </c>
      <c r="H325" s="2">
        <v>608</v>
      </c>
      <c r="I325" s="2">
        <v>1035</v>
      </c>
      <c r="J325" s="3">
        <f t="shared" si="15"/>
        <v>31008</v>
      </c>
      <c r="K325" s="3">
        <f t="shared" si="16"/>
        <v>52785</v>
      </c>
      <c r="L325" s="13">
        <f t="shared" si="17"/>
        <v>21777</v>
      </c>
    </row>
    <row r="326" spans="1:12" ht="16.5" thickTop="1" thickBot="1" x14ac:dyDescent="0.3">
      <c r="A326" s="1">
        <v>45707</v>
      </c>
      <c r="B326" s="2" t="s">
        <v>366</v>
      </c>
      <c r="C326" s="2" t="s">
        <v>24</v>
      </c>
      <c r="D326" s="2" t="s">
        <v>90</v>
      </c>
      <c r="E326" s="2" t="s">
        <v>62</v>
      </c>
      <c r="F326" s="2" t="s">
        <v>15</v>
      </c>
      <c r="G326" s="2">
        <v>95</v>
      </c>
      <c r="H326" s="2">
        <v>642</v>
      </c>
      <c r="I326" s="2">
        <v>991</v>
      </c>
      <c r="J326" s="3">
        <f t="shared" si="15"/>
        <v>60990</v>
      </c>
      <c r="K326" s="3">
        <f t="shared" si="16"/>
        <v>94145</v>
      </c>
      <c r="L326" s="13">
        <f t="shared" si="17"/>
        <v>33155</v>
      </c>
    </row>
    <row r="327" spans="1:12" ht="16.5" thickTop="1" thickBot="1" x14ac:dyDescent="0.3">
      <c r="A327" s="1">
        <v>45708</v>
      </c>
      <c r="B327" s="2" t="s">
        <v>367</v>
      </c>
      <c r="C327" s="2" t="s">
        <v>24</v>
      </c>
      <c r="D327" s="2" t="s">
        <v>90</v>
      </c>
      <c r="E327" s="2" t="s">
        <v>18</v>
      </c>
      <c r="F327" s="2" t="s">
        <v>34</v>
      </c>
      <c r="G327" s="2">
        <v>90</v>
      </c>
      <c r="H327" s="2">
        <v>713</v>
      </c>
      <c r="I327" s="2">
        <v>1017</v>
      </c>
      <c r="J327" s="3">
        <f t="shared" si="15"/>
        <v>64170</v>
      </c>
      <c r="K327" s="3">
        <f t="shared" si="16"/>
        <v>91530</v>
      </c>
      <c r="L327" s="13">
        <f t="shared" si="17"/>
        <v>27360</v>
      </c>
    </row>
    <row r="328" spans="1:12" ht="16.5" thickTop="1" thickBot="1" x14ac:dyDescent="0.3">
      <c r="A328" s="1">
        <v>45709</v>
      </c>
      <c r="B328" s="2" t="s">
        <v>368</v>
      </c>
      <c r="C328" s="2" t="s">
        <v>24</v>
      </c>
      <c r="D328" s="2" t="s">
        <v>90</v>
      </c>
      <c r="E328" s="2" t="s">
        <v>65</v>
      </c>
      <c r="F328" s="2" t="s">
        <v>15</v>
      </c>
      <c r="G328" s="2">
        <v>88</v>
      </c>
      <c r="H328" s="2">
        <v>635</v>
      </c>
      <c r="I328" s="2">
        <v>1275</v>
      </c>
      <c r="J328" s="3">
        <f t="shared" si="15"/>
        <v>55880</v>
      </c>
      <c r="K328" s="3">
        <f t="shared" si="16"/>
        <v>112200</v>
      </c>
      <c r="L328" s="13">
        <f t="shared" si="17"/>
        <v>56320</v>
      </c>
    </row>
    <row r="329" spans="1:12" ht="16.5" thickTop="1" thickBot="1" x14ac:dyDescent="0.3">
      <c r="A329" s="1">
        <v>45710</v>
      </c>
      <c r="B329" s="2" t="s">
        <v>369</v>
      </c>
      <c r="C329" s="2" t="s">
        <v>24</v>
      </c>
      <c r="D329" s="2" t="s">
        <v>90</v>
      </c>
      <c r="E329" s="2" t="s">
        <v>67</v>
      </c>
      <c r="F329" s="2" t="s">
        <v>15</v>
      </c>
      <c r="G329" s="2">
        <v>81</v>
      </c>
      <c r="H329" s="2">
        <v>813</v>
      </c>
      <c r="I329" s="2">
        <v>946</v>
      </c>
      <c r="J329" s="3">
        <f t="shared" si="15"/>
        <v>65853</v>
      </c>
      <c r="K329" s="3">
        <f t="shared" si="16"/>
        <v>76626</v>
      </c>
      <c r="L329" s="13">
        <f t="shared" si="17"/>
        <v>10773</v>
      </c>
    </row>
    <row r="330" spans="1:12" ht="16.5" thickTop="1" thickBot="1" x14ac:dyDescent="0.3">
      <c r="A330" s="1">
        <v>45711</v>
      </c>
      <c r="B330" s="2" t="s">
        <v>370</v>
      </c>
      <c r="C330" s="2" t="s">
        <v>24</v>
      </c>
      <c r="D330" s="2" t="s">
        <v>90</v>
      </c>
      <c r="E330" s="2" t="s">
        <v>69</v>
      </c>
      <c r="F330" s="2" t="s">
        <v>15</v>
      </c>
      <c r="G330" s="2">
        <v>57</v>
      </c>
      <c r="H330" s="2">
        <v>912</v>
      </c>
      <c r="I330" s="2">
        <v>1076</v>
      </c>
      <c r="J330" s="3">
        <f t="shared" si="15"/>
        <v>51984</v>
      </c>
      <c r="K330" s="3">
        <f t="shared" si="16"/>
        <v>61332</v>
      </c>
      <c r="L330" s="13">
        <f t="shared" si="17"/>
        <v>9348</v>
      </c>
    </row>
    <row r="331" spans="1:12" ht="16.5" thickTop="1" thickBot="1" x14ac:dyDescent="0.3">
      <c r="A331" s="1">
        <v>45712</v>
      </c>
      <c r="B331" s="4" t="s">
        <v>371</v>
      </c>
      <c r="C331" s="4" t="s">
        <v>24</v>
      </c>
      <c r="D331" s="4" t="s">
        <v>103</v>
      </c>
      <c r="E331" s="4" t="s">
        <v>71</v>
      </c>
      <c r="F331" s="2" t="s">
        <v>15</v>
      </c>
      <c r="G331" s="2">
        <v>61</v>
      </c>
      <c r="H331" s="2">
        <v>565</v>
      </c>
      <c r="I331" s="2">
        <v>1330</v>
      </c>
      <c r="J331" s="3">
        <f t="shared" si="15"/>
        <v>34465</v>
      </c>
      <c r="K331" s="3">
        <f t="shared" si="16"/>
        <v>81130</v>
      </c>
      <c r="L331" s="13">
        <f t="shared" si="17"/>
        <v>46665</v>
      </c>
    </row>
    <row r="332" spans="1:12" ht="16.5" thickTop="1" thickBot="1" x14ac:dyDescent="0.3">
      <c r="A332" s="1">
        <v>45713</v>
      </c>
      <c r="B332" s="5" t="s">
        <v>372</v>
      </c>
      <c r="C332" s="4" t="s">
        <v>24</v>
      </c>
      <c r="D332" s="5" t="s">
        <v>373</v>
      </c>
      <c r="E332" s="4" t="s">
        <v>71</v>
      </c>
      <c r="F332" s="2" t="s">
        <v>15</v>
      </c>
      <c r="G332" s="2">
        <v>62</v>
      </c>
      <c r="H332" s="2">
        <v>805</v>
      </c>
      <c r="I332" s="2">
        <v>1411</v>
      </c>
      <c r="J332" s="3">
        <f t="shared" si="15"/>
        <v>49910</v>
      </c>
      <c r="K332" s="3">
        <f t="shared" si="16"/>
        <v>87482</v>
      </c>
      <c r="L332" s="13">
        <f t="shared" si="17"/>
        <v>37572</v>
      </c>
    </row>
    <row r="333" spans="1:12" ht="16.5" thickTop="1" thickBot="1" x14ac:dyDescent="0.3">
      <c r="A333" s="1">
        <v>45383</v>
      </c>
      <c r="B333" s="2" t="s">
        <v>11</v>
      </c>
      <c r="C333" s="2" t="s">
        <v>12</v>
      </c>
      <c r="D333" s="2" t="s">
        <v>13</v>
      </c>
      <c r="E333" s="2" t="s">
        <v>14</v>
      </c>
      <c r="F333" s="2" t="s">
        <v>15</v>
      </c>
      <c r="G333" s="2">
        <v>28</v>
      </c>
      <c r="H333" s="2">
        <v>826</v>
      </c>
      <c r="I333" s="2">
        <v>1135</v>
      </c>
      <c r="J333" s="3">
        <f t="shared" si="15"/>
        <v>23128</v>
      </c>
      <c r="K333" s="3">
        <f t="shared" si="16"/>
        <v>31780</v>
      </c>
      <c r="L333" s="13">
        <f t="shared" si="17"/>
        <v>8652</v>
      </c>
    </row>
    <row r="334" spans="1:12" ht="16.5" thickTop="1" thickBot="1" x14ac:dyDescent="0.3">
      <c r="A334" s="1">
        <v>45384</v>
      </c>
      <c r="B334" s="2" t="s">
        <v>16</v>
      </c>
      <c r="C334" s="2" t="s">
        <v>12</v>
      </c>
      <c r="D334" s="2" t="s">
        <v>17</v>
      </c>
      <c r="E334" s="2" t="s">
        <v>18</v>
      </c>
      <c r="F334" s="2" t="s">
        <v>15</v>
      </c>
      <c r="G334" s="2">
        <v>25</v>
      </c>
      <c r="H334" s="2">
        <v>952</v>
      </c>
      <c r="I334" s="2">
        <v>1314</v>
      </c>
      <c r="J334" s="3">
        <f t="shared" si="15"/>
        <v>23800</v>
      </c>
      <c r="K334" s="3">
        <f t="shared" si="16"/>
        <v>32850</v>
      </c>
      <c r="L334" s="13">
        <f t="shared" si="17"/>
        <v>9050</v>
      </c>
    </row>
    <row r="335" spans="1:12" ht="16.5" thickTop="1" thickBot="1" x14ac:dyDescent="0.3">
      <c r="A335" s="1">
        <v>45385</v>
      </c>
      <c r="B335" s="2" t="s">
        <v>19</v>
      </c>
      <c r="C335" s="2" t="s">
        <v>12</v>
      </c>
      <c r="D335" s="2" t="s">
        <v>17</v>
      </c>
      <c r="E335" s="2" t="s">
        <v>20</v>
      </c>
      <c r="F335" s="2" t="s">
        <v>15</v>
      </c>
      <c r="G335" s="2">
        <v>20</v>
      </c>
      <c r="H335" s="2">
        <v>940</v>
      </c>
      <c r="I335" s="2">
        <v>1488</v>
      </c>
      <c r="J335" s="3">
        <f t="shared" si="15"/>
        <v>18800</v>
      </c>
      <c r="K335" s="3">
        <f t="shared" si="16"/>
        <v>29760</v>
      </c>
      <c r="L335" s="13">
        <f t="shared" si="17"/>
        <v>10960</v>
      </c>
    </row>
    <row r="336" spans="1:12" ht="16.5" thickTop="1" thickBot="1" x14ac:dyDescent="0.3">
      <c r="A336" s="1">
        <v>45386</v>
      </c>
      <c r="B336" s="2" t="s">
        <v>21</v>
      </c>
      <c r="C336" s="2" t="s">
        <v>12</v>
      </c>
      <c r="D336" s="2" t="s">
        <v>17</v>
      </c>
      <c r="E336" s="2" t="s">
        <v>22</v>
      </c>
      <c r="F336" s="2" t="s">
        <v>15</v>
      </c>
      <c r="G336" s="2">
        <v>22</v>
      </c>
      <c r="H336" s="2">
        <v>785</v>
      </c>
      <c r="I336" s="2">
        <v>885</v>
      </c>
      <c r="J336" s="3">
        <f t="shared" si="15"/>
        <v>17270</v>
      </c>
      <c r="K336" s="3">
        <f t="shared" si="16"/>
        <v>19470</v>
      </c>
      <c r="L336" s="13">
        <f t="shared" si="17"/>
        <v>2200</v>
      </c>
    </row>
    <row r="337" spans="1:12" ht="16.5" thickTop="1" thickBot="1" x14ac:dyDescent="0.3">
      <c r="A337" s="1">
        <v>45387</v>
      </c>
      <c r="B337" s="2" t="s">
        <v>23</v>
      </c>
      <c r="C337" s="2" t="s">
        <v>24</v>
      </c>
      <c r="D337" s="2" t="s">
        <v>25</v>
      </c>
      <c r="E337" s="2" t="s">
        <v>26</v>
      </c>
      <c r="F337" s="2" t="s">
        <v>15</v>
      </c>
      <c r="G337" s="2">
        <v>74</v>
      </c>
      <c r="H337" s="2">
        <v>743</v>
      </c>
      <c r="I337" s="2">
        <v>1284</v>
      </c>
      <c r="J337" s="3">
        <f t="shared" si="15"/>
        <v>54982</v>
      </c>
      <c r="K337" s="3">
        <f t="shared" si="16"/>
        <v>95016</v>
      </c>
      <c r="L337" s="13">
        <f t="shared" si="17"/>
        <v>40034</v>
      </c>
    </row>
    <row r="338" spans="1:12" ht="16.5" thickTop="1" thickBot="1" x14ac:dyDescent="0.3">
      <c r="A338" s="1">
        <v>45388</v>
      </c>
      <c r="B338" s="2" t="s">
        <v>27</v>
      </c>
      <c r="C338" s="2" t="s">
        <v>24</v>
      </c>
      <c r="D338" s="2" t="s">
        <v>25</v>
      </c>
      <c r="E338" s="2" t="s">
        <v>28</v>
      </c>
      <c r="F338" s="2" t="s">
        <v>15</v>
      </c>
      <c r="G338" s="2">
        <v>83</v>
      </c>
      <c r="H338" s="2">
        <v>594</v>
      </c>
      <c r="I338" s="2">
        <v>1302</v>
      </c>
      <c r="J338" s="3">
        <f t="shared" si="15"/>
        <v>49302</v>
      </c>
      <c r="K338" s="3">
        <f t="shared" si="16"/>
        <v>108066</v>
      </c>
      <c r="L338" s="13">
        <f t="shared" si="17"/>
        <v>58764</v>
      </c>
    </row>
    <row r="339" spans="1:12" ht="16.5" thickTop="1" thickBot="1" x14ac:dyDescent="0.3">
      <c r="A339" s="1">
        <v>45389</v>
      </c>
      <c r="B339" s="2" t="s">
        <v>29</v>
      </c>
      <c r="C339" s="2" t="s">
        <v>24</v>
      </c>
      <c r="D339" s="2" t="s">
        <v>25</v>
      </c>
      <c r="E339" s="2" t="s">
        <v>30</v>
      </c>
      <c r="F339" s="2" t="s">
        <v>15</v>
      </c>
      <c r="G339" s="2">
        <v>55</v>
      </c>
      <c r="H339" s="2">
        <v>906</v>
      </c>
      <c r="I339" s="2">
        <v>1316</v>
      </c>
      <c r="J339" s="3">
        <f t="shared" si="15"/>
        <v>49830</v>
      </c>
      <c r="K339" s="3">
        <f t="shared" si="16"/>
        <v>72380</v>
      </c>
      <c r="L339" s="13">
        <f t="shared" si="17"/>
        <v>22550</v>
      </c>
    </row>
    <row r="340" spans="1:12" ht="16.5" thickTop="1" thickBot="1" x14ac:dyDescent="0.3">
      <c r="A340" s="1">
        <v>45390</v>
      </c>
      <c r="B340" s="2" t="s">
        <v>31</v>
      </c>
      <c r="C340" s="2" t="s">
        <v>24</v>
      </c>
      <c r="D340" s="2" t="s">
        <v>25</v>
      </c>
      <c r="E340" s="2" t="s">
        <v>18</v>
      </c>
      <c r="F340" s="2" t="s">
        <v>15</v>
      </c>
      <c r="G340" s="2">
        <v>70</v>
      </c>
      <c r="H340" s="2">
        <v>878</v>
      </c>
      <c r="I340" s="2">
        <v>1198</v>
      </c>
      <c r="J340" s="3">
        <f t="shared" si="15"/>
        <v>61460</v>
      </c>
      <c r="K340" s="3">
        <f t="shared" si="16"/>
        <v>83860</v>
      </c>
      <c r="L340" s="13">
        <f t="shared" si="17"/>
        <v>22400</v>
      </c>
    </row>
    <row r="341" spans="1:12" ht="16.5" thickTop="1" thickBot="1" x14ac:dyDescent="0.3">
      <c r="A341" s="1">
        <v>45391</v>
      </c>
      <c r="B341" s="2" t="s">
        <v>32</v>
      </c>
      <c r="C341" s="2" t="s">
        <v>12</v>
      </c>
      <c r="D341" s="2" t="s">
        <v>13</v>
      </c>
      <c r="E341" s="2" t="s">
        <v>33</v>
      </c>
      <c r="F341" s="2" t="s">
        <v>34</v>
      </c>
      <c r="G341" s="2">
        <v>21</v>
      </c>
      <c r="H341" s="2">
        <v>879</v>
      </c>
      <c r="I341" s="2">
        <v>1072</v>
      </c>
      <c r="J341" s="3">
        <f t="shared" si="15"/>
        <v>18459</v>
      </c>
      <c r="K341" s="3">
        <f t="shared" si="16"/>
        <v>22512</v>
      </c>
      <c r="L341" s="13">
        <f t="shared" si="17"/>
        <v>4053</v>
      </c>
    </row>
    <row r="342" spans="1:12" ht="16.5" thickTop="1" thickBot="1" x14ac:dyDescent="0.3">
      <c r="A342" s="1">
        <v>45392</v>
      </c>
      <c r="B342" s="2" t="s">
        <v>35</v>
      </c>
      <c r="C342" s="2" t="s">
        <v>12</v>
      </c>
      <c r="D342" s="2" t="s">
        <v>13</v>
      </c>
      <c r="E342" s="2" t="s">
        <v>30</v>
      </c>
      <c r="F342" s="2" t="s">
        <v>34</v>
      </c>
      <c r="G342" s="2">
        <v>28</v>
      </c>
      <c r="H342" s="2">
        <v>937</v>
      </c>
      <c r="I342" s="2">
        <v>962</v>
      </c>
      <c r="J342" s="3">
        <f t="shared" si="15"/>
        <v>26236</v>
      </c>
      <c r="K342" s="3">
        <f t="shared" si="16"/>
        <v>26936</v>
      </c>
      <c r="L342" s="13">
        <f t="shared" si="17"/>
        <v>700</v>
      </c>
    </row>
    <row r="343" spans="1:12" ht="16.5" thickTop="1" thickBot="1" x14ac:dyDescent="0.3">
      <c r="A343" s="1">
        <v>45393</v>
      </c>
      <c r="B343" s="2" t="s">
        <v>36</v>
      </c>
      <c r="C343" s="2" t="s">
        <v>12</v>
      </c>
      <c r="D343" s="2" t="s">
        <v>13</v>
      </c>
      <c r="E343" s="2" t="s">
        <v>37</v>
      </c>
      <c r="F343" s="2" t="s">
        <v>34</v>
      </c>
      <c r="G343" s="2">
        <v>22</v>
      </c>
      <c r="H343" s="2">
        <v>832</v>
      </c>
      <c r="I343" s="2">
        <v>1160</v>
      </c>
      <c r="J343" s="3">
        <f t="shared" si="15"/>
        <v>18304</v>
      </c>
      <c r="K343" s="3">
        <f t="shared" si="16"/>
        <v>25520</v>
      </c>
      <c r="L343" s="13">
        <f t="shared" si="17"/>
        <v>7216</v>
      </c>
    </row>
    <row r="344" spans="1:12" ht="16.5" thickTop="1" thickBot="1" x14ac:dyDescent="0.3">
      <c r="A344" s="1">
        <v>45394</v>
      </c>
      <c r="B344" s="2" t="s">
        <v>38</v>
      </c>
      <c r="C344" s="2" t="s">
        <v>12</v>
      </c>
      <c r="D344" s="2" t="s">
        <v>13</v>
      </c>
      <c r="E344" s="2" t="s">
        <v>37</v>
      </c>
      <c r="F344" s="2" t="s">
        <v>34</v>
      </c>
      <c r="G344" s="2">
        <v>28</v>
      </c>
      <c r="H344" s="2">
        <v>832</v>
      </c>
      <c r="I344" s="2">
        <v>1013</v>
      </c>
      <c r="J344" s="3">
        <f t="shared" si="15"/>
        <v>23296</v>
      </c>
      <c r="K344" s="3">
        <f t="shared" si="16"/>
        <v>28364</v>
      </c>
      <c r="L344" s="13">
        <f t="shared" si="17"/>
        <v>5068</v>
      </c>
    </row>
    <row r="345" spans="1:12" ht="16.5" thickTop="1" thickBot="1" x14ac:dyDescent="0.3">
      <c r="A345" s="1">
        <v>45395</v>
      </c>
      <c r="B345" s="2" t="s">
        <v>39</v>
      </c>
      <c r="C345" s="2" t="s">
        <v>12</v>
      </c>
      <c r="D345" s="2" t="s">
        <v>13</v>
      </c>
      <c r="E345" s="2" t="s">
        <v>18</v>
      </c>
      <c r="F345" s="2" t="s">
        <v>34</v>
      </c>
      <c r="G345" s="2">
        <v>22</v>
      </c>
      <c r="H345" s="2">
        <v>692</v>
      </c>
      <c r="I345" s="2">
        <v>1407</v>
      </c>
      <c r="J345" s="3">
        <f t="shared" si="15"/>
        <v>15224</v>
      </c>
      <c r="K345" s="3">
        <f t="shared" si="16"/>
        <v>30954</v>
      </c>
      <c r="L345" s="13">
        <f t="shared" si="17"/>
        <v>15730</v>
      </c>
    </row>
    <row r="346" spans="1:12" ht="16.5" thickTop="1" thickBot="1" x14ac:dyDescent="0.3">
      <c r="A346" s="1">
        <v>45396</v>
      </c>
      <c r="B346" s="2" t="s">
        <v>40</v>
      </c>
      <c r="C346" s="2" t="s">
        <v>12</v>
      </c>
      <c r="D346" s="2" t="s">
        <v>13</v>
      </c>
      <c r="E346" s="2" t="s">
        <v>41</v>
      </c>
      <c r="F346" s="2" t="s">
        <v>34</v>
      </c>
      <c r="G346" s="2">
        <v>22</v>
      </c>
      <c r="H346" s="2">
        <v>622</v>
      </c>
      <c r="I346" s="2">
        <v>1031</v>
      </c>
      <c r="J346" s="3">
        <f t="shared" si="15"/>
        <v>13684</v>
      </c>
      <c r="K346" s="3">
        <f t="shared" si="16"/>
        <v>22682</v>
      </c>
      <c r="L346" s="13">
        <f t="shared" si="17"/>
        <v>8998</v>
      </c>
    </row>
    <row r="347" spans="1:12" ht="16.5" thickTop="1" thickBot="1" x14ac:dyDescent="0.3">
      <c r="A347" s="1">
        <v>45397</v>
      </c>
      <c r="B347" s="2" t="s">
        <v>42</v>
      </c>
      <c r="C347" s="2" t="s">
        <v>24</v>
      </c>
      <c r="D347" s="2" t="s">
        <v>43</v>
      </c>
      <c r="E347" s="2" t="s">
        <v>18</v>
      </c>
      <c r="F347" s="2" t="s">
        <v>34</v>
      </c>
      <c r="G347" s="2">
        <v>57</v>
      </c>
      <c r="H347" s="2">
        <v>724</v>
      </c>
      <c r="I347" s="2">
        <v>1094</v>
      </c>
      <c r="J347" s="3">
        <f t="shared" si="15"/>
        <v>41268</v>
      </c>
      <c r="K347" s="3">
        <f t="shared" si="16"/>
        <v>62358</v>
      </c>
      <c r="L347" s="13">
        <f t="shared" si="17"/>
        <v>21090</v>
      </c>
    </row>
    <row r="348" spans="1:12" ht="16.5" thickTop="1" thickBot="1" x14ac:dyDescent="0.3">
      <c r="A348" s="1">
        <v>45398</v>
      </c>
      <c r="B348" s="2" t="s">
        <v>44</v>
      </c>
      <c r="C348" s="2" t="s">
        <v>24</v>
      </c>
      <c r="D348" s="2" t="s">
        <v>43</v>
      </c>
      <c r="E348" s="2" t="s">
        <v>45</v>
      </c>
      <c r="F348" s="2" t="s">
        <v>34</v>
      </c>
      <c r="G348" s="2">
        <v>50</v>
      </c>
      <c r="H348" s="2">
        <v>537</v>
      </c>
      <c r="I348" s="2">
        <v>999</v>
      </c>
      <c r="J348" s="3">
        <f t="shared" si="15"/>
        <v>26850</v>
      </c>
      <c r="K348" s="3">
        <f t="shared" si="16"/>
        <v>49950</v>
      </c>
      <c r="L348" s="13">
        <f t="shared" si="17"/>
        <v>23100</v>
      </c>
    </row>
    <row r="349" spans="1:12" ht="16.5" thickTop="1" thickBot="1" x14ac:dyDescent="0.3">
      <c r="A349" s="1">
        <v>45399</v>
      </c>
      <c r="B349" s="2" t="s">
        <v>46</v>
      </c>
      <c r="C349" s="2" t="s">
        <v>24</v>
      </c>
      <c r="D349" s="2" t="s">
        <v>43</v>
      </c>
      <c r="E349" s="2" t="s">
        <v>41</v>
      </c>
      <c r="F349" s="2" t="s">
        <v>34</v>
      </c>
      <c r="G349" s="2">
        <v>67</v>
      </c>
      <c r="H349" s="2">
        <v>989</v>
      </c>
      <c r="I349" s="2">
        <v>1052</v>
      </c>
      <c r="J349" s="3">
        <f t="shared" si="15"/>
        <v>66263</v>
      </c>
      <c r="K349" s="3">
        <f t="shared" si="16"/>
        <v>70484</v>
      </c>
      <c r="L349" s="13">
        <f t="shared" si="17"/>
        <v>4221</v>
      </c>
    </row>
    <row r="350" spans="1:12" ht="16.5" thickTop="1" thickBot="1" x14ac:dyDescent="0.3">
      <c r="A350" s="1">
        <v>45400</v>
      </c>
      <c r="B350" s="2" t="s">
        <v>47</v>
      </c>
      <c r="C350" s="2" t="s">
        <v>24</v>
      </c>
      <c r="D350" s="2" t="s">
        <v>43</v>
      </c>
      <c r="E350" s="2" t="s">
        <v>48</v>
      </c>
      <c r="F350" s="2" t="s">
        <v>34</v>
      </c>
      <c r="G350" s="2">
        <v>83</v>
      </c>
      <c r="H350" s="2">
        <v>917</v>
      </c>
      <c r="I350" s="2">
        <v>1125</v>
      </c>
      <c r="J350" s="3">
        <f t="shared" si="15"/>
        <v>76111</v>
      </c>
      <c r="K350" s="3">
        <f t="shared" si="16"/>
        <v>93375</v>
      </c>
      <c r="L350" s="13">
        <f t="shared" si="17"/>
        <v>17264</v>
      </c>
    </row>
    <row r="351" spans="1:12" ht="16.5" thickTop="1" thickBot="1" x14ac:dyDescent="0.3">
      <c r="A351" s="1">
        <v>45401</v>
      </c>
      <c r="B351" s="2" t="s">
        <v>49</v>
      </c>
      <c r="C351" s="2" t="s">
        <v>24</v>
      </c>
      <c r="D351" s="2" t="s">
        <v>43</v>
      </c>
      <c r="E351" s="2" t="s">
        <v>50</v>
      </c>
      <c r="F351" s="2" t="s">
        <v>34</v>
      </c>
      <c r="G351" s="2">
        <v>74</v>
      </c>
      <c r="H351" s="2">
        <v>645</v>
      </c>
      <c r="I351" s="2">
        <v>1026</v>
      </c>
      <c r="J351" s="3">
        <f t="shared" si="15"/>
        <v>47730</v>
      </c>
      <c r="K351" s="3">
        <f t="shared" si="16"/>
        <v>75924</v>
      </c>
      <c r="L351" s="13">
        <f t="shared" si="17"/>
        <v>28194</v>
      </c>
    </row>
    <row r="352" spans="1:12" ht="16.5" thickTop="1" thickBot="1" x14ac:dyDescent="0.3">
      <c r="A352" s="1">
        <v>45402</v>
      </c>
      <c r="B352" s="2" t="s">
        <v>51</v>
      </c>
      <c r="C352" s="2" t="s">
        <v>24</v>
      </c>
      <c r="D352" s="2" t="s">
        <v>43</v>
      </c>
      <c r="E352" s="2" t="s">
        <v>30</v>
      </c>
      <c r="F352" s="2" t="s">
        <v>15</v>
      </c>
      <c r="G352" s="2">
        <v>76</v>
      </c>
      <c r="H352" s="2">
        <v>943</v>
      </c>
      <c r="I352" s="2">
        <v>1205</v>
      </c>
      <c r="J352" s="3">
        <f t="shared" si="15"/>
        <v>71668</v>
      </c>
      <c r="K352" s="3">
        <f t="shared" si="16"/>
        <v>91580</v>
      </c>
      <c r="L352" s="13">
        <f t="shared" si="17"/>
        <v>19912</v>
      </c>
    </row>
    <row r="353" spans="1:12" ht="16.5" thickTop="1" thickBot="1" x14ac:dyDescent="0.3">
      <c r="A353" s="1">
        <v>45403</v>
      </c>
      <c r="B353" s="2" t="s">
        <v>52</v>
      </c>
      <c r="C353" s="2" t="s">
        <v>24</v>
      </c>
      <c r="D353" s="2" t="s">
        <v>43</v>
      </c>
      <c r="E353" s="2" t="s">
        <v>37</v>
      </c>
      <c r="F353" s="2" t="s">
        <v>15</v>
      </c>
      <c r="G353" s="2">
        <v>85</v>
      </c>
      <c r="H353" s="2">
        <v>505</v>
      </c>
      <c r="I353" s="2">
        <v>1323</v>
      </c>
      <c r="J353" s="3">
        <f t="shared" si="15"/>
        <v>42925</v>
      </c>
      <c r="K353" s="3">
        <f t="shared" si="16"/>
        <v>112455</v>
      </c>
      <c r="L353" s="13">
        <f t="shared" si="17"/>
        <v>69530</v>
      </c>
    </row>
    <row r="354" spans="1:12" ht="16.5" thickTop="1" thickBot="1" x14ac:dyDescent="0.3">
      <c r="A354" s="1">
        <v>45404</v>
      </c>
      <c r="B354" s="2" t="s">
        <v>53</v>
      </c>
      <c r="C354" s="2" t="s">
        <v>12</v>
      </c>
      <c r="D354" s="2" t="s">
        <v>54</v>
      </c>
      <c r="E354" s="2" t="s">
        <v>37</v>
      </c>
      <c r="F354" s="2" t="s">
        <v>15</v>
      </c>
      <c r="G354" s="2">
        <v>23</v>
      </c>
      <c r="H354" s="2">
        <v>663</v>
      </c>
      <c r="I354" s="2">
        <v>926</v>
      </c>
      <c r="J354" s="3">
        <f t="shared" si="15"/>
        <v>15249</v>
      </c>
      <c r="K354" s="3">
        <f t="shared" si="16"/>
        <v>21298</v>
      </c>
      <c r="L354" s="13">
        <f t="shared" si="17"/>
        <v>6049</v>
      </c>
    </row>
    <row r="355" spans="1:12" ht="16.5" thickTop="1" thickBot="1" x14ac:dyDescent="0.3">
      <c r="A355" s="1">
        <v>45405</v>
      </c>
      <c r="B355" s="2" t="s">
        <v>55</v>
      </c>
      <c r="C355" s="2" t="s">
        <v>12</v>
      </c>
      <c r="D355" s="2" t="s">
        <v>54</v>
      </c>
      <c r="E355" s="2" t="s">
        <v>22</v>
      </c>
      <c r="F355" s="2" t="s">
        <v>15</v>
      </c>
      <c r="G355" s="2">
        <v>29</v>
      </c>
      <c r="H355" s="2">
        <v>893</v>
      </c>
      <c r="I355" s="2">
        <v>1003</v>
      </c>
      <c r="J355" s="3">
        <f t="shared" si="15"/>
        <v>25897</v>
      </c>
      <c r="K355" s="3">
        <f t="shared" si="16"/>
        <v>29087</v>
      </c>
      <c r="L355" s="13">
        <f t="shared" si="17"/>
        <v>3190</v>
      </c>
    </row>
    <row r="356" spans="1:12" ht="16.5" thickTop="1" thickBot="1" x14ac:dyDescent="0.3">
      <c r="A356" s="1">
        <v>45406</v>
      </c>
      <c r="B356" s="2" t="s">
        <v>56</v>
      </c>
      <c r="C356" s="2" t="s">
        <v>12</v>
      </c>
      <c r="D356" s="2" t="s">
        <v>54</v>
      </c>
      <c r="E356" s="2" t="s">
        <v>22</v>
      </c>
      <c r="F356" s="2" t="s">
        <v>15</v>
      </c>
      <c r="G356" s="2">
        <v>23</v>
      </c>
      <c r="H356" s="2">
        <v>779</v>
      </c>
      <c r="I356" s="2">
        <v>1428</v>
      </c>
      <c r="J356" s="3">
        <f t="shared" si="15"/>
        <v>17917</v>
      </c>
      <c r="K356" s="3">
        <f t="shared" si="16"/>
        <v>32844</v>
      </c>
      <c r="L356" s="13">
        <f t="shared" si="17"/>
        <v>14927</v>
      </c>
    </row>
    <row r="357" spans="1:12" ht="16.5" thickTop="1" thickBot="1" x14ac:dyDescent="0.3">
      <c r="A357" s="1">
        <v>45407</v>
      </c>
      <c r="B357" s="2" t="s">
        <v>57</v>
      </c>
      <c r="C357" s="2" t="s">
        <v>12</v>
      </c>
      <c r="D357" s="2" t="s">
        <v>54</v>
      </c>
      <c r="E357" s="2" t="s">
        <v>33</v>
      </c>
      <c r="F357" s="2" t="s">
        <v>34</v>
      </c>
      <c r="G357" s="2">
        <v>24</v>
      </c>
      <c r="H357" s="2">
        <v>859</v>
      </c>
      <c r="I357" s="2">
        <v>939</v>
      </c>
      <c r="J357" s="3">
        <f t="shared" si="15"/>
        <v>20616</v>
      </c>
      <c r="K357" s="3">
        <f t="shared" si="16"/>
        <v>22536</v>
      </c>
      <c r="L357" s="13">
        <f t="shared" si="17"/>
        <v>1920</v>
      </c>
    </row>
    <row r="358" spans="1:12" ht="16.5" thickTop="1" thickBot="1" x14ac:dyDescent="0.3">
      <c r="A358" s="1">
        <v>45408</v>
      </c>
      <c r="B358" s="2" t="s">
        <v>58</v>
      </c>
      <c r="C358" s="2" t="s">
        <v>12</v>
      </c>
      <c r="D358" s="2" t="s">
        <v>54</v>
      </c>
      <c r="E358" s="2" t="s">
        <v>37</v>
      </c>
      <c r="F358" s="2" t="s">
        <v>34</v>
      </c>
      <c r="G358" s="2">
        <v>29</v>
      </c>
      <c r="H358" s="2">
        <v>952</v>
      </c>
      <c r="I358" s="2">
        <v>1483</v>
      </c>
      <c r="J358" s="3">
        <f t="shared" si="15"/>
        <v>27608</v>
      </c>
      <c r="K358" s="3">
        <f t="shared" si="16"/>
        <v>43007</v>
      </c>
      <c r="L358" s="13">
        <f t="shared" si="17"/>
        <v>15399</v>
      </c>
    </row>
    <row r="359" spans="1:12" ht="16.5" thickTop="1" thickBot="1" x14ac:dyDescent="0.3">
      <c r="A359" s="1">
        <v>45409</v>
      </c>
      <c r="B359" s="2" t="s">
        <v>59</v>
      </c>
      <c r="C359" s="2" t="s">
        <v>12</v>
      </c>
      <c r="D359" s="2" t="s">
        <v>54</v>
      </c>
      <c r="E359" s="2" t="s">
        <v>60</v>
      </c>
      <c r="F359" s="2" t="s">
        <v>34</v>
      </c>
      <c r="G359" s="2">
        <v>26</v>
      </c>
      <c r="H359" s="2">
        <v>983</v>
      </c>
      <c r="I359" s="2">
        <v>1457</v>
      </c>
      <c r="J359" s="3">
        <f t="shared" si="15"/>
        <v>25558</v>
      </c>
      <c r="K359" s="3">
        <f t="shared" si="16"/>
        <v>37882</v>
      </c>
      <c r="L359" s="13">
        <f t="shared" si="17"/>
        <v>12324</v>
      </c>
    </row>
    <row r="360" spans="1:12" ht="16.5" thickTop="1" thickBot="1" x14ac:dyDescent="0.3">
      <c r="A360" s="1">
        <v>45410</v>
      </c>
      <c r="B360" s="2" t="s">
        <v>61</v>
      </c>
      <c r="C360" s="2" t="s">
        <v>12</v>
      </c>
      <c r="D360" s="2" t="s">
        <v>54</v>
      </c>
      <c r="E360" s="2" t="s">
        <v>62</v>
      </c>
      <c r="F360" s="2" t="s">
        <v>34</v>
      </c>
      <c r="G360" s="2">
        <v>28</v>
      </c>
      <c r="H360" s="2">
        <v>814</v>
      </c>
      <c r="I360" s="2">
        <v>1044</v>
      </c>
      <c r="J360" s="3">
        <f t="shared" si="15"/>
        <v>22792</v>
      </c>
      <c r="K360" s="3">
        <f t="shared" si="16"/>
        <v>29232</v>
      </c>
      <c r="L360" s="13">
        <f t="shared" si="17"/>
        <v>6440</v>
      </c>
    </row>
    <row r="361" spans="1:12" ht="16.5" thickTop="1" thickBot="1" x14ac:dyDescent="0.3">
      <c r="A361" s="1">
        <v>45411</v>
      </c>
      <c r="B361" s="2" t="s">
        <v>63</v>
      </c>
      <c r="C361" s="2" t="s">
        <v>12</v>
      </c>
      <c r="D361" s="2" t="s">
        <v>54</v>
      </c>
      <c r="E361" s="2" t="s">
        <v>18</v>
      </c>
      <c r="F361" s="2" t="s">
        <v>34</v>
      </c>
      <c r="G361" s="2">
        <v>26</v>
      </c>
      <c r="H361" s="2">
        <v>835</v>
      </c>
      <c r="I361" s="2">
        <v>1145</v>
      </c>
      <c r="J361" s="3">
        <f t="shared" si="15"/>
        <v>21710</v>
      </c>
      <c r="K361" s="3">
        <f t="shared" si="16"/>
        <v>29770</v>
      </c>
      <c r="L361" s="13">
        <f t="shared" si="17"/>
        <v>8060</v>
      </c>
    </row>
    <row r="362" spans="1:12" ht="16.5" thickTop="1" thickBot="1" x14ac:dyDescent="0.3">
      <c r="A362" s="1">
        <v>45412</v>
      </c>
      <c r="B362" s="2" t="s">
        <v>64</v>
      </c>
      <c r="C362" s="2" t="s">
        <v>12</v>
      </c>
      <c r="D362" s="2" t="s">
        <v>54</v>
      </c>
      <c r="E362" s="2" t="s">
        <v>65</v>
      </c>
      <c r="F362" s="2" t="s">
        <v>34</v>
      </c>
      <c r="G362" s="2">
        <v>24</v>
      </c>
      <c r="H362" s="2">
        <v>631</v>
      </c>
      <c r="I362" s="2">
        <v>1299</v>
      </c>
      <c r="J362" s="3">
        <f t="shared" si="15"/>
        <v>15144</v>
      </c>
      <c r="K362" s="3">
        <f t="shared" si="16"/>
        <v>31176</v>
      </c>
      <c r="L362" s="13">
        <f t="shared" si="17"/>
        <v>16032</v>
      </c>
    </row>
    <row r="363" spans="1:12" ht="16.5" thickTop="1" thickBot="1" x14ac:dyDescent="0.3">
      <c r="A363" s="1">
        <v>45413</v>
      </c>
      <c r="B363" s="2" t="s">
        <v>66</v>
      </c>
      <c r="C363" s="2" t="s">
        <v>12</v>
      </c>
      <c r="D363" s="2" t="s">
        <v>54</v>
      </c>
      <c r="E363" s="2" t="s">
        <v>67</v>
      </c>
      <c r="F363" s="2" t="s">
        <v>34</v>
      </c>
      <c r="G363" s="2">
        <v>24</v>
      </c>
      <c r="H363" s="2">
        <v>833</v>
      </c>
      <c r="I363" s="2">
        <v>974</v>
      </c>
      <c r="J363" s="3">
        <f t="shared" si="15"/>
        <v>19992</v>
      </c>
      <c r="K363" s="3">
        <f t="shared" si="16"/>
        <v>23376</v>
      </c>
      <c r="L363" s="13">
        <f t="shared" si="17"/>
        <v>3384</v>
      </c>
    </row>
    <row r="364" spans="1:12" ht="16.5" thickTop="1" thickBot="1" x14ac:dyDescent="0.3">
      <c r="A364" s="1">
        <v>45414</v>
      </c>
      <c r="B364" s="2" t="s">
        <v>68</v>
      </c>
      <c r="C364" s="2" t="s">
        <v>12</v>
      </c>
      <c r="D364" s="2" t="s">
        <v>54</v>
      </c>
      <c r="E364" s="2" t="s">
        <v>69</v>
      </c>
      <c r="F364" s="2" t="s">
        <v>15</v>
      </c>
      <c r="G364" s="2">
        <v>21</v>
      </c>
      <c r="H364" s="2">
        <v>680</v>
      </c>
      <c r="I364" s="2">
        <v>1232</v>
      </c>
      <c r="J364" s="3">
        <f t="shared" si="15"/>
        <v>14280</v>
      </c>
      <c r="K364" s="3">
        <f t="shared" si="16"/>
        <v>25872</v>
      </c>
      <c r="L364" s="13">
        <f t="shared" si="17"/>
        <v>11592</v>
      </c>
    </row>
    <row r="365" spans="1:12" ht="16.5" thickTop="1" thickBot="1" x14ac:dyDescent="0.3">
      <c r="A365" s="1">
        <v>45415</v>
      </c>
      <c r="B365" s="2" t="s">
        <v>70</v>
      </c>
      <c r="C365" s="2" t="s">
        <v>12</v>
      </c>
      <c r="D365" s="2" t="s">
        <v>54</v>
      </c>
      <c r="E365" s="2" t="s">
        <v>71</v>
      </c>
      <c r="F365" s="2" t="s">
        <v>15</v>
      </c>
      <c r="G365" s="2">
        <v>23</v>
      </c>
      <c r="H365" s="2">
        <v>667</v>
      </c>
      <c r="I365" s="2">
        <v>1242</v>
      </c>
      <c r="J365" s="3">
        <f t="shared" si="15"/>
        <v>15341</v>
      </c>
      <c r="K365" s="3">
        <f t="shared" si="16"/>
        <v>28566</v>
      </c>
      <c r="L365" s="13">
        <f t="shared" si="17"/>
        <v>13225</v>
      </c>
    </row>
    <row r="366" spans="1:12" ht="16.5" thickTop="1" thickBot="1" x14ac:dyDescent="0.3">
      <c r="A366" s="1">
        <v>45416</v>
      </c>
      <c r="B366" s="2" t="s">
        <v>72</v>
      </c>
      <c r="C366" s="2" t="s">
        <v>12</v>
      </c>
      <c r="D366" s="2" t="s">
        <v>54</v>
      </c>
      <c r="E366" s="2" t="s">
        <v>73</v>
      </c>
      <c r="F366" s="2" t="s">
        <v>15</v>
      </c>
      <c r="G366" s="2">
        <v>24</v>
      </c>
      <c r="H366" s="2">
        <v>504</v>
      </c>
      <c r="I366" s="2">
        <v>1107</v>
      </c>
      <c r="J366" s="3">
        <f t="shared" si="15"/>
        <v>12096</v>
      </c>
      <c r="K366" s="3">
        <f t="shared" si="16"/>
        <v>26568</v>
      </c>
      <c r="L366" s="13">
        <f t="shared" si="17"/>
        <v>14472</v>
      </c>
    </row>
    <row r="367" spans="1:12" ht="16.5" thickTop="1" thickBot="1" x14ac:dyDescent="0.3">
      <c r="A367" s="1">
        <v>45417</v>
      </c>
      <c r="B367" s="2" t="s">
        <v>74</v>
      </c>
      <c r="C367" s="2" t="s">
        <v>12</v>
      </c>
      <c r="D367" s="2" t="s">
        <v>54</v>
      </c>
      <c r="E367" s="2" t="s">
        <v>20</v>
      </c>
      <c r="F367" s="2" t="s">
        <v>15</v>
      </c>
      <c r="G367" s="2">
        <v>26</v>
      </c>
      <c r="H367" s="2">
        <v>985</v>
      </c>
      <c r="I367" s="2">
        <v>1158</v>
      </c>
      <c r="J367" s="3">
        <f t="shared" si="15"/>
        <v>25610</v>
      </c>
      <c r="K367" s="3">
        <f t="shared" si="16"/>
        <v>30108</v>
      </c>
      <c r="L367" s="13">
        <f t="shared" si="17"/>
        <v>4498</v>
      </c>
    </row>
    <row r="368" spans="1:12" ht="16.5" thickTop="1" thickBot="1" x14ac:dyDescent="0.3">
      <c r="A368" s="1">
        <v>45418</v>
      </c>
      <c r="B368" s="2" t="s">
        <v>75</v>
      </c>
      <c r="C368" s="2" t="s">
        <v>12</v>
      </c>
      <c r="D368" s="2" t="s">
        <v>54</v>
      </c>
      <c r="E368" s="2" t="s">
        <v>20</v>
      </c>
      <c r="F368" s="2" t="s">
        <v>34</v>
      </c>
      <c r="G368" s="2">
        <v>27</v>
      </c>
      <c r="H368" s="2">
        <v>890</v>
      </c>
      <c r="I368" s="2">
        <v>1033</v>
      </c>
      <c r="J368" s="3">
        <f t="shared" si="15"/>
        <v>24030</v>
      </c>
      <c r="K368" s="3">
        <f t="shared" si="16"/>
        <v>27891</v>
      </c>
      <c r="L368" s="13">
        <f t="shared" si="17"/>
        <v>3861</v>
      </c>
    </row>
    <row r="369" spans="1:12" ht="16.5" thickTop="1" thickBot="1" x14ac:dyDescent="0.3">
      <c r="A369" s="1">
        <v>45419</v>
      </c>
      <c r="B369" s="2" t="s">
        <v>76</v>
      </c>
      <c r="C369" s="2" t="s">
        <v>12</v>
      </c>
      <c r="D369" s="2" t="s">
        <v>77</v>
      </c>
      <c r="E369" s="2" t="s">
        <v>41</v>
      </c>
      <c r="F369" s="2" t="s">
        <v>34</v>
      </c>
      <c r="G369" s="2">
        <v>21</v>
      </c>
      <c r="H369" s="2">
        <v>722</v>
      </c>
      <c r="I369" s="2">
        <v>1486</v>
      </c>
      <c r="J369" s="3">
        <f t="shared" si="15"/>
        <v>15162</v>
      </c>
      <c r="K369" s="3">
        <f t="shared" si="16"/>
        <v>31206</v>
      </c>
      <c r="L369" s="13">
        <f t="shared" si="17"/>
        <v>16044</v>
      </c>
    </row>
    <row r="370" spans="1:12" ht="16.5" thickTop="1" thickBot="1" x14ac:dyDescent="0.3">
      <c r="A370" s="1">
        <v>45420</v>
      </c>
      <c r="B370" s="2" t="s">
        <v>78</v>
      </c>
      <c r="C370" s="2" t="s">
        <v>12</v>
      </c>
      <c r="D370" s="2" t="s">
        <v>77</v>
      </c>
      <c r="E370" s="2" t="s">
        <v>60</v>
      </c>
      <c r="F370" s="2" t="s">
        <v>34</v>
      </c>
      <c r="G370" s="2">
        <v>22</v>
      </c>
      <c r="H370" s="2">
        <v>725</v>
      </c>
      <c r="I370" s="2">
        <v>1362</v>
      </c>
      <c r="J370" s="3">
        <f t="shared" si="15"/>
        <v>15950</v>
      </c>
      <c r="K370" s="3">
        <f t="shared" si="16"/>
        <v>29964</v>
      </c>
      <c r="L370" s="13">
        <f t="shared" si="17"/>
        <v>14014</v>
      </c>
    </row>
    <row r="371" spans="1:12" ht="16.5" thickTop="1" thickBot="1" x14ac:dyDescent="0.3">
      <c r="A371" s="1">
        <v>45421</v>
      </c>
      <c r="B371" s="2" t="s">
        <v>79</v>
      </c>
      <c r="C371" s="2" t="s">
        <v>12</v>
      </c>
      <c r="D371" s="2" t="s">
        <v>77</v>
      </c>
      <c r="E371" s="2" t="s">
        <v>20</v>
      </c>
      <c r="F371" s="2" t="s">
        <v>34</v>
      </c>
      <c r="G371" s="2">
        <v>26</v>
      </c>
      <c r="H371" s="2">
        <v>509</v>
      </c>
      <c r="I371" s="2">
        <v>1413</v>
      </c>
      <c r="J371" s="3">
        <f t="shared" si="15"/>
        <v>13234</v>
      </c>
      <c r="K371" s="3">
        <f t="shared" si="16"/>
        <v>36738</v>
      </c>
      <c r="L371" s="13">
        <f t="shared" si="17"/>
        <v>23504</v>
      </c>
    </row>
    <row r="372" spans="1:12" ht="16.5" thickTop="1" thickBot="1" x14ac:dyDescent="0.3">
      <c r="A372" s="1">
        <v>45422</v>
      </c>
      <c r="B372" s="2" t="s">
        <v>80</v>
      </c>
      <c r="C372" s="2" t="s">
        <v>12</v>
      </c>
      <c r="D372" s="2" t="s">
        <v>77</v>
      </c>
      <c r="E372" s="2" t="s">
        <v>26</v>
      </c>
      <c r="F372" s="2" t="s">
        <v>34</v>
      </c>
      <c r="G372" s="2">
        <v>28</v>
      </c>
      <c r="H372" s="2">
        <v>905</v>
      </c>
      <c r="I372" s="2">
        <v>1110</v>
      </c>
      <c r="J372" s="3">
        <f t="shared" si="15"/>
        <v>25340</v>
      </c>
      <c r="K372" s="3">
        <f t="shared" si="16"/>
        <v>31080</v>
      </c>
      <c r="L372" s="13">
        <f t="shared" si="17"/>
        <v>5740</v>
      </c>
    </row>
    <row r="373" spans="1:12" ht="16.5" thickTop="1" thickBot="1" x14ac:dyDescent="0.3">
      <c r="A373" s="1">
        <v>45423</v>
      </c>
      <c r="B373" s="2" t="s">
        <v>81</v>
      </c>
      <c r="C373" s="2" t="s">
        <v>12</v>
      </c>
      <c r="D373" s="2" t="s">
        <v>77</v>
      </c>
      <c r="E373" s="2" t="s">
        <v>14</v>
      </c>
      <c r="F373" s="2" t="s">
        <v>34</v>
      </c>
      <c r="G373" s="2">
        <v>22</v>
      </c>
      <c r="H373" s="2">
        <v>866</v>
      </c>
      <c r="I373" s="2">
        <v>1020</v>
      </c>
      <c r="J373" s="3">
        <f t="shared" si="15"/>
        <v>19052</v>
      </c>
      <c r="K373" s="3">
        <f t="shared" si="16"/>
        <v>22440</v>
      </c>
      <c r="L373" s="13">
        <f t="shared" si="17"/>
        <v>3388</v>
      </c>
    </row>
    <row r="374" spans="1:12" ht="16.5" thickTop="1" thickBot="1" x14ac:dyDescent="0.3">
      <c r="A374" s="1">
        <v>45424</v>
      </c>
      <c r="B374" s="2" t="s">
        <v>82</v>
      </c>
      <c r="C374" s="2" t="s">
        <v>12</v>
      </c>
      <c r="D374" s="2" t="s">
        <v>77</v>
      </c>
      <c r="E374" s="2" t="s">
        <v>18</v>
      </c>
      <c r="F374" s="2" t="s">
        <v>34</v>
      </c>
      <c r="G374" s="2">
        <v>23</v>
      </c>
      <c r="H374" s="2">
        <v>816</v>
      </c>
      <c r="I374" s="2">
        <v>1429</v>
      </c>
      <c r="J374" s="3">
        <f t="shared" si="15"/>
        <v>18768</v>
      </c>
      <c r="K374" s="3">
        <f t="shared" si="16"/>
        <v>32867</v>
      </c>
      <c r="L374" s="13">
        <f t="shared" si="17"/>
        <v>14099</v>
      </c>
    </row>
    <row r="375" spans="1:12" ht="16.5" thickTop="1" thickBot="1" x14ac:dyDescent="0.3">
      <c r="A375" s="1">
        <v>45425</v>
      </c>
      <c r="B375" s="2" t="s">
        <v>83</v>
      </c>
      <c r="C375" s="2" t="s">
        <v>12</v>
      </c>
      <c r="D375" s="2" t="s">
        <v>77</v>
      </c>
      <c r="E375" s="2" t="s">
        <v>20</v>
      </c>
      <c r="F375" s="2" t="s">
        <v>34</v>
      </c>
      <c r="G375" s="2">
        <v>30</v>
      </c>
      <c r="H375" s="2">
        <v>738</v>
      </c>
      <c r="I375" s="2">
        <v>1400</v>
      </c>
      <c r="J375" s="3">
        <f t="shared" si="15"/>
        <v>22140</v>
      </c>
      <c r="K375" s="3">
        <f t="shared" si="16"/>
        <v>42000</v>
      </c>
      <c r="L375" s="13">
        <f t="shared" si="17"/>
        <v>19860</v>
      </c>
    </row>
    <row r="376" spans="1:12" ht="16.5" thickTop="1" thickBot="1" x14ac:dyDescent="0.3">
      <c r="A376" s="1">
        <v>45426</v>
      </c>
      <c r="B376" s="2" t="s">
        <v>84</v>
      </c>
      <c r="C376" s="2" t="s">
        <v>12</v>
      </c>
      <c r="D376" s="2" t="s">
        <v>77</v>
      </c>
      <c r="E376" s="2" t="s">
        <v>22</v>
      </c>
      <c r="F376" s="2" t="s">
        <v>34</v>
      </c>
      <c r="G376" s="2">
        <v>24</v>
      </c>
      <c r="H376" s="2">
        <v>653</v>
      </c>
      <c r="I376" s="2">
        <v>962</v>
      </c>
      <c r="J376" s="3">
        <f t="shared" si="15"/>
        <v>15672</v>
      </c>
      <c r="K376" s="3">
        <f t="shared" si="16"/>
        <v>23088</v>
      </c>
      <c r="L376" s="13">
        <f t="shared" si="17"/>
        <v>7416</v>
      </c>
    </row>
    <row r="377" spans="1:12" ht="16.5" thickTop="1" thickBot="1" x14ac:dyDescent="0.3">
      <c r="A377" s="1">
        <v>45427</v>
      </c>
      <c r="B377" s="2" t="s">
        <v>85</v>
      </c>
      <c r="C377" s="2" t="s">
        <v>12</v>
      </c>
      <c r="D377" s="2" t="s">
        <v>77</v>
      </c>
      <c r="E377" s="2" t="s">
        <v>26</v>
      </c>
      <c r="F377" s="2" t="s">
        <v>34</v>
      </c>
      <c r="G377" s="2">
        <v>30</v>
      </c>
      <c r="H377" s="2">
        <v>583</v>
      </c>
      <c r="I377" s="2">
        <v>1093</v>
      </c>
      <c r="J377" s="3">
        <f t="shared" si="15"/>
        <v>17490</v>
      </c>
      <c r="K377" s="3">
        <f t="shared" si="16"/>
        <v>32790</v>
      </c>
      <c r="L377" s="13">
        <f t="shared" si="17"/>
        <v>15300</v>
      </c>
    </row>
    <row r="378" spans="1:12" ht="16.5" thickTop="1" thickBot="1" x14ac:dyDescent="0.3">
      <c r="A378" s="1">
        <v>45428</v>
      </c>
      <c r="B378" s="2" t="s">
        <v>86</v>
      </c>
      <c r="C378" s="2" t="s">
        <v>12</v>
      </c>
      <c r="D378" s="2" t="s">
        <v>77</v>
      </c>
      <c r="E378" s="2" t="s">
        <v>28</v>
      </c>
      <c r="F378" s="2" t="s">
        <v>15</v>
      </c>
      <c r="G378" s="2">
        <v>26</v>
      </c>
      <c r="H378" s="2">
        <v>1000</v>
      </c>
      <c r="I378" s="2">
        <v>1236</v>
      </c>
      <c r="J378" s="3">
        <f t="shared" si="15"/>
        <v>26000</v>
      </c>
      <c r="K378" s="3">
        <f t="shared" si="16"/>
        <v>32136</v>
      </c>
      <c r="L378" s="13">
        <f t="shared" si="17"/>
        <v>6136</v>
      </c>
    </row>
    <row r="379" spans="1:12" ht="16.5" thickTop="1" thickBot="1" x14ac:dyDescent="0.3">
      <c r="A379" s="1">
        <v>45429</v>
      </c>
      <c r="B379" s="2" t="s">
        <v>87</v>
      </c>
      <c r="C379" s="2" t="s">
        <v>12</v>
      </c>
      <c r="D379" s="2" t="s">
        <v>77</v>
      </c>
      <c r="E379" s="2" t="s">
        <v>30</v>
      </c>
      <c r="F379" s="2" t="s">
        <v>15</v>
      </c>
      <c r="G379" s="2">
        <v>27</v>
      </c>
      <c r="H379" s="2">
        <v>913</v>
      </c>
      <c r="I379" s="2">
        <v>1041</v>
      </c>
      <c r="J379" s="3">
        <f t="shared" si="15"/>
        <v>24651</v>
      </c>
      <c r="K379" s="3">
        <f t="shared" si="16"/>
        <v>28107</v>
      </c>
      <c r="L379" s="13">
        <f t="shared" si="17"/>
        <v>3456</v>
      </c>
    </row>
    <row r="380" spans="1:12" ht="16.5" thickTop="1" thickBot="1" x14ac:dyDescent="0.3">
      <c r="A380" s="1">
        <v>45430</v>
      </c>
      <c r="B380" s="2" t="s">
        <v>88</v>
      </c>
      <c r="C380" s="2" t="s">
        <v>12</v>
      </c>
      <c r="D380" s="2" t="s">
        <v>77</v>
      </c>
      <c r="E380" s="2" t="s">
        <v>18</v>
      </c>
      <c r="F380" s="2" t="s">
        <v>15</v>
      </c>
      <c r="G380" s="2">
        <v>29</v>
      </c>
      <c r="H380" s="2">
        <v>735</v>
      </c>
      <c r="I380" s="2">
        <v>1098</v>
      </c>
      <c r="J380" s="3">
        <f t="shared" si="15"/>
        <v>21315</v>
      </c>
      <c r="K380" s="3">
        <f t="shared" si="16"/>
        <v>31842</v>
      </c>
      <c r="L380" s="13">
        <f t="shared" si="17"/>
        <v>10527</v>
      </c>
    </row>
    <row r="381" spans="1:12" ht="16.5" thickTop="1" thickBot="1" x14ac:dyDescent="0.3">
      <c r="A381" s="1">
        <v>45431</v>
      </c>
      <c r="B381" s="2" t="s">
        <v>89</v>
      </c>
      <c r="C381" s="2" t="s">
        <v>24</v>
      </c>
      <c r="D381" s="2" t="s">
        <v>90</v>
      </c>
      <c r="E381" s="2" t="s">
        <v>33</v>
      </c>
      <c r="F381" s="2" t="s">
        <v>15</v>
      </c>
      <c r="G381" s="2">
        <v>82</v>
      </c>
      <c r="H381" s="2">
        <v>928</v>
      </c>
      <c r="I381" s="2">
        <v>1106</v>
      </c>
      <c r="J381" s="3">
        <f t="shared" si="15"/>
        <v>76096</v>
      </c>
      <c r="K381" s="3">
        <f t="shared" si="16"/>
        <v>90692</v>
      </c>
      <c r="L381" s="13">
        <f t="shared" si="17"/>
        <v>14596</v>
      </c>
    </row>
    <row r="382" spans="1:12" ht="16.5" thickTop="1" thickBot="1" x14ac:dyDescent="0.3">
      <c r="A382" s="1">
        <v>45432</v>
      </c>
      <c r="B382" s="2" t="s">
        <v>91</v>
      </c>
      <c r="C382" s="2" t="s">
        <v>24</v>
      </c>
      <c r="D382" s="2" t="s">
        <v>90</v>
      </c>
      <c r="E382" s="2" t="s">
        <v>30</v>
      </c>
      <c r="F382" s="2" t="s">
        <v>15</v>
      </c>
      <c r="G382" s="2">
        <v>63</v>
      </c>
      <c r="H382" s="2">
        <v>929</v>
      </c>
      <c r="I382" s="2">
        <v>1054</v>
      </c>
      <c r="J382" s="3">
        <f t="shared" si="15"/>
        <v>58527</v>
      </c>
      <c r="K382" s="3">
        <f t="shared" si="16"/>
        <v>66402</v>
      </c>
      <c r="L382" s="13">
        <f t="shared" si="17"/>
        <v>7875</v>
      </c>
    </row>
    <row r="383" spans="1:12" ht="16.5" thickTop="1" thickBot="1" x14ac:dyDescent="0.3">
      <c r="A383" s="1">
        <v>45433</v>
      </c>
      <c r="B383" s="2" t="s">
        <v>92</v>
      </c>
      <c r="C383" s="2" t="s">
        <v>24</v>
      </c>
      <c r="D383" s="2" t="s">
        <v>90</v>
      </c>
      <c r="E383" s="2" t="s">
        <v>37</v>
      </c>
      <c r="F383" s="2" t="s">
        <v>34</v>
      </c>
      <c r="G383" s="2">
        <v>72</v>
      </c>
      <c r="H383" s="2">
        <v>605</v>
      </c>
      <c r="I383" s="2">
        <v>1174</v>
      </c>
      <c r="J383" s="3">
        <f t="shared" si="15"/>
        <v>43560</v>
      </c>
      <c r="K383" s="3">
        <f t="shared" si="16"/>
        <v>84528</v>
      </c>
      <c r="L383" s="13">
        <f t="shared" si="17"/>
        <v>40968</v>
      </c>
    </row>
    <row r="384" spans="1:12" ht="16.5" thickTop="1" thickBot="1" x14ac:dyDescent="0.3">
      <c r="A384" s="1">
        <v>45434</v>
      </c>
      <c r="B384" s="2" t="s">
        <v>93</v>
      </c>
      <c r="C384" s="2" t="s">
        <v>24</v>
      </c>
      <c r="D384" s="2" t="s">
        <v>90</v>
      </c>
      <c r="E384" s="2" t="s">
        <v>37</v>
      </c>
      <c r="F384" s="2" t="s">
        <v>34</v>
      </c>
      <c r="G384" s="2">
        <v>82</v>
      </c>
      <c r="H384" s="2">
        <v>993</v>
      </c>
      <c r="I384" s="2">
        <v>1475</v>
      </c>
      <c r="J384" s="3">
        <f t="shared" si="15"/>
        <v>81426</v>
      </c>
      <c r="K384" s="3">
        <f t="shared" si="16"/>
        <v>120950</v>
      </c>
      <c r="L384" s="13">
        <f t="shared" si="17"/>
        <v>39524</v>
      </c>
    </row>
    <row r="385" spans="1:12" ht="16.5" thickTop="1" thickBot="1" x14ac:dyDescent="0.3">
      <c r="A385" s="1">
        <v>45435</v>
      </c>
      <c r="B385" s="2" t="s">
        <v>94</v>
      </c>
      <c r="C385" s="2" t="s">
        <v>24</v>
      </c>
      <c r="D385" s="2" t="s">
        <v>90</v>
      </c>
      <c r="E385" s="2" t="s">
        <v>18</v>
      </c>
      <c r="F385" s="2" t="s">
        <v>34</v>
      </c>
      <c r="G385" s="2">
        <v>53</v>
      </c>
      <c r="H385" s="2">
        <v>803</v>
      </c>
      <c r="I385" s="2">
        <v>1141</v>
      </c>
      <c r="J385" s="3">
        <f t="shared" si="15"/>
        <v>42559</v>
      </c>
      <c r="K385" s="3">
        <f t="shared" si="16"/>
        <v>60473</v>
      </c>
      <c r="L385" s="13">
        <f t="shared" si="17"/>
        <v>17914</v>
      </c>
    </row>
    <row r="386" spans="1:12" ht="16.5" thickTop="1" thickBot="1" x14ac:dyDescent="0.3">
      <c r="A386" s="1">
        <v>45436</v>
      </c>
      <c r="B386" s="2" t="s">
        <v>95</v>
      </c>
      <c r="C386" s="2" t="s">
        <v>24</v>
      </c>
      <c r="D386" s="2" t="s">
        <v>90</v>
      </c>
      <c r="E386" s="2" t="s">
        <v>41</v>
      </c>
      <c r="F386" s="2" t="s">
        <v>34</v>
      </c>
      <c r="G386" s="2">
        <v>87</v>
      </c>
      <c r="H386" s="2">
        <v>742</v>
      </c>
      <c r="I386" s="2">
        <v>1221</v>
      </c>
      <c r="J386" s="3">
        <f t="shared" si="15"/>
        <v>64554</v>
      </c>
      <c r="K386" s="3">
        <f t="shared" si="16"/>
        <v>106227</v>
      </c>
      <c r="L386" s="13">
        <f t="shared" si="17"/>
        <v>41673</v>
      </c>
    </row>
    <row r="387" spans="1:12" ht="16.5" thickTop="1" thickBot="1" x14ac:dyDescent="0.3">
      <c r="A387" s="1">
        <v>45437</v>
      </c>
      <c r="B387" s="2" t="s">
        <v>96</v>
      </c>
      <c r="C387" s="2" t="s">
        <v>24</v>
      </c>
      <c r="D387" s="2" t="s">
        <v>90</v>
      </c>
      <c r="E387" s="2" t="s">
        <v>18</v>
      </c>
      <c r="F387" s="2" t="s">
        <v>34</v>
      </c>
      <c r="G387" s="2">
        <v>70</v>
      </c>
      <c r="H387" s="2">
        <v>605</v>
      </c>
      <c r="I387" s="2">
        <v>1228</v>
      </c>
      <c r="J387" s="3">
        <f t="shared" ref="J387:J450" si="18">G387*H387</f>
        <v>42350</v>
      </c>
      <c r="K387" s="3">
        <f t="shared" ref="K387:K450" si="19">G387*I387</f>
        <v>85960</v>
      </c>
      <c r="L387" s="13">
        <f t="shared" ref="L387:L450" si="20">K387-J387</f>
        <v>43610</v>
      </c>
    </row>
    <row r="388" spans="1:12" ht="16.5" thickTop="1" thickBot="1" x14ac:dyDescent="0.3">
      <c r="A388" s="1">
        <v>45438</v>
      </c>
      <c r="B388" s="2" t="s">
        <v>97</v>
      </c>
      <c r="C388" s="2" t="s">
        <v>24</v>
      </c>
      <c r="D388" s="2" t="s">
        <v>90</v>
      </c>
      <c r="E388" s="2" t="s">
        <v>45</v>
      </c>
      <c r="F388" s="2" t="s">
        <v>34</v>
      </c>
      <c r="G388" s="2">
        <v>94</v>
      </c>
      <c r="H388" s="2">
        <v>754</v>
      </c>
      <c r="I388" s="2">
        <v>1347</v>
      </c>
      <c r="J388" s="3">
        <f t="shared" si="18"/>
        <v>70876</v>
      </c>
      <c r="K388" s="3">
        <f t="shared" si="19"/>
        <v>126618</v>
      </c>
      <c r="L388" s="13">
        <f t="shared" si="20"/>
        <v>55742</v>
      </c>
    </row>
    <row r="389" spans="1:12" ht="16.5" thickTop="1" thickBot="1" x14ac:dyDescent="0.3">
      <c r="A389" s="1">
        <v>45439</v>
      </c>
      <c r="B389" s="2" t="s">
        <v>98</v>
      </c>
      <c r="C389" s="2" t="s">
        <v>24</v>
      </c>
      <c r="D389" s="2" t="s">
        <v>90</v>
      </c>
      <c r="E389" s="2" t="s">
        <v>41</v>
      </c>
      <c r="F389" s="2" t="s">
        <v>34</v>
      </c>
      <c r="G389" s="2">
        <v>80</v>
      </c>
      <c r="H389" s="2">
        <v>622</v>
      </c>
      <c r="I389" s="2">
        <v>1239</v>
      </c>
      <c r="J389" s="3">
        <f t="shared" si="18"/>
        <v>49760</v>
      </c>
      <c r="K389" s="3">
        <f t="shared" si="19"/>
        <v>99120</v>
      </c>
      <c r="L389" s="13">
        <f t="shared" si="20"/>
        <v>49360</v>
      </c>
    </row>
    <row r="390" spans="1:12" ht="16.5" thickTop="1" thickBot="1" x14ac:dyDescent="0.3">
      <c r="A390" s="1">
        <v>45440</v>
      </c>
      <c r="B390" s="2" t="s">
        <v>99</v>
      </c>
      <c r="C390" s="2" t="s">
        <v>24</v>
      </c>
      <c r="D390" s="2" t="s">
        <v>90</v>
      </c>
      <c r="E390" s="2" t="s">
        <v>48</v>
      </c>
      <c r="F390" s="2" t="s">
        <v>15</v>
      </c>
      <c r="G390" s="2">
        <v>88</v>
      </c>
      <c r="H390" s="2">
        <v>625</v>
      </c>
      <c r="I390" s="2">
        <v>1027</v>
      </c>
      <c r="J390" s="3">
        <f t="shared" si="18"/>
        <v>55000</v>
      </c>
      <c r="K390" s="3">
        <f t="shared" si="19"/>
        <v>90376</v>
      </c>
      <c r="L390" s="13">
        <f t="shared" si="20"/>
        <v>35376</v>
      </c>
    </row>
    <row r="391" spans="1:12" ht="16.5" thickTop="1" thickBot="1" x14ac:dyDescent="0.3">
      <c r="A391" s="1">
        <v>45441</v>
      </c>
      <c r="B391" s="2" t="s">
        <v>100</v>
      </c>
      <c r="C391" s="2" t="s">
        <v>24</v>
      </c>
      <c r="D391" s="2" t="s">
        <v>90</v>
      </c>
      <c r="E391" s="2" t="s">
        <v>50</v>
      </c>
      <c r="F391" s="2" t="s">
        <v>15</v>
      </c>
      <c r="G391" s="2">
        <v>67</v>
      </c>
      <c r="H391" s="2">
        <v>796</v>
      </c>
      <c r="I391" s="2">
        <v>1414</v>
      </c>
      <c r="J391" s="3">
        <f t="shared" si="18"/>
        <v>53332</v>
      </c>
      <c r="K391" s="3">
        <f t="shared" si="19"/>
        <v>94738</v>
      </c>
      <c r="L391" s="13">
        <f t="shared" si="20"/>
        <v>41406</v>
      </c>
    </row>
    <row r="392" spans="1:12" ht="16.5" thickTop="1" thickBot="1" x14ac:dyDescent="0.3">
      <c r="A392" s="1">
        <v>45442</v>
      </c>
      <c r="B392" s="2" t="s">
        <v>101</v>
      </c>
      <c r="C392" s="2" t="s">
        <v>24</v>
      </c>
      <c r="D392" s="2" t="s">
        <v>90</v>
      </c>
      <c r="E392" s="2" t="s">
        <v>30</v>
      </c>
      <c r="F392" s="2" t="s">
        <v>15</v>
      </c>
      <c r="G392" s="2">
        <v>67</v>
      </c>
      <c r="H392" s="2">
        <v>760</v>
      </c>
      <c r="I392" s="2">
        <v>1290</v>
      </c>
      <c r="J392" s="3">
        <f t="shared" si="18"/>
        <v>50920</v>
      </c>
      <c r="K392" s="3">
        <f t="shared" si="19"/>
        <v>86430</v>
      </c>
      <c r="L392" s="13">
        <f t="shared" si="20"/>
        <v>35510</v>
      </c>
    </row>
    <row r="393" spans="1:12" ht="16.5" thickTop="1" thickBot="1" x14ac:dyDescent="0.3">
      <c r="A393" s="1">
        <v>45443</v>
      </c>
      <c r="B393" s="2" t="s">
        <v>102</v>
      </c>
      <c r="C393" s="2" t="s">
        <v>24</v>
      </c>
      <c r="D393" s="2" t="s">
        <v>103</v>
      </c>
      <c r="E393" s="2" t="s">
        <v>37</v>
      </c>
      <c r="F393" s="2" t="s">
        <v>15</v>
      </c>
      <c r="G393" s="2">
        <v>75</v>
      </c>
      <c r="H393" s="2">
        <v>966</v>
      </c>
      <c r="I393" s="2">
        <v>1098</v>
      </c>
      <c r="J393" s="3">
        <f t="shared" si="18"/>
        <v>72450</v>
      </c>
      <c r="K393" s="3">
        <f t="shared" si="19"/>
        <v>82350</v>
      </c>
      <c r="L393" s="13">
        <f t="shared" si="20"/>
        <v>9900</v>
      </c>
    </row>
    <row r="394" spans="1:12" ht="16.5" thickTop="1" thickBot="1" x14ac:dyDescent="0.3">
      <c r="A394" s="1">
        <v>45444</v>
      </c>
      <c r="B394" s="2" t="s">
        <v>104</v>
      </c>
      <c r="C394" s="2" t="s">
        <v>24</v>
      </c>
      <c r="D394" s="2" t="s">
        <v>103</v>
      </c>
      <c r="E394" s="2" t="s">
        <v>37</v>
      </c>
      <c r="F394" s="2" t="s">
        <v>34</v>
      </c>
      <c r="G394" s="2">
        <v>51</v>
      </c>
      <c r="H394" s="2">
        <v>749</v>
      </c>
      <c r="I394" s="2">
        <v>1290</v>
      </c>
      <c r="J394" s="3">
        <f t="shared" si="18"/>
        <v>38199</v>
      </c>
      <c r="K394" s="3">
        <f t="shared" si="19"/>
        <v>65790</v>
      </c>
      <c r="L394" s="13">
        <f t="shared" si="20"/>
        <v>27591</v>
      </c>
    </row>
    <row r="395" spans="1:12" ht="16.5" thickTop="1" thickBot="1" x14ac:dyDescent="0.3">
      <c r="A395" s="1">
        <v>45445</v>
      </c>
      <c r="B395" s="2" t="s">
        <v>105</v>
      </c>
      <c r="C395" s="2" t="s">
        <v>24</v>
      </c>
      <c r="D395" s="2" t="s">
        <v>103</v>
      </c>
      <c r="E395" s="2" t="s">
        <v>22</v>
      </c>
      <c r="F395" s="2" t="s">
        <v>15</v>
      </c>
      <c r="G395" s="2">
        <v>94</v>
      </c>
      <c r="H395" s="2">
        <v>721</v>
      </c>
      <c r="I395" s="2">
        <v>1066</v>
      </c>
      <c r="J395" s="3">
        <f t="shared" si="18"/>
        <v>67774</v>
      </c>
      <c r="K395" s="3">
        <f t="shared" si="19"/>
        <v>100204</v>
      </c>
      <c r="L395" s="13">
        <f t="shared" si="20"/>
        <v>32430</v>
      </c>
    </row>
    <row r="396" spans="1:12" ht="16.5" thickTop="1" thickBot="1" x14ac:dyDescent="0.3">
      <c r="A396" s="1">
        <v>45446</v>
      </c>
      <c r="B396" s="2" t="s">
        <v>106</v>
      </c>
      <c r="C396" s="2" t="s">
        <v>24</v>
      </c>
      <c r="D396" s="2" t="s">
        <v>103</v>
      </c>
      <c r="E396" s="2" t="s">
        <v>22</v>
      </c>
      <c r="F396" s="2" t="s">
        <v>15</v>
      </c>
      <c r="G396" s="2">
        <v>71</v>
      </c>
      <c r="H396" s="2">
        <v>869</v>
      </c>
      <c r="I396" s="2">
        <v>902</v>
      </c>
      <c r="J396" s="3">
        <f t="shared" si="18"/>
        <v>61699</v>
      </c>
      <c r="K396" s="3">
        <f t="shared" si="19"/>
        <v>64042</v>
      </c>
      <c r="L396" s="13">
        <f t="shared" si="20"/>
        <v>2343</v>
      </c>
    </row>
    <row r="397" spans="1:12" ht="16.5" thickTop="1" thickBot="1" x14ac:dyDescent="0.3">
      <c r="A397" s="1">
        <v>45447</v>
      </c>
      <c r="B397" s="2" t="s">
        <v>107</v>
      </c>
      <c r="C397" s="2" t="s">
        <v>24</v>
      </c>
      <c r="D397" s="2" t="s">
        <v>103</v>
      </c>
      <c r="E397" s="2" t="s">
        <v>33</v>
      </c>
      <c r="F397" s="2" t="s">
        <v>15</v>
      </c>
      <c r="G397" s="2">
        <v>52</v>
      </c>
      <c r="H397" s="2">
        <v>550</v>
      </c>
      <c r="I397" s="2">
        <v>1057</v>
      </c>
      <c r="J397" s="3">
        <f t="shared" si="18"/>
        <v>28600</v>
      </c>
      <c r="K397" s="3">
        <f t="shared" si="19"/>
        <v>54964</v>
      </c>
      <c r="L397" s="13">
        <f t="shared" si="20"/>
        <v>26364</v>
      </c>
    </row>
    <row r="398" spans="1:12" ht="16.5" thickTop="1" thickBot="1" x14ac:dyDescent="0.3">
      <c r="A398" s="1">
        <v>45448</v>
      </c>
      <c r="B398" s="2" t="s">
        <v>108</v>
      </c>
      <c r="C398" s="2" t="s">
        <v>24</v>
      </c>
      <c r="D398" s="2" t="s">
        <v>103</v>
      </c>
      <c r="E398" s="2" t="s">
        <v>37</v>
      </c>
      <c r="F398" s="2" t="s">
        <v>15</v>
      </c>
      <c r="G398" s="2">
        <v>77</v>
      </c>
      <c r="H398" s="2">
        <v>513</v>
      </c>
      <c r="I398" s="2">
        <v>962</v>
      </c>
      <c r="J398" s="3">
        <f t="shared" si="18"/>
        <v>39501</v>
      </c>
      <c r="K398" s="3">
        <f t="shared" si="19"/>
        <v>74074</v>
      </c>
      <c r="L398" s="13">
        <f t="shared" si="20"/>
        <v>34573</v>
      </c>
    </row>
    <row r="399" spans="1:12" ht="16.5" thickTop="1" thickBot="1" x14ac:dyDescent="0.3">
      <c r="A399" s="1">
        <v>45449</v>
      </c>
      <c r="B399" s="2" t="s">
        <v>109</v>
      </c>
      <c r="C399" s="2" t="s">
        <v>24</v>
      </c>
      <c r="D399" s="2" t="s">
        <v>103</v>
      </c>
      <c r="E399" s="2" t="s">
        <v>60</v>
      </c>
      <c r="F399" s="2" t="s">
        <v>34</v>
      </c>
      <c r="G399" s="2">
        <v>84</v>
      </c>
      <c r="H399" s="2">
        <v>739</v>
      </c>
      <c r="I399" s="2">
        <v>1077</v>
      </c>
      <c r="J399" s="3">
        <f t="shared" si="18"/>
        <v>62076</v>
      </c>
      <c r="K399" s="3">
        <f t="shared" si="19"/>
        <v>90468</v>
      </c>
      <c r="L399" s="13">
        <f t="shared" si="20"/>
        <v>28392</v>
      </c>
    </row>
    <row r="400" spans="1:12" ht="16.5" thickTop="1" thickBot="1" x14ac:dyDescent="0.3">
      <c r="A400" s="1">
        <v>45450</v>
      </c>
      <c r="B400" s="2" t="s">
        <v>110</v>
      </c>
      <c r="C400" s="2" t="s">
        <v>24</v>
      </c>
      <c r="D400" s="2" t="s">
        <v>103</v>
      </c>
      <c r="E400" s="2" t="s">
        <v>62</v>
      </c>
      <c r="F400" s="2" t="s">
        <v>34</v>
      </c>
      <c r="G400" s="2">
        <v>71</v>
      </c>
      <c r="H400" s="2">
        <v>923</v>
      </c>
      <c r="I400" s="2">
        <v>1199</v>
      </c>
      <c r="J400" s="3">
        <f t="shared" si="18"/>
        <v>65533</v>
      </c>
      <c r="K400" s="3">
        <f t="shared" si="19"/>
        <v>85129</v>
      </c>
      <c r="L400" s="13">
        <f t="shared" si="20"/>
        <v>19596</v>
      </c>
    </row>
    <row r="401" spans="1:12" ht="16.5" thickTop="1" thickBot="1" x14ac:dyDescent="0.3">
      <c r="A401" s="1">
        <v>45451</v>
      </c>
      <c r="B401" s="2" t="s">
        <v>111</v>
      </c>
      <c r="C401" s="2" t="s">
        <v>24</v>
      </c>
      <c r="D401" s="2" t="s">
        <v>103</v>
      </c>
      <c r="E401" s="2" t="s">
        <v>18</v>
      </c>
      <c r="F401" s="2" t="s">
        <v>34</v>
      </c>
      <c r="G401" s="2">
        <v>59</v>
      </c>
      <c r="H401" s="2">
        <v>862</v>
      </c>
      <c r="I401" s="2">
        <v>1030</v>
      </c>
      <c r="J401" s="3">
        <f t="shared" si="18"/>
        <v>50858</v>
      </c>
      <c r="K401" s="3">
        <f t="shared" si="19"/>
        <v>60770</v>
      </c>
      <c r="L401" s="13">
        <f t="shared" si="20"/>
        <v>9912</v>
      </c>
    </row>
    <row r="402" spans="1:12" ht="16.5" thickTop="1" thickBot="1" x14ac:dyDescent="0.3">
      <c r="A402" s="1">
        <v>45452</v>
      </c>
      <c r="B402" s="2" t="s">
        <v>112</v>
      </c>
      <c r="C402" s="2" t="s">
        <v>24</v>
      </c>
      <c r="D402" s="2" t="s">
        <v>103</v>
      </c>
      <c r="E402" s="2" t="s">
        <v>65</v>
      </c>
      <c r="F402" s="2" t="s">
        <v>34</v>
      </c>
      <c r="G402" s="2">
        <v>77</v>
      </c>
      <c r="H402" s="2">
        <v>882</v>
      </c>
      <c r="I402" s="2">
        <v>1346</v>
      </c>
      <c r="J402" s="3">
        <f t="shared" si="18"/>
        <v>67914</v>
      </c>
      <c r="K402" s="3">
        <f t="shared" si="19"/>
        <v>103642</v>
      </c>
      <c r="L402" s="13">
        <f t="shared" si="20"/>
        <v>35728</v>
      </c>
    </row>
    <row r="403" spans="1:12" ht="16.5" thickTop="1" thickBot="1" x14ac:dyDescent="0.3">
      <c r="A403" s="1">
        <v>45453</v>
      </c>
      <c r="B403" s="2" t="s">
        <v>113</v>
      </c>
      <c r="C403" s="2" t="s">
        <v>24</v>
      </c>
      <c r="D403" s="2" t="s">
        <v>103</v>
      </c>
      <c r="E403" s="2" t="s">
        <v>67</v>
      </c>
      <c r="F403" s="2" t="s">
        <v>34</v>
      </c>
      <c r="G403" s="2">
        <v>90</v>
      </c>
      <c r="H403" s="2">
        <v>862</v>
      </c>
      <c r="I403" s="2">
        <v>920</v>
      </c>
      <c r="J403" s="3">
        <f t="shared" si="18"/>
        <v>77580</v>
      </c>
      <c r="K403" s="3">
        <f t="shared" si="19"/>
        <v>82800</v>
      </c>
      <c r="L403" s="13">
        <f t="shared" si="20"/>
        <v>5220</v>
      </c>
    </row>
    <row r="404" spans="1:12" ht="16.5" thickTop="1" thickBot="1" x14ac:dyDescent="0.3">
      <c r="A404" s="1">
        <v>45454</v>
      </c>
      <c r="B404" s="2" t="s">
        <v>114</v>
      </c>
      <c r="C404" s="2" t="s">
        <v>115</v>
      </c>
      <c r="D404" s="2" t="s">
        <v>116</v>
      </c>
      <c r="E404" s="2" t="s">
        <v>69</v>
      </c>
      <c r="F404" s="2" t="s">
        <v>34</v>
      </c>
      <c r="G404" s="2">
        <v>11</v>
      </c>
      <c r="H404" s="2">
        <v>601</v>
      </c>
      <c r="I404" s="2">
        <v>986</v>
      </c>
      <c r="J404" s="3">
        <f t="shared" si="18"/>
        <v>6611</v>
      </c>
      <c r="K404" s="3">
        <f t="shared" si="19"/>
        <v>10846</v>
      </c>
      <c r="L404" s="13">
        <f t="shared" si="20"/>
        <v>4235</v>
      </c>
    </row>
    <row r="405" spans="1:12" ht="16.5" thickTop="1" thickBot="1" x14ac:dyDescent="0.3">
      <c r="A405" s="1">
        <v>45455</v>
      </c>
      <c r="B405" s="2" t="s">
        <v>117</v>
      </c>
      <c r="C405" s="2" t="s">
        <v>115</v>
      </c>
      <c r="D405" s="2" t="s">
        <v>116</v>
      </c>
      <c r="E405" s="2" t="s">
        <v>71</v>
      </c>
      <c r="F405" s="2" t="s">
        <v>34</v>
      </c>
      <c r="G405" s="2">
        <v>20</v>
      </c>
      <c r="H405" s="2">
        <v>857</v>
      </c>
      <c r="I405" s="2">
        <v>911</v>
      </c>
      <c r="J405" s="3">
        <f t="shared" si="18"/>
        <v>17140</v>
      </c>
      <c r="K405" s="3">
        <f t="shared" si="19"/>
        <v>18220</v>
      </c>
      <c r="L405" s="13">
        <f t="shared" si="20"/>
        <v>1080</v>
      </c>
    </row>
    <row r="406" spans="1:12" ht="16.5" thickTop="1" thickBot="1" x14ac:dyDescent="0.3">
      <c r="A406" s="1">
        <v>45456</v>
      </c>
      <c r="B406" s="2" t="s">
        <v>118</v>
      </c>
      <c r="C406" s="2" t="s">
        <v>115</v>
      </c>
      <c r="D406" s="2" t="s">
        <v>116</v>
      </c>
      <c r="E406" s="2" t="s">
        <v>73</v>
      </c>
      <c r="F406" s="2" t="s">
        <v>34</v>
      </c>
      <c r="G406" s="2">
        <v>11</v>
      </c>
      <c r="H406" s="2">
        <v>774</v>
      </c>
      <c r="I406" s="2">
        <v>1193</v>
      </c>
      <c r="J406" s="3">
        <f t="shared" si="18"/>
        <v>8514</v>
      </c>
      <c r="K406" s="3">
        <f t="shared" si="19"/>
        <v>13123</v>
      </c>
      <c r="L406" s="13">
        <f t="shared" si="20"/>
        <v>4609</v>
      </c>
    </row>
    <row r="407" spans="1:12" ht="16.5" thickTop="1" thickBot="1" x14ac:dyDescent="0.3">
      <c r="A407" s="1">
        <v>45457</v>
      </c>
      <c r="B407" s="2" t="s">
        <v>119</v>
      </c>
      <c r="C407" s="2" t="s">
        <v>115</v>
      </c>
      <c r="D407" s="2" t="s">
        <v>116</v>
      </c>
      <c r="E407" s="2" t="s">
        <v>20</v>
      </c>
      <c r="F407" s="2" t="s">
        <v>34</v>
      </c>
      <c r="G407" s="2">
        <v>13</v>
      </c>
      <c r="H407" s="2">
        <v>986</v>
      </c>
      <c r="I407" s="2">
        <v>1318</v>
      </c>
      <c r="J407" s="3">
        <f t="shared" si="18"/>
        <v>12818</v>
      </c>
      <c r="K407" s="3">
        <f t="shared" si="19"/>
        <v>17134</v>
      </c>
      <c r="L407" s="13">
        <f t="shared" si="20"/>
        <v>4316</v>
      </c>
    </row>
    <row r="408" spans="1:12" ht="16.5" thickTop="1" thickBot="1" x14ac:dyDescent="0.3">
      <c r="A408" s="1">
        <v>45458</v>
      </c>
      <c r="B408" s="2" t="s">
        <v>120</v>
      </c>
      <c r="C408" s="2" t="s">
        <v>115</v>
      </c>
      <c r="D408" s="2" t="s">
        <v>116</v>
      </c>
      <c r="E408" s="2" t="s">
        <v>20</v>
      </c>
      <c r="F408" s="2" t="s">
        <v>34</v>
      </c>
      <c r="G408" s="2">
        <v>14</v>
      </c>
      <c r="H408" s="2">
        <v>603</v>
      </c>
      <c r="I408" s="2">
        <v>1313</v>
      </c>
      <c r="J408" s="3">
        <f t="shared" si="18"/>
        <v>8442</v>
      </c>
      <c r="K408" s="3">
        <f t="shared" si="19"/>
        <v>18382</v>
      </c>
      <c r="L408" s="13">
        <f t="shared" si="20"/>
        <v>9940</v>
      </c>
    </row>
    <row r="409" spans="1:12" ht="16.5" thickTop="1" thickBot="1" x14ac:dyDescent="0.3">
      <c r="A409" s="1">
        <v>45459</v>
      </c>
      <c r="B409" s="2" t="s">
        <v>121</v>
      </c>
      <c r="C409" s="2" t="s">
        <v>115</v>
      </c>
      <c r="D409" s="2" t="s">
        <v>116</v>
      </c>
      <c r="E409" s="2" t="s">
        <v>41</v>
      </c>
      <c r="F409" s="2" t="s">
        <v>15</v>
      </c>
      <c r="G409" s="2">
        <v>12</v>
      </c>
      <c r="H409" s="2">
        <v>997</v>
      </c>
      <c r="I409" s="2">
        <v>1282</v>
      </c>
      <c r="J409" s="3">
        <f t="shared" si="18"/>
        <v>11964</v>
      </c>
      <c r="K409" s="3">
        <f t="shared" si="19"/>
        <v>15384</v>
      </c>
      <c r="L409" s="13">
        <f t="shared" si="20"/>
        <v>3420</v>
      </c>
    </row>
    <row r="410" spans="1:12" ht="16.5" thickTop="1" thickBot="1" x14ac:dyDescent="0.3">
      <c r="A410" s="1">
        <v>45460</v>
      </c>
      <c r="B410" s="2" t="s">
        <v>122</v>
      </c>
      <c r="C410" s="2" t="s">
        <v>115</v>
      </c>
      <c r="D410" s="2" t="s">
        <v>116</v>
      </c>
      <c r="E410" s="2" t="s">
        <v>60</v>
      </c>
      <c r="F410" s="2" t="s">
        <v>15</v>
      </c>
      <c r="G410" s="2">
        <v>20</v>
      </c>
      <c r="H410" s="2">
        <v>941</v>
      </c>
      <c r="I410" s="2">
        <v>1038</v>
      </c>
      <c r="J410" s="3">
        <f t="shared" si="18"/>
        <v>18820</v>
      </c>
      <c r="K410" s="3">
        <f t="shared" si="19"/>
        <v>20760</v>
      </c>
      <c r="L410" s="13">
        <f t="shared" si="20"/>
        <v>1940</v>
      </c>
    </row>
    <row r="411" spans="1:12" ht="16.5" thickTop="1" thickBot="1" x14ac:dyDescent="0.3">
      <c r="A411" s="1">
        <v>45461</v>
      </c>
      <c r="B411" s="2" t="s">
        <v>123</v>
      </c>
      <c r="C411" s="2" t="s">
        <v>24</v>
      </c>
      <c r="D411" s="2" t="s">
        <v>90</v>
      </c>
      <c r="E411" s="2" t="s">
        <v>20</v>
      </c>
      <c r="F411" s="2" t="s">
        <v>15</v>
      </c>
      <c r="G411" s="2">
        <v>73</v>
      </c>
      <c r="H411" s="2">
        <v>541</v>
      </c>
      <c r="I411" s="2">
        <v>1126</v>
      </c>
      <c r="J411" s="3">
        <f t="shared" si="18"/>
        <v>39493</v>
      </c>
      <c r="K411" s="3">
        <f t="shared" si="19"/>
        <v>82198</v>
      </c>
      <c r="L411" s="13">
        <f t="shared" si="20"/>
        <v>42705</v>
      </c>
    </row>
    <row r="412" spans="1:12" ht="16.5" thickTop="1" thickBot="1" x14ac:dyDescent="0.3">
      <c r="A412" s="1">
        <v>45462</v>
      </c>
      <c r="B412" s="2" t="s">
        <v>124</v>
      </c>
      <c r="C412" s="2" t="s">
        <v>24</v>
      </c>
      <c r="D412" s="2" t="s">
        <v>90</v>
      </c>
      <c r="E412" s="2" t="s">
        <v>26</v>
      </c>
      <c r="F412" s="2" t="s">
        <v>15</v>
      </c>
      <c r="G412" s="2">
        <v>94</v>
      </c>
      <c r="H412" s="2">
        <v>772</v>
      </c>
      <c r="I412" s="2">
        <v>1078</v>
      </c>
      <c r="J412" s="3">
        <f t="shared" si="18"/>
        <v>72568</v>
      </c>
      <c r="K412" s="3">
        <f t="shared" si="19"/>
        <v>101332</v>
      </c>
      <c r="L412" s="13">
        <f t="shared" si="20"/>
        <v>28764</v>
      </c>
    </row>
    <row r="413" spans="1:12" ht="16.5" thickTop="1" thickBot="1" x14ac:dyDescent="0.3">
      <c r="A413" s="1">
        <v>45463</v>
      </c>
      <c r="B413" s="2" t="s">
        <v>125</v>
      </c>
      <c r="C413" s="2" t="s">
        <v>24</v>
      </c>
      <c r="D413" s="2" t="s">
        <v>90</v>
      </c>
      <c r="E413" s="2" t="s">
        <v>14</v>
      </c>
      <c r="F413" s="2" t="s">
        <v>15</v>
      </c>
      <c r="G413" s="2">
        <v>66</v>
      </c>
      <c r="H413" s="2">
        <v>771</v>
      </c>
      <c r="I413" s="2">
        <v>1200</v>
      </c>
      <c r="J413" s="3">
        <f t="shared" si="18"/>
        <v>50886</v>
      </c>
      <c r="K413" s="3">
        <f t="shared" si="19"/>
        <v>79200</v>
      </c>
      <c r="L413" s="13">
        <f t="shared" si="20"/>
        <v>28314</v>
      </c>
    </row>
    <row r="414" spans="1:12" ht="16.5" thickTop="1" thickBot="1" x14ac:dyDescent="0.3">
      <c r="A414" s="1">
        <v>45464</v>
      </c>
      <c r="B414" s="2" t="s">
        <v>126</v>
      </c>
      <c r="C414" s="2" t="s">
        <v>24</v>
      </c>
      <c r="D414" s="2" t="s">
        <v>90</v>
      </c>
      <c r="E414" s="2" t="s">
        <v>18</v>
      </c>
      <c r="F414" s="2" t="s">
        <v>34</v>
      </c>
      <c r="G414" s="2">
        <v>77</v>
      </c>
      <c r="H414" s="2">
        <v>923</v>
      </c>
      <c r="I414" s="2">
        <v>1363</v>
      </c>
      <c r="J414" s="3">
        <f t="shared" si="18"/>
        <v>71071</v>
      </c>
      <c r="K414" s="3">
        <f t="shared" si="19"/>
        <v>104951</v>
      </c>
      <c r="L414" s="13">
        <f t="shared" si="20"/>
        <v>33880</v>
      </c>
    </row>
    <row r="415" spans="1:12" ht="16.5" thickTop="1" thickBot="1" x14ac:dyDescent="0.3">
      <c r="A415" s="1">
        <v>45465</v>
      </c>
      <c r="B415" s="2" t="s">
        <v>127</v>
      </c>
      <c r="C415" s="2" t="s">
        <v>24</v>
      </c>
      <c r="D415" s="2" t="s">
        <v>90</v>
      </c>
      <c r="E415" s="2" t="s">
        <v>20</v>
      </c>
      <c r="F415" s="2" t="s">
        <v>34</v>
      </c>
      <c r="G415" s="2">
        <v>65</v>
      </c>
      <c r="H415" s="2">
        <v>762</v>
      </c>
      <c r="I415" s="2">
        <v>1365</v>
      </c>
      <c r="J415" s="3">
        <f t="shared" si="18"/>
        <v>49530</v>
      </c>
      <c r="K415" s="3">
        <f t="shared" si="19"/>
        <v>88725</v>
      </c>
      <c r="L415" s="13">
        <f t="shared" si="20"/>
        <v>39195</v>
      </c>
    </row>
    <row r="416" spans="1:12" ht="16.5" thickTop="1" thickBot="1" x14ac:dyDescent="0.3">
      <c r="A416" s="1">
        <v>45466</v>
      </c>
      <c r="B416" s="2" t="s">
        <v>128</v>
      </c>
      <c r="C416" s="2" t="s">
        <v>24</v>
      </c>
      <c r="D416" s="2" t="s">
        <v>103</v>
      </c>
      <c r="E416" s="2" t="s">
        <v>22</v>
      </c>
      <c r="F416" s="2" t="s">
        <v>34</v>
      </c>
      <c r="G416" s="2">
        <v>78</v>
      </c>
      <c r="H416" s="2">
        <v>918</v>
      </c>
      <c r="I416" s="2">
        <v>1277</v>
      </c>
      <c r="J416" s="3">
        <f t="shared" si="18"/>
        <v>71604</v>
      </c>
      <c r="K416" s="3">
        <f t="shared" si="19"/>
        <v>99606</v>
      </c>
      <c r="L416" s="13">
        <f t="shared" si="20"/>
        <v>28002</v>
      </c>
    </row>
    <row r="417" spans="1:12" ht="16.5" thickTop="1" thickBot="1" x14ac:dyDescent="0.3">
      <c r="A417" s="1">
        <v>45467</v>
      </c>
      <c r="B417" s="2" t="s">
        <v>129</v>
      </c>
      <c r="C417" s="2" t="s">
        <v>24</v>
      </c>
      <c r="D417" s="2" t="s">
        <v>103</v>
      </c>
      <c r="E417" s="2" t="s">
        <v>26</v>
      </c>
      <c r="F417" s="2" t="s">
        <v>15</v>
      </c>
      <c r="G417" s="2">
        <v>76</v>
      </c>
      <c r="H417" s="2">
        <v>624</v>
      </c>
      <c r="I417" s="2">
        <v>1300</v>
      </c>
      <c r="J417" s="3">
        <f t="shared" si="18"/>
        <v>47424</v>
      </c>
      <c r="K417" s="3">
        <f t="shared" si="19"/>
        <v>98800</v>
      </c>
      <c r="L417" s="13">
        <f t="shared" si="20"/>
        <v>51376</v>
      </c>
    </row>
    <row r="418" spans="1:12" ht="16.5" thickTop="1" thickBot="1" x14ac:dyDescent="0.3">
      <c r="A418" s="1">
        <v>45468</v>
      </c>
      <c r="B418" s="2" t="s">
        <v>130</v>
      </c>
      <c r="C418" s="2" t="s">
        <v>24</v>
      </c>
      <c r="D418" s="2" t="s">
        <v>103</v>
      </c>
      <c r="E418" s="2" t="s">
        <v>28</v>
      </c>
      <c r="F418" s="2" t="s">
        <v>15</v>
      </c>
      <c r="G418" s="2">
        <v>99</v>
      </c>
      <c r="H418" s="2">
        <v>598</v>
      </c>
      <c r="I418" s="2">
        <v>1134</v>
      </c>
      <c r="J418" s="3">
        <f t="shared" si="18"/>
        <v>59202</v>
      </c>
      <c r="K418" s="3">
        <f t="shared" si="19"/>
        <v>112266</v>
      </c>
      <c r="L418" s="13">
        <f t="shared" si="20"/>
        <v>53064</v>
      </c>
    </row>
    <row r="419" spans="1:12" ht="16.5" thickTop="1" thickBot="1" x14ac:dyDescent="0.3">
      <c r="A419" s="1">
        <v>45469</v>
      </c>
      <c r="B419" s="2" t="s">
        <v>131</v>
      </c>
      <c r="C419" s="2" t="s">
        <v>24</v>
      </c>
      <c r="D419" s="2" t="s">
        <v>103</v>
      </c>
      <c r="E419" s="2" t="s">
        <v>30</v>
      </c>
      <c r="F419" s="2" t="s">
        <v>15</v>
      </c>
      <c r="G419" s="2">
        <v>78</v>
      </c>
      <c r="H419" s="2">
        <v>761</v>
      </c>
      <c r="I419" s="2">
        <v>1351</v>
      </c>
      <c r="J419" s="3">
        <f t="shared" si="18"/>
        <v>59358</v>
      </c>
      <c r="K419" s="3">
        <f t="shared" si="19"/>
        <v>105378</v>
      </c>
      <c r="L419" s="13">
        <f t="shared" si="20"/>
        <v>46020</v>
      </c>
    </row>
    <row r="420" spans="1:12" ht="16.5" thickTop="1" thickBot="1" x14ac:dyDescent="0.3">
      <c r="A420" s="1">
        <v>45470</v>
      </c>
      <c r="B420" s="2" t="s">
        <v>132</v>
      </c>
      <c r="C420" s="2" t="s">
        <v>24</v>
      </c>
      <c r="D420" s="2" t="s">
        <v>103</v>
      </c>
      <c r="E420" s="2" t="s">
        <v>18</v>
      </c>
      <c r="F420" s="2" t="s">
        <v>15</v>
      </c>
      <c r="G420" s="2">
        <v>96</v>
      </c>
      <c r="H420" s="2">
        <v>512</v>
      </c>
      <c r="I420" s="2">
        <v>1418</v>
      </c>
      <c r="J420" s="3">
        <f t="shared" si="18"/>
        <v>49152</v>
      </c>
      <c r="K420" s="3">
        <f t="shared" si="19"/>
        <v>136128</v>
      </c>
      <c r="L420" s="13">
        <f t="shared" si="20"/>
        <v>86976</v>
      </c>
    </row>
    <row r="421" spans="1:12" ht="16.5" thickTop="1" thickBot="1" x14ac:dyDescent="0.3">
      <c r="A421" s="1">
        <v>45471</v>
      </c>
      <c r="B421" s="2" t="s">
        <v>133</v>
      </c>
      <c r="C421" s="2" t="s">
        <v>24</v>
      </c>
      <c r="D421" s="2" t="s">
        <v>103</v>
      </c>
      <c r="E421" s="2" t="s">
        <v>33</v>
      </c>
      <c r="F421" s="2" t="s">
        <v>15</v>
      </c>
      <c r="G421" s="2">
        <v>85</v>
      </c>
      <c r="H421" s="2">
        <v>765</v>
      </c>
      <c r="I421" s="2">
        <v>1320</v>
      </c>
      <c r="J421" s="3">
        <f t="shared" si="18"/>
        <v>65025</v>
      </c>
      <c r="K421" s="3">
        <f t="shared" si="19"/>
        <v>112200</v>
      </c>
      <c r="L421" s="13">
        <f t="shared" si="20"/>
        <v>47175</v>
      </c>
    </row>
    <row r="422" spans="1:12" ht="16.5" thickTop="1" thickBot="1" x14ac:dyDescent="0.3">
      <c r="A422" s="1">
        <v>45472</v>
      </c>
      <c r="B422" s="2" t="s">
        <v>134</v>
      </c>
      <c r="C422" s="2" t="s">
        <v>115</v>
      </c>
      <c r="D422" s="2" t="s">
        <v>135</v>
      </c>
      <c r="E422" s="2" t="s">
        <v>30</v>
      </c>
      <c r="F422" s="2" t="s">
        <v>34</v>
      </c>
      <c r="G422" s="2">
        <v>19</v>
      </c>
      <c r="H422" s="2">
        <v>952</v>
      </c>
      <c r="I422" s="2">
        <v>946</v>
      </c>
      <c r="J422" s="3">
        <f t="shared" si="18"/>
        <v>18088</v>
      </c>
      <c r="K422" s="3">
        <f t="shared" si="19"/>
        <v>17974</v>
      </c>
      <c r="L422" s="13">
        <f t="shared" si="20"/>
        <v>-114</v>
      </c>
    </row>
    <row r="423" spans="1:12" ht="16.5" thickTop="1" thickBot="1" x14ac:dyDescent="0.3">
      <c r="A423" s="1">
        <v>45473</v>
      </c>
      <c r="B423" s="2" t="s">
        <v>136</v>
      </c>
      <c r="C423" s="2" t="s">
        <v>115</v>
      </c>
      <c r="D423" s="2" t="s">
        <v>135</v>
      </c>
      <c r="E423" s="2" t="s">
        <v>37</v>
      </c>
      <c r="F423" s="2" t="s">
        <v>34</v>
      </c>
      <c r="G423" s="2">
        <v>11</v>
      </c>
      <c r="H423" s="2">
        <v>503</v>
      </c>
      <c r="I423" s="2">
        <v>1337</v>
      </c>
      <c r="J423" s="3">
        <f t="shared" si="18"/>
        <v>5533</v>
      </c>
      <c r="K423" s="3">
        <f t="shared" si="19"/>
        <v>14707</v>
      </c>
      <c r="L423" s="13">
        <f t="shared" si="20"/>
        <v>9174</v>
      </c>
    </row>
    <row r="424" spans="1:12" ht="16.5" thickTop="1" thickBot="1" x14ac:dyDescent="0.3">
      <c r="A424" s="1">
        <v>45474</v>
      </c>
      <c r="B424" s="2" t="s">
        <v>137</v>
      </c>
      <c r="C424" s="2" t="s">
        <v>115</v>
      </c>
      <c r="D424" s="2" t="s">
        <v>135</v>
      </c>
      <c r="E424" s="2" t="s">
        <v>37</v>
      </c>
      <c r="F424" s="2" t="s">
        <v>34</v>
      </c>
      <c r="G424" s="2">
        <v>10</v>
      </c>
      <c r="H424" s="2">
        <v>719</v>
      </c>
      <c r="I424" s="2">
        <v>1050</v>
      </c>
      <c r="J424" s="3">
        <f t="shared" si="18"/>
        <v>7190</v>
      </c>
      <c r="K424" s="3">
        <f t="shared" si="19"/>
        <v>10500</v>
      </c>
      <c r="L424" s="13">
        <f t="shared" si="20"/>
        <v>3310</v>
      </c>
    </row>
    <row r="425" spans="1:12" ht="16.5" thickTop="1" thickBot="1" x14ac:dyDescent="0.3">
      <c r="A425" s="1">
        <v>45475</v>
      </c>
      <c r="B425" s="2" t="s">
        <v>138</v>
      </c>
      <c r="C425" s="2" t="s">
        <v>115</v>
      </c>
      <c r="D425" s="2" t="s">
        <v>135</v>
      </c>
      <c r="E425" s="2" t="s">
        <v>18</v>
      </c>
      <c r="F425" s="2" t="s">
        <v>34</v>
      </c>
      <c r="G425" s="2">
        <v>19</v>
      </c>
      <c r="H425" s="2">
        <v>860</v>
      </c>
      <c r="I425" s="2">
        <v>1430</v>
      </c>
      <c r="J425" s="3">
        <f t="shared" si="18"/>
        <v>16340</v>
      </c>
      <c r="K425" s="3">
        <f t="shared" si="19"/>
        <v>27170</v>
      </c>
      <c r="L425" s="13">
        <f t="shared" si="20"/>
        <v>10830</v>
      </c>
    </row>
    <row r="426" spans="1:12" ht="16.5" thickTop="1" thickBot="1" x14ac:dyDescent="0.3">
      <c r="A426" s="1">
        <v>45476</v>
      </c>
      <c r="B426" s="2" t="s">
        <v>139</v>
      </c>
      <c r="C426" s="2" t="s">
        <v>115</v>
      </c>
      <c r="D426" s="2" t="s">
        <v>135</v>
      </c>
      <c r="E426" s="2" t="s">
        <v>41</v>
      </c>
      <c r="F426" s="2" t="s">
        <v>34</v>
      </c>
      <c r="G426" s="2">
        <v>15</v>
      </c>
      <c r="H426" s="2">
        <v>941</v>
      </c>
      <c r="I426" s="2">
        <v>1098</v>
      </c>
      <c r="J426" s="3">
        <f t="shared" si="18"/>
        <v>14115</v>
      </c>
      <c r="K426" s="3">
        <f t="shared" si="19"/>
        <v>16470</v>
      </c>
      <c r="L426" s="13">
        <f t="shared" si="20"/>
        <v>2355</v>
      </c>
    </row>
    <row r="427" spans="1:12" ht="16.5" thickTop="1" thickBot="1" x14ac:dyDescent="0.3">
      <c r="A427" s="1">
        <v>45477</v>
      </c>
      <c r="B427" s="2" t="s">
        <v>140</v>
      </c>
      <c r="C427" s="2" t="s">
        <v>115</v>
      </c>
      <c r="D427" s="2" t="s">
        <v>135</v>
      </c>
      <c r="E427" s="2" t="s">
        <v>18</v>
      </c>
      <c r="F427" s="2" t="s">
        <v>34</v>
      </c>
      <c r="G427" s="2">
        <v>15</v>
      </c>
      <c r="H427" s="2">
        <v>937</v>
      </c>
      <c r="I427" s="2">
        <v>1356</v>
      </c>
      <c r="J427" s="3">
        <f t="shared" si="18"/>
        <v>14055</v>
      </c>
      <c r="K427" s="3">
        <f t="shared" si="19"/>
        <v>20340</v>
      </c>
      <c r="L427" s="13">
        <f t="shared" si="20"/>
        <v>6285</v>
      </c>
    </row>
    <row r="428" spans="1:12" ht="16.5" thickTop="1" thickBot="1" x14ac:dyDescent="0.3">
      <c r="A428" s="1">
        <v>45478</v>
      </c>
      <c r="B428" s="2" t="s">
        <v>141</v>
      </c>
      <c r="C428" s="2" t="s">
        <v>115</v>
      </c>
      <c r="D428" s="2" t="s">
        <v>135</v>
      </c>
      <c r="E428" s="2" t="s">
        <v>45</v>
      </c>
      <c r="F428" s="2" t="s">
        <v>34</v>
      </c>
      <c r="G428" s="2">
        <v>11</v>
      </c>
      <c r="H428" s="2">
        <v>674</v>
      </c>
      <c r="I428" s="2">
        <v>1005</v>
      </c>
      <c r="J428" s="3">
        <f t="shared" si="18"/>
        <v>7414</v>
      </c>
      <c r="K428" s="3">
        <f t="shared" si="19"/>
        <v>11055</v>
      </c>
      <c r="L428" s="13">
        <f t="shared" si="20"/>
        <v>3641</v>
      </c>
    </row>
    <row r="429" spans="1:12" ht="16.5" thickTop="1" thickBot="1" x14ac:dyDescent="0.3">
      <c r="A429" s="1">
        <v>45479</v>
      </c>
      <c r="B429" s="2" t="s">
        <v>142</v>
      </c>
      <c r="C429" s="2" t="s">
        <v>115</v>
      </c>
      <c r="D429" s="2" t="s">
        <v>135</v>
      </c>
      <c r="E429" s="2" t="s">
        <v>41</v>
      </c>
      <c r="F429" s="2" t="s">
        <v>15</v>
      </c>
      <c r="G429" s="2">
        <v>20</v>
      </c>
      <c r="H429" s="2">
        <v>596</v>
      </c>
      <c r="I429" s="2">
        <v>1317</v>
      </c>
      <c r="J429" s="3">
        <f t="shared" si="18"/>
        <v>11920</v>
      </c>
      <c r="K429" s="3">
        <f t="shared" si="19"/>
        <v>26340</v>
      </c>
      <c r="L429" s="13">
        <f t="shared" si="20"/>
        <v>14420</v>
      </c>
    </row>
    <row r="430" spans="1:12" ht="16.5" thickTop="1" thickBot="1" x14ac:dyDescent="0.3">
      <c r="A430" s="1">
        <v>45480</v>
      </c>
      <c r="B430" s="2" t="s">
        <v>143</v>
      </c>
      <c r="C430" s="2" t="s">
        <v>115</v>
      </c>
      <c r="D430" s="2" t="s">
        <v>135</v>
      </c>
      <c r="E430" s="2" t="s">
        <v>48</v>
      </c>
      <c r="F430" s="2" t="s">
        <v>15</v>
      </c>
      <c r="G430" s="2">
        <v>20</v>
      </c>
      <c r="H430" s="2">
        <v>689</v>
      </c>
      <c r="I430" s="2">
        <v>1240</v>
      </c>
      <c r="J430" s="3">
        <f t="shared" si="18"/>
        <v>13780</v>
      </c>
      <c r="K430" s="3">
        <f t="shared" si="19"/>
        <v>24800</v>
      </c>
      <c r="L430" s="13">
        <f t="shared" si="20"/>
        <v>11020</v>
      </c>
    </row>
    <row r="431" spans="1:12" ht="16.5" thickTop="1" thickBot="1" x14ac:dyDescent="0.3">
      <c r="A431" s="1">
        <v>45481</v>
      </c>
      <c r="B431" s="2" t="s">
        <v>144</v>
      </c>
      <c r="C431" s="2" t="s">
        <v>115</v>
      </c>
      <c r="D431" s="2" t="s">
        <v>135</v>
      </c>
      <c r="E431" s="2" t="s">
        <v>50</v>
      </c>
      <c r="F431" s="2" t="s">
        <v>15</v>
      </c>
      <c r="G431" s="2">
        <v>17</v>
      </c>
      <c r="H431" s="2">
        <v>990</v>
      </c>
      <c r="I431" s="2">
        <v>1141</v>
      </c>
      <c r="J431" s="3">
        <f t="shared" si="18"/>
        <v>16830</v>
      </c>
      <c r="K431" s="3">
        <f t="shared" si="19"/>
        <v>19397</v>
      </c>
      <c r="L431" s="13">
        <f t="shared" si="20"/>
        <v>2567</v>
      </c>
    </row>
    <row r="432" spans="1:12" ht="16.5" thickTop="1" thickBot="1" x14ac:dyDescent="0.3">
      <c r="A432" s="1">
        <v>45482</v>
      </c>
      <c r="B432" s="2" t="s">
        <v>145</v>
      </c>
      <c r="C432" s="2" t="s">
        <v>115</v>
      </c>
      <c r="D432" s="2" t="s">
        <v>135</v>
      </c>
      <c r="E432" s="2" t="s">
        <v>30</v>
      </c>
      <c r="F432" s="2" t="s">
        <v>15</v>
      </c>
      <c r="G432" s="2">
        <v>20</v>
      </c>
      <c r="H432" s="2">
        <v>589</v>
      </c>
      <c r="I432" s="2">
        <v>1329</v>
      </c>
      <c r="J432" s="3">
        <f t="shared" si="18"/>
        <v>11780</v>
      </c>
      <c r="K432" s="3">
        <f t="shared" si="19"/>
        <v>26580</v>
      </c>
      <c r="L432" s="13">
        <f t="shared" si="20"/>
        <v>14800</v>
      </c>
    </row>
    <row r="433" spans="1:12" ht="16.5" thickTop="1" thickBot="1" x14ac:dyDescent="0.3">
      <c r="A433" s="1">
        <v>45483</v>
      </c>
      <c r="B433" s="2" t="s">
        <v>146</v>
      </c>
      <c r="C433" s="2" t="s">
        <v>115</v>
      </c>
      <c r="D433" s="2" t="s">
        <v>135</v>
      </c>
      <c r="E433" s="2" t="s">
        <v>37</v>
      </c>
      <c r="F433" s="2" t="s">
        <v>34</v>
      </c>
      <c r="G433" s="2">
        <v>17</v>
      </c>
      <c r="H433" s="2">
        <v>773</v>
      </c>
      <c r="I433" s="2">
        <v>1470</v>
      </c>
      <c r="J433" s="3">
        <f t="shared" si="18"/>
        <v>13141</v>
      </c>
      <c r="K433" s="3">
        <f t="shared" si="19"/>
        <v>24990</v>
      </c>
      <c r="L433" s="13">
        <f t="shared" si="20"/>
        <v>11849</v>
      </c>
    </row>
    <row r="434" spans="1:12" ht="16.5" thickTop="1" thickBot="1" x14ac:dyDescent="0.3">
      <c r="A434" s="1">
        <v>45484</v>
      </c>
      <c r="B434" s="2" t="s">
        <v>147</v>
      </c>
      <c r="C434" s="2" t="s">
        <v>12</v>
      </c>
      <c r="D434" s="2" t="s">
        <v>77</v>
      </c>
      <c r="E434" s="2" t="s">
        <v>37</v>
      </c>
      <c r="F434" s="2" t="s">
        <v>15</v>
      </c>
      <c r="G434" s="2">
        <v>29</v>
      </c>
      <c r="H434" s="2">
        <v>965</v>
      </c>
      <c r="I434" s="2">
        <v>1015</v>
      </c>
      <c r="J434" s="3">
        <f t="shared" si="18"/>
        <v>27985</v>
      </c>
      <c r="K434" s="3">
        <f t="shared" si="19"/>
        <v>29435</v>
      </c>
      <c r="L434" s="13">
        <f t="shared" si="20"/>
        <v>1450</v>
      </c>
    </row>
    <row r="435" spans="1:12" ht="16.5" thickTop="1" thickBot="1" x14ac:dyDescent="0.3">
      <c r="A435" s="1">
        <v>45485</v>
      </c>
      <c r="B435" s="2" t="s">
        <v>148</v>
      </c>
      <c r="C435" s="2" t="s">
        <v>12</v>
      </c>
      <c r="D435" s="2" t="s">
        <v>77</v>
      </c>
      <c r="E435" s="2" t="s">
        <v>22</v>
      </c>
      <c r="F435" s="2" t="s">
        <v>15</v>
      </c>
      <c r="G435" s="2">
        <v>24</v>
      </c>
      <c r="H435" s="2">
        <v>970</v>
      </c>
      <c r="I435" s="2">
        <v>1470</v>
      </c>
      <c r="J435" s="3">
        <f t="shared" si="18"/>
        <v>23280</v>
      </c>
      <c r="K435" s="3">
        <f t="shared" si="19"/>
        <v>35280</v>
      </c>
      <c r="L435" s="13">
        <f t="shared" si="20"/>
        <v>12000</v>
      </c>
    </row>
    <row r="436" spans="1:12" ht="16.5" thickTop="1" thickBot="1" x14ac:dyDescent="0.3">
      <c r="A436" s="1">
        <v>45486</v>
      </c>
      <c r="B436" s="2" t="s">
        <v>149</v>
      </c>
      <c r="C436" s="2" t="s">
        <v>12</v>
      </c>
      <c r="D436" s="2" t="s">
        <v>77</v>
      </c>
      <c r="E436" s="2" t="s">
        <v>22</v>
      </c>
      <c r="F436" s="2" t="s">
        <v>15</v>
      </c>
      <c r="G436" s="2">
        <v>22</v>
      </c>
      <c r="H436" s="2">
        <v>974</v>
      </c>
      <c r="I436" s="2">
        <v>1398</v>
      </c>
      <c r="J436" s="3">
        <f t="shared" si="18"/>
        <v>21428</v>
      </c>
      <c r="K436" s="3">
        <f t="shared" si="19"/>
        <v>30756</v>
      </c>
      <c r="L436" s="13">
        <f t="shared" si="20"/>
        <v>9328</v>
      </c>
    </row>
    <row r="437" spans="1:12" ht="16.5" thickTop="1" thickBot="1" x14ac:dyDescent="0.3">
      <c r="A437" s="1">
        <v>45487</v>
      </c>
      <c r="B437" s="2" t="s">
        <v>150</v>
      </c>
      <c r="C437" s="2" t="s">
        <v>12</v>
      </c>
      <c r="D437" s="2" t="s">
        <v>77</v>
      </c>
      <c r="E437" s="2" t="s">
        <v>33</v>
      </c>
      <c r="F437" s="2" t="s">
        <v>15</v>
      </c>
      <c r="G437" s="2">
        <v>21</v>
      </c>
      <c r="H437" s="2">
        <v>915</v>
      </c>
      <c r="I437" s="2">
        <v>961</v>
      </c>
      <c r="J437" s="3">
        <f t="shared" si="18"/>
        <v>19215</v>
      </c>
      <c r="K437" s="3">
        <f t="shared" si="19"/>
        <v>20181</v>
      </c>
      <c r="L437" s="13">
        <f t="shared" si="20"/>
        <v>966</v>
      </c>
    </row>
    <row r="438" spans="1:12" ht="16.5" thickTop="1" thickBot="1" x14ac:dyDescent="0.3">
      <c r="A438" s="1">
        <v>45488</v>
      </c>
      <c r="B438" s="2" t="s">
        <v>151</v>
      </c>
      <c r="C438" s="2" t="s">
        <v>12</v>
      </c>
      <c r="D438" s="2" t="s">
        <v>77</v>
      </c>
      <c r="E438" s="2" t="s">
        <v>37</v>
      </c>
      <c r="F438" s="2" t="s">
        <v>34</v>
      </c>
      <c r="G438" s="2">
        <v>29</v>
      </c>
      <c r="H438" s="2">
        <v>929</v>
      </c>
      <c r="I438" s="2">
        <v>1066</v>
      </c>
      <c r="J438" s="3">
        <f t="shared" si="18"/>
        <v>26941</v>
      </c>
      <c r="K438" s="3">
        <f t="shared" si="19"/>
        <v>30914</v>
      </c>
      <c r="L438" s="13">
        <f t="shared" si="20"/>
        <v>3973</v>
      </c>
    </row>
    <row r="439" spans="1:12" ht="16.5" thickTop="1" thickBot="1" x14ac:dyDescent="0.3">
      <c r="A439" s="1">
        <v>45489</v>
      </c>
      <c r="B439" s="2" t="s">
        <v>152</v>
      </c>
      <c r="C439" s="2" t="s">
        <v>12</v>
      </c>
      <c r="D439" s="2" t="s">
        <v>77</v>
      </c>
      <c r="E439" s="2" t="s">
        <v>60</v>
      </c>
      <c r="F439" s="2" t="s">
        <v>34</v>
      </c>
      <c r="G439" s="2">
        <v>27</v>
      </c>
      <c r="H439" s="2">
        <v>605</v>
      </c>
      <c r="I439" s="2">
        <v>1361</v>
      </c>
      <c r="J439" s="3">
        <f t="shared" si="18"/>
        <v>16335</v>
      </c>
      <c r="K439" s="3">
        <f t="shared" si="19"/>
        <v>36747</v>
      </c>
      <c r="L439" s="13">
        <f t="shared" si="20"/>
        <v>20412</v>
      </c>
    </row>
    <row r="440" spans="1:12" ht="16.5" thickTop="1" thickBot="1" x14ac:dyDescent="0.3">
      <c r="A440" s="1">
        <v>45490</v>
      </c>
      <c r="B440" s="2" t="s">
        <v>153</v>
      </c>
      <c r="C440" s="2" t="s">
        <v>12</v>
      </c>
      <c r="D440" s="2" t="s">
        <v>77</v>
      </c>
      <c r="E440" s="2" t="s">
        <v>62</v>
      </c>
      <c r="F440" s="2" t="s">
        <v>34</v>
      </c>
      <c r="G440" s="2">
        <v>29</v>
      </c>
      <c r="H440" s="2">
        <v>689</v>
      </c>
      <c r="I440" s="2">
        <v>1158</v>
      </c>
      <c r="J440" s="3">
        <f t="shared" si="18"/>
        <v>19981</v>
      </c>
      <c r="K440" s="3">
        <f t="shared" si="19"/>
        <v>33582</v>
      </c>
      <c r="L440" s="13">
        <f t="shared" si="20"/>
        <v>13601</v>
      </c>
    </row>
    <row r="441" spans="1:12" ht="16.5" thickTop="1" thickBot="1" x14ac:dyDescent="0.3">
      <c r="A441" s="1">
        <v>45491</v>
      </c>
      <c r="B441" s="2" t="s">
        <v>154</v>
      </c>
      <c r="C441" s="2" t="s">
        <v>12</v>
      </c>
      <c r="D441" s="2" t="s">
        <v>77</v>
      </c>
      <c r="E441" s="2" t="s">
        <v>18</v>
      </c>
      <c r="F441" s="2" t="s">
        <v>34</v>
      </c>
      <c r="G441" s="2">
        <v>25</v>
      </c>
      <c r="H441" s="2">
        <v>861</v>
      </c>
      <c r="I441" s="2">
        <v>1436</v>
      </c>
      <c r="J441" s="3">
        <f t="shared" si="18"/>
        <v>21525</v>
      </c>
      <c r="K441" s="3">
        <f t="shared" si="19"/>
        <v>35900</v>
      </c>
      <c r="L441" s="13">
        <f t="shared" si="20"/>
        <v>14375</v>
      </c>
    </row>
    <row r="442" spans="1:12" ht="16.5" thickTop="1" thickBot="1" x14ac:dyDescent="0.3">
      <c r="A442" s="1">
        <v>45492</v>
      </c>
      <c r="B442" s="2" t="s">
        <v>155</v>
      </c>
      <c r="C442" s="2" t="s">
        <v>12</v>
      </c>
      <c r="D442" s="2" t="s">
        <v>77</v>
      </c>
      <c r="E442" s="2" t="s">
        <v>65</v>
      </c>
      <c r="F442" s="2" t="s">
        <v>34</v>
      </c>
      <c r="G442" s="2">
        <v>22</v>
      </c>
      <c r="H442" s="2">
        <v>629</v>
      </c>
      <c r="I442" s="2">
        <v>1085</v>
      </c>
      <c r="J442" s="3">
        <f t="shared" si="18"/>
        <v>13838</v>
      </c>
      <c r="K442" s="3">
        <f t="shared" si="19"/>
        <v>23870</v>
      </c>
      <c r="L442" s="13">
        <f t="shared" si="20"/>
        <v>10032</v>
      </c>
    </row>
    <row r="443" spans="1:12" ht="16.5" thickTop="1" thickBot="1" x14ac:dyDescent="0.3">
      <c r="A443" s="1">
        <v>45493</v>
      </c>
      <c r="B443" s="2" t="s">
        <v>156</v>
      </c>
      <c r="C443" s="2" t="s">
        <v>12</v>
      </c>
      <c r="D443" s="2" t="s">
        <v>77</v>
      </c>
      <c r="E443" s="2" t="s">
        <v>67</v>
      </c>
      <c r="F443" s="2" t="s">
        <v>34</v>
      </c>
      <c r="G443" s="2">
        <v>22</v>
      </c>
      <c r="H443" s="2">
        <v>779</v>
      </c>
      <c r="I443" s="2">
        <v>1072</v>
      </c>
      <c r="J443" s="3">
        <f t="shared" si="18"/>
        <v>17138</v>
      </c>
      <c r="K443" s="3">
        <f t="shared" si="19"/>
        <v>23584</v>
      </c>
      <c r="L443" s="13">
        <f t="shared" si="20"/>
        <v>6446</v>
      </c>
    </row>
    <row r="444" spans="1:12" ht="16.5" thickTop="1" thickBot="1" x14ac:dyDescent="0.3">
      <c r="A444" s="1">
        <v>45494</v>
      </c>
      <c r="B444" s="2" t="s">
        <v>157</v>
      </c>
      <c r="C444" s="2" t="s">
        <v>12</v>
      </c>
      <c r="D444" s="2" t="s">
        <v>77</v>
      </c>
      <c r="E444" s="2" t="s">
        <v>69</v>
      </c>
      <c r="F444" s="2" t="s">
        <v>34</v>
      </c>
      <c r="G444" s="2">
        <v>23</v>
      </c>
      <c r="H444" s="2">
        <v>730</v>
      </c>
      <c r="I444" s="2">
        <v>1337</v>
      </c>
      <c r="J444" s="3">
        <f t="shared" si="18"/>
        <v>16790</v>
      </c>
      <c r="K444" s="3">
        <f t="shared" si="19"/>
        <v>30751</v>
      </c>
      <c r="L444" s="13">
        <f t="shared" si="20"/>
        <v>13961</v>
      </c>
    </row>
    <row r="445" spans="1:12" ht="16.5" thickTop="1" thickBot="1" x14ac:dyDescent="0.3">
      <c r="A445" s="1">
        <v>45495</v>
      </c>
      <c r="B445" s="2" t="s">
        <v>158</v>
      </c>
      <c r="C445" s="2" t="s">
        <v>24</v>
      </c>
      <c r="D445" s="2" t="s">
        <v>90</v>
      </c>
      <c r="E445" s="2" t="s">
        <v>71</v>
      </c>
      <c r="F445" s="2" t="s">
        <v>34</v>
      </c>
      <c r="G445" s="2">
        <v>59</v>
      </c>
      <c r="H445" s="2">
        <v>663</v>
      </c>
      <c r="I445" s="2">
        <v>992</v>
      </c>
      <c r="J445" s="3">
        <f t="shared" si="18"/>
        <v>39117</v>
      </c>
      <c r="K445" s="3">
        <f t="shared" si="19"/>
        <v>58528</v>
      </c>
      <c r="L445" s="13">
        <f t="shared" si="20"/>
        <v>19411</v>
      </c>
    </row>
    <row r="446" spans="1:12" ht="16.5" thickTop="1" thickBot="1" x14ac:dyDescent="0.3">
      <c r="A446" s="1">
        <v>45496</v>
      </c>
      <c r="B446" s="2" t="s">
        <v>159</v>
      </c>
      <c r="C446" s="2" t="s">
        <v>24</v>
      </c>
      <c r="D446" s="2" t="s">
        <v>90</v>
      </c>
      <c r="E446" s="2" t="s">
        <v>73</v>
      </c>
      <c r="F446" s="2" t="s">
        <v>34</v>
      </c>
      <c r="G446" s="2">
        <v>75</v>
      </c>
      <c r="H446" s="2">
        <v>871</v>
      </c>
      <c r="I446" s="2">
        <v>990</v>
      </c>
      <c r="J446" s="3">
        <f t="shared" si="18"/>
        <v>65325</v>
      </c>
      <c r="K446" s="3">
        <f t="shared" si="19"/>
        <v>74250</v>
      </c>
      <c r="L446" s="13">
        <f t="shared" si="20"/>
        <v>8925</v>
      </c>
    </row>
    <row r="447" spans="1:12" ht="16.5" thickTop="1" thickBot="1" x14ac:dyDescent="0.3">
      <c r="A447" s="1">
        <v>45497</v>
      </c>
      <c r="B447" s="2" t="s">
        <v>160</v>
      </c>
      <c r="C447" s="2" t="s">
        <v>24</v>
      </c>
      <c r="D447" s="2" t="s">
        <v>90</v>
      </c>
      <c r="E447" s="2" t="s">
        <v>20</v>
      </c>
      <c r="F447" s="2" t="s">
        <v>34</v>
      </c>
      <c r="G447" s="2">
        <v>87</v>
      </c>
      <c r="H447" s="2">
        <v>869</v>
      </c>
      <c r="I447" s="2">
        <v>1207</v>
      </c>
      <c r="J447" s="3">
        <f t="shared" si="18"/>
        <v>75603</v>
      </c>
      <c r="K447" s="3">
        <f t="shared" si="19"/>
        <v>105009</v>
      </c>
      <c r="L447" s="13">
        <f t="shared" si="20"/>
        <v>29406</v>
      </c>
    </row>
    <row r="448" spans="1:12" ht="16.5" thickTop="1" thickBot="1" x14ac:dyDescent="0.3">
      <c r="A448" s="1">
        <v>45498</v>
      </c>
      <c r="B448" s="2" t="s">
        <v>161</v>
      </c>
      <c r="C448" s="2" t="s">
        <v>24</v>
      </c>
      <c r="D448" s="2" t="s">
        <v>90</v>
      </c>
      <c r="E448" s="2" t="s">
        <v>20</v>
      </c>
      <c r="F448" s="2" t="s">
        <v>34</v>
      </c>
      <c r="G448" s="2">
        <v>100</v>
      </c>
      <c r="H448" s="2">
        <v>605</v>
      </c>
      <c r="I448" s="2">
        <v>1313</v>
      </c>
      <c r="J448" s="3">
        <f t="shared" si="18"/>
        <v>60500</v>
      </c>
      <c r="K448" s="3">
        <f t="shared" si="19"/>
        <v>131300</v>
      </c>
      <c r="L448" s="13">
        <f t="shared" si="20"/>
        <v>70800</v>
      </c>
    </row>
    <row r="449" spans="1:12" ht="16.5" thickTop="1" thickBot="1" x14ac:dyDescent="0.3">
      <c r="A449" s="1">
        <v>45499</v>
      </c>
      <c r="B449" s="2" t="s">
        <v>162</v>
      </c>
      <c r="C449" s="2" t="s">
        <v>24</v>
      </c>
      <c r="D449" s="2" t="s">
        <v>90</v>
      </c>
      <c r="E449" s="2" t="s">
        <v>41</v>
      </c>
      <c r="F449" s="2" t="s">
        <v>34</v>
      </c>
      <c r="G449" s="2">
        <v>51</v>
      </c>
      <c r="H449" s="2">
        <v>798</v>
      </c>
      <c r="I449" s="2">
        <v>1421</v>
      </c>
      <c r="J449" s="3">
        <f t="shared" si="18"/>
        <v>40698</v>
      </c>
      <c r="K449" s="3">
        <f t="shared" si="19"/>
        <v>72471</v>
      </c>
      <c r="L449" s="13">
        <f t="shared" si="20"/>
        <v>31773</v>
      </c>
    </row>
    <row r="450" spans="1:12" ht="16.5" thickTop="1" thickBot="1" x14ac:dyDescent="0.3">
      <c r="A450" s="1">
        <v>45500</v>
      </c>
      <c r="B450" s="2" t="s">
        <v>163</v>
      </c>
      <c r="C450" s="2" t="s">
        <v>24</v>
      </c>
      <c r="D450" s="2" t="s">
        <v>90</v>
      </c>
      <c r="E450" s="2" t="s">
        <v>60</v>
      </c>
      <c r="F450" s="2" t="s">
        <v>34</v>
      </c>
      <c r="G450" s="2">
        <v>52</v>
      </c>
      <c r="H450" s="2">
        <v>984</v>
      </c>
      <c r="I450" s="2">
        <v>1429</v>
      </c>
      <c r="J450" s="3">
        <f t="shared" si="18"/>
        <v>51168</v>
      </c>
      <c r="K450" s="3">
        <f t="shared" si="19"/>
        <v>74308</v>
      </c>
      <c r="L450" s="13">
        <f t="shared" si="20"/>
        <v>23140</v>
      </c>
    </row>
    <row r="451" spans="1:12" ht="16.5" thickTop="1" thickBot="1" x14ac:dyDescent="0.3">
      <c r="A451" s="1">
        <v>45501</v>
      </c>
      <c r="B451" s="2" t="s">
        <v>164</v>
      </c>
      <c r="C451" s="2" t="s">
        <v>24</v>
      </c>
      <c r="D451" s="2" t="s">
        <v>90</v>
      </c>
      <c r="E451" s="2" t="s">
        <v>20</v>
      </c>
      <c r="F451" s="2" t="s">
        <v>34</v>
      </c>
      <c r="G451" s="2">
        <v>97</v>
      </c>
      <c r="H451" s="2">
        <v>565</v>
      </c>
      <c r="I451" s="2">
        <v>1239</v>
      </c>
      <c r="J451" s="3">
        <f t="shared" ref="J451:J514" si="21">G451*H451</f>
        <v>54805</v>
      </c>
      <c r="K451" s="3">
        <f t="shared" ref="K451:K514" si="22">G451*I451</f>
        <v>120183</v>
      </c>
      <c r="L451" s="13">
        <f t="shared" ref="L451:L514" si="23">K451-J451</f>
        <v>65378</v>
      </c>
    </row>
    <row r="452" spans="1:12" ht="16.5" thickTop="1" thickBot="1" x14ac:dyDescent="0.3">
      <c r="A452" s="1">
        <v>45502</v>
      </c>
      <c r="B452" s="2" t="s">
        <v>165</v>
      </c>
      <c r="C452" s="2" t="s">
        <v>24</v>
      </c>
      <c r="D452" s="2" t="s">
        <v>90</v>
      </c>
      <c r="E452" s="2" t="s">
        <v>26</v>
      </c>
      <c r="F452" s="2" t="s">
        <v>34</v>
      </c>
      <c r="G452" s="2">
        <v>58</v>
      </c>
      <c r="H452" s="2">
        <v>799</v>
      </c>
      <c r="I452" s="2">
        <v>1182</v>
      </c>
      <c r="J452" s="3">
        <f t="shared" si="21"/>
        <v>46342</v>
      </c>
      <c r="K452" s="3">
        <f t="shared" si="22"/>
        <v>68556</v>
      </c>
      <c r="L452" s="13">
        <f t="shared" si="23"/>
        <v>22214</v>
      </c>
    </row>
    <row r="453" spans="1:12" ht="16.5" thickTop="1" thickBot="1" x14ac:dyDescent="0.3">
      <c r="A453" s="1">
        <v>45503</v>
      </c>
      <c r="B453" s="2" t="s">
        <v>166</v>
      </c>
      <c r="C453" s="2" t="s">
        <v>24</v>
      </c>
      <c r="D453" s="2" t="s">
        <v>90</v>
      </c>
      <c r="E453" s="2" t="s">
        <v>14</v>
      </c>
      <c r="F453" s="2" t="s">
        <v>15</v>
      </c>
      <c r="G453" s="2">
        <v>69</v>
      </c>
      <c r="H453" s="2">
        <v>524</v>
      </c>
      <c r="I453" s="2">
        <v>1198</v>
      </c>
      <c r="J453" s="3">
        <f t="shared" si="21"/>
        <v>36156</v>
      </c>
      <c r="K453" s="3">
        <f t="shared" si="22"/>
        <v>82662</v>
      </c>
      <c r="L453" s="13">
        <f t="shared" si="23"/>
        <v>46506</v>
      </c>
    </row>
    <row r="454" spans="1:12" ht="16.5" thickTop="1" thickBot="1" x14ac:dyDescent="0.3">
      <c r="A454" s="1">
        <v>45504</v>
      </c>
      <c r="B454" s="2" t="s">
        <v>167</v>
      </c>
      <c r="C454" s="2" t="s">
        <v>24</v>
      </c>
      <c r="D454" s="2" t="s">
        <v>90</v>
      </c>
      <c r="E454" s="2" t="s">
        <v>18</v>
      </c>
      <c r="F454" s="2" t="s">
        <v>15</v>
      </c>
      <c r="G454" s="2">
        <v>81</v>
      </c>
      <c r="H454" s="2">
        <v>903</v>
      </c>
      <c r="I454" s="2">
        <v>1471</v>
      </c>
      <c r="J454" s="3">
        <f t="shared" si="21"/>
        <v>73143</v>
      </c>
      <c r="K454" s="3">
        <f t="shared" si="22"/>
        <v>119151</v>
      </c>
      <c r="L454" s="13">
        <f t="shared" si="23"/>
        <v>46008</v>
      </c>
    </row>
    <row r="455" spans="1:12" ht="16.5" thickTop="1" thickBot="1" x14ac:dyDescent="0.3">
      <c r="A455" s="1">
        <v>45505</v>
      </c>
      <c r="B455" s="2" t="s">
        <v>168</v>
      </c>
      <c r="C455" s="2" t="s">
        <v>24</v>
      </c>
      <c r="D455" s="2" t="s">
        <v>90</v>
      </c>
      <c r="E455" s="2" t="s">
        <v>20</v>
      </c>
      <c r="F455" s="2" t="s">
        <v>15</v>
      </c>
      <c r="G455" s="2">
        <v>89</v>
      </c>
      <c r="H455" s="2">
        <v>584</v>
      </c>
      <c r="I455" s="2">
        <v>1367</v>
      </c>
      <c r="J455" s="3">
        <f t="shared" si="21"/>
        <v>51976</v>
      </c>
      <c r="K455" s="3">
        <f t="shared" si="22"/>
        <v>121663</v>
      </c>
      <c r="L455" s="13">
        <f t="shared" si="23"/>
        <v>69687</v>
      </c>
    </row>
    <row r="456" spans="1:12" ht="16.5" thickTop="1" thickBot="1" x14ac:dyDescent="0.3">
      <c r="A456" s="1">
        <v>45506</v>
      </c>
      <c r="B456" s="2" t="s">
        <v>169</v>
      </c>
      <c r="C456" s="2" t="s">
        <v>24</v>
      </c>
      <c r="D456" s="2" t="s">
        <v>90</v>
      </c>
      <c r="E456" s="2" t="s">
        <v>22</v>
      </c>
      <c r="F456" s="2" t="s">
        <v>15</v>
      </c>
      <c r="G456" s="2">
        <v>75</v>
      </c>
      <c r="H456" s="2">
        <v>906</v>
      </c>
      <c r="I456" s="2">
        <v>1377</v>
      </c>
      <c r="J456" s="3">
        <f t="shared" si="21"/>
        <v>67950</v>
      </c>
      <c r="K456" s="3">
        <f t="shared" si="22"/>
        <v>103275</v>
      </c>
      <c r="L456" s="13">
        <f t="shared" si="23"/>
        <v>35325</v>
      </c>
    </row>
    <row r="457" spans="1:12" ht="16.5" thickTop="1" thickBot="1" x14ac:dyDescent="0.3">
      <c r="A457" s="1">
        <v>45507</v>
      </c>
      <c r="B457" s="2" t="s">
        <v>170</v>
      </c>
      <c r="C457" s="2" t="s">
        <v>24</v>
      </c>
      <c r="D457" s="2" t="s">
        <v>103</v>
      </c>
      <c r="E457" s="2" t="s">
        <v>26</v>
      </c>
      <c r="F457" s="2" t="s">
        <v>15</v>
      </c>
      <c r="G457" s="2">
        <v>60</v>
      </c>
      <c r="H457" s="2">
        <v>642</v>
      </c>
      <c r="I457" s="2">
        <v>1346</v>
      </c>
      <c r="J457" s="3">
        <f t="shared" si="21"/>
        <v>38520</v>
      </c>
      <c r="K457" s="3">
        <f t="shared" si="22"/>
        <v>80760</v>
      </c>
      <c r="L457" s="13">
        <f t="shared" si="23"/>
        <v>42240</v>
      </c>
    </row>
    <row r="458" spans="1:12" ht="16.5" thickTop="1" thickBot="1" x14ac:dyDescent="0.3">
      <c r="A458" s="1">
        <v>45508</v>
      </c>
      <c r="B458" s="2" t="s">
        <v>171</v>
      </c>
      <c r="C458" s="2" t="s">
        <v>24</v>
      </c>
      <c r="D458" s="2" t="s">
        <v>103</v>
      </c>
      <c r="E458" s="2" t="s">
        <v>28</v>
      </c>
      <c r="F458" s="2" t="s">
        <v>34</v>
      </c>
      <c r="G458" s="2">
        <v>98</v>
      </c>
      <c r="H458" s="2">
        <v>925</v>
      </c>
      <c r="I458" s="2">
        <v>1230</v>
      </c>
      <c r="J458" s="3">
        <f t="shared" si="21"/>
        <v>90650</v>
      </c>
      <c r="K458" s="3">
        <f t="shared" si="22"/>
        <v>120540</v>
      </c>
      <c r="L458" s="13">
        <f t="shared" si="23"/>
        <v>29890</v>
      </c>
    </row>
    <row r="459" spans="1:12" ht="16.5" thickTop="1" thickBot="1" x14ac:dyDescent="0.3">
      <c r="A459" s="1">
        <v>45509</v>
      </c>
      <c r="B459" s="2" t="s">
        <v>172</v>
      </c>
      <c r="C459" s="2" t="s">
        <v>24</v>
      </c>
      <c r="D459" s="2" t="s">
        <v>103</v>
      </c>
      <c r="E459" s="2" t="s">
        <v>30</v>
      </c>
      <c r="F459" s="2" t="s">
        <v>34</v>
      </c>
      <c r="G459" s="2">
        <v>73</v>
      </c>
      <c r="H459" s="2">
        <v>508</v>
      </c>
      <c r="I459" s="2">
        <v>982</v>
      </c>
      <c r="J459" s="3">
        <f t="shared" si="21"/>
        <v>37084</v>
      </c>
      <c r="K459" s="3">
        <f t="shared" si="22"/>
        <v>71686</v>
      </c>
      <c r="L459" s="13">
        <f t="shared" si="23"/>
        <v>34602</v>
      </c>
    </row>
    <row r="460" spans="1:12" ht="16.5" thickTop="1" thickBot="1" x14ac:dyDescent="0.3">
      <c r="A460" s="1">
        <v>45510</v>
      </c>
      <c r="B460" s="2" t="s">
        <v>173</v>
      </c>
      <c r="C460" s="2" t="s">
        <v>115</v>
      </c>
      <c r="D460" s="2" t="s">
        <v>135</v>
      </c>
      <c r="E460" s="2" t="s">
        <v>18</v>
      </c>
      <c r="F460" s="2" t="s">
        <v>34</v>
      </c>
      <c r="G460" s="2">
        <v>11</v>
      </c>
      <c r="H460" s="2">
        <v>830</v>
      </c>
      <c r="I460" s="2">
        <v>1377</v>
      </c>
      <c r="J460" s="3">
        <f t="shared" si="21"/>
        <v>9130</v>
      </c>
      <c r="K460" s="3">
        <f t="shared" si="22"/>
        <v>15147</v>
      </c>
      <c r="L460" s="13">
        <f t="shared" si="23"/>
        <v>6017</v>
      </c>
    </row>
    <row r="461" spans="1:12" ht="16.5" thickTop="1" thickBot="1" x14ac:dyDescent="0.3">
      <c r="A461" s="1">
        <v>45511</v>
      </c>
      <c r="B461" s="2" t="s">
        <v>174</v>
      </c>
      <c r="C461" s="2" t="s">
        <v>115</v>
      </c>
      <c r="D461" s="2" t="s">
        <v>135</v>
      </c>
      <c r="E461" s="2" t="s">
        <v>33</v>
      </c>
      <c r="F461" s="2" t="s">
        <v>34</v>
      </c>
      <c r="G461" s="2">
        <v>11</v>
      </c>
      <c r="H461" s="2">
        <v>930</v>
      </c>
      <c r="I461" s="2">
        <v>1185</v>
      </c>
      <c r="J461" s="3">
        <f t="shared" si="21"/>
        <v>10230</v>
      </c>
      <c r="K461" s="3">
        <f t="shared" si="22"/>
        <v>13035</v>
      </c>
      <c r="L461" s="13">
        <f t="shared" si="23"/>
        <v>2805</v>
      </c>
    </row>
    <row r="462" spans="1:12" ht="16.5" thickTop="1" thickBot="1" x14ac:dyDescent="0.3">
      <c r="A462" s="1">
        <v>45512</v>
      </c>
      <c r="B462" s="2" t="s">
        <v>175</v>
      </c>
      <c r="C462" s="2" t="s">
        <v>115</v>
      </c>
      <c r="D462" s="2" t="s">
        <v>135</v>
      </c>
      <c r="E462" s="2" t="s">
        <v>30</v>
      </c>
      <c r="F462" s="2" t="s">
        <v>34</v>
      </c>
      <c r="G462" s="2">
        <v>20</v>
      </c>
      <c r="H462" s="2">
        <v>525</v>
      </c>
      <c r="I462" s="2">
        <v>1143</v>
      </c>
      <c r="J462" s="3">
        <f t="shared" si="21"/>
        <v>10500</v>
      </c>
      <c r="K462" s="3">
        <f t="shared" si="22"/>
        <v>22860</v>
      </c>
      <c r="L462" s="13">
        <f t="shared" si="23"/>
        <v>12360</v>
      </c>
    </row>
    <row r="463" spans="1:12" ht="16.5" thickTop="1" thickBot="1" x14ac:dyDescent="0.3">
      <c r="A463" s="1">
        <v>45513</v>
      </c>
      <c r="B463" s="2" t="s">
        <v>176</v>
      </c>
      <c r="C463" s="2" t="s">
        <v>115</v>
      </c>
      <c r="D463" s="2" t="s">
        <v>135</v>
      </c>
      <c r="E463" s="2" t="s">
        <v>37</v>
      </c>
      <c r="F463" s="2" t="s">
        <v>34</v>
      </c>
      <c r="G463" s="2">
        <v>19</v>
      </c>
      <c r="H463" s="2">
        <v>654</v>
      </c>
      <c r="I463" s="2">
        <v>997</v>
      </c>
      <c r="J463" s="3">
        <f t="shared" si="21"/>
        <v>12426</v>
      </c>
      <c r="K463" s="3">
        <f t="shared" si="22"/>
        <v>18943</v>
      </c>
      <c r="L463" s="13">
        <f t="shared" si="23"/>
        <v>6517</v>
      </c>
    </row>
    <row r="464" spans="1:12" ht="16.5" thickTop="1" thickBot="1" x14ac:dyDescent="0.3">
      <c r="A464" s="1">
        <v>45514</v>
      </c>
      <c r="B464" s="2" t="s">
        <v>177</v>
      </c>
      <c r="C464" s="2" t="s">
        <v>115</v>
      </c>
      <c r="D464" s="2" t="s">
        <v>135</v>
      </c>
      <c r="E464" s="2" t="s">
        <v>37</v>
      </c>
      <c r="F464" s="2" t="s">
        <v>34</v>
      </c>
      <c r="G464" s="2">
        <v>18</v>
      </c>
      <c r="H464" s="2">
        <v>767</v>
      </c>
      <c r="I464" s="2">
        <v>962</v>
      </c>
      <c r="J464" s="3">
        <f t="shared" si="21"/>
        <v>13806</v>
      </c>
      <c r="K464" s="3">
        <f t="shared" si="22"/>
        <v>17316</v>
      </c>
      <c r="L464" s="13">
        <f t="shared" si="23"/>
        <v>3510</v>
      </c>
    </row>
    <row r="465" spans="1:12" ht="16.5" thickTop="1" thickBot="1" x14ac:dyDescent="0.3">
      <c r="A465" s="1">
        <v>45515</v>
      </c>
      <c r="B465" s="2" t="s">
        <v>178</v>
      </c>
      <c r="C465" s="2" t="s">
        <v>115</v>
      </c>
      <c r="D465" s="2" t="s">
        <v>135</v>
      </c>
      <c r="E465" s="2" t="s">
        <v>18</v>
      </c>
      <c r="F465" s="2" t="s">
        <v>15</v>
      </c>
      <c r="G465" s="2">
        <v>12</v>
      </c>
      <c r="H465" s="2">
        <v>654</v>
      </c>
      <c r="I465" s="2">
        <v>1398</v>
      </c>
      <c r="J465" s="3">
        <f t="shared" si="21"/>
        <v>7848</v>
      </c>
      <c r="K465" s="3">
        <f t="shared" si="22"/>
        <v>16776</v>
      </c>
      <c r="L465" s="13">
        <f t="shared" si="23"/>
        <v>8928</v>
      </c>
    </row>
    <row r="466" spans="1:12" ht="16.5" thickTop="1" thickBot="1" x14ac:dyDescent="0.3">
      <c r="A466" s="1">
        <v>45516</v>
      </c>
      <c r="B466" s="2" t="s">
        <v>179</v>
      </c>
      <c r="C466" s="2" t="s">
        <v>115</v>
      </c>
      <c r="D466" s="2" t="s">
        <v>135</v>
      </c>
      <c r="E466" s="2" t="s">
        <v>41</v>
      </c>
      <c r="F466" s="2" t="s">
        <v>15</v>
      </c>
      <c r="G466" s="2">
        <v>11</v>
      </c>
      <c r="H466" s="2">
        <v>827</v>
      </c>
      <c r="I466" s="2">
        <v>991</v>
      </c>
      <c r="J466" s="3">
        <f t="shared" si="21"/>
        <v>9097</v>
      </c>
      <c r="K466" s="3">
        <f t="shared" si="22"/>
        <v>10901</v>
      </c>
      <c r="L466" s="13">
        <f t="shared" si="23"/>
        <v>1804</v>
      </c>
    </row>
    <row r="467" spans="1:12" ht="16.5" thickTop="1" thickBot="1" x14ac:dyDescent="0.3">
      <c r="A467" s="1">
        <v>45517</v>
      </c>
      <c r="B467" s="2" t="s">
        <v>180</v>
      </c>
      <c r="C467" s="2" t="s">
        <v>12</v>
      </c>
      <c r="D467" s="2" t="s">
        <v>77</v>
      </c>
      <c r="E467" s="2" t="s">
        <v>18</v>
      </c>
      <c r="F467" s="2" t="s">
        <v>15</v>
      </c>
      <c r="G467" s="2">
        <v>26</v>
      </c>
      <c r="H467" s="2">
        <v>847</v>
      </c>
      <c r="I467" s="2">
        <v>936</v>
      </c>
      <c r="J467" s="3">
        <f t="shared" si="21"/>
        <v>22022</v>
      </c>
      <c r="K467" s="3">
        <f t="shared" si="22"/>
        <v>24336</v>
      </c>
      <c r="L467" s="13">
        <f t="shared" si="23"/>
        <v>2314</v>
      </c>
    </row>
    <row r="468" spans="1:12" ht="16.5" thickTop="1" thickBot="1" x14ac:dyDescent="0.3">
      <c r="A468" s="1">
        <v>45518</v>
      </c>
      <c r="B468" s="2" t="s">
        <v>181</v>
      </c>
      <c r="C468" s="2" t="s">
        <v>12</v>
      </c>
      <c r="D468" s="2" t="s">
        <v>77</v>
      </c>
      <c r="E468" s="2" t="s">
        <v>45</v>
      </c>
      <c r="F468" s="2" t="s">
        <v>15</v>
      </c>
      <c r="G468" s="2">
        <v>24</v>
      </c>
      <c r="H468" s="2">
        <v>942</v>
      </c>
      <c r="I468" s="2">
        <v>1492</v>
      </c>
      <c r="J468" s="3">
        <f t="shared" si="21"/>
        <v>22608</v>
      </c>
      <c r="K468" s="3">
        <f t="shared" si="22"/>
        <v>35808</v>
      </c>
      <c r="L468" s="13">
        <f t="shared" si="23"/>
        <v>13200</v>
      </c>
    </row>
    <row r="469" spans="1:12" ht="16.5" thickTop="1" thickBot="1" x14ac:dyDescent="0.3">
      <c r="A469" s="1">
        <v>45519</v>
      </c>
      <c r="B469" s="2" t="s">
        <v>182</v>
      </c>
      <c r="C469" s="2" t="s">
        <v>12</v>
      </c>
      <c r="D469" s="2" t="s">
        <v>77</v>
      </c>
      <c r="E469" s="2" t="s">
        <v>41</v>
      </c>
      <c r="F469" s="2" t="s">
        <v>34</v>
      </c>
      <c r="G469" s="2">
        <v>20</v>
      </c>
      <c r="H469" s="2">
        <v>751</v>
      </c>
      <c r="I469" s="2">
        <v>1420</v>
      </c>
      <c r="J469" s="3">
        <f t="shared" si="21"/>
        <v>15020</v>
      </c>
      <c r="K469" s="3">
        <f t="shared" si="22"/>
        <v>28400</v>
      </c>
      <c r="L469" s="13">
        <f t="shared" si="23"/>
        <v>13380</v>
      </c>
    </row>
    <row r="470" spans="1:12" ht="16.5" thickTop="1" thickBot="1" x14ac:dyDescent="0.3">
      <c r="A470" s="1">
        <v>45520</v>
      </c>
      <c r="B470" s="2" t="s">
        <v>183</v>
      </c>
      <c r="C470" s="2" t="s">
        <v>12</v>
      </c>
      <c r="D470" s="2" t="s">
        <v>77</v>
      </c>
      <c r="E470" s="2" t="s">
        <v>48</v>
      </c>
      <c r="F470" s="2" t="s">
        <v>15</v>
      </c>
      <c r="G470" s="2">
        <v>23</v>
      </c>
      <c r="H470" s="2">
        <v>884</v>
      </c>
      <c r="I470" s="2">
        <v>1183</v>
      </c>
      <c r="J470" s="3">
        <f t="shared" si="21"/>
        <v>20332</v>
      </c>
      <c r="K470" s="3">
        <f t="shared" si="22"/>
        <v>27209</v>
      </c>
      <c r="L470" s="13">
        <f t="shared" si="23"/>
        <v>6877</v>
      </c>
    </row>
    <row r="471" spans="1:12" ht="16.5" thickTop="1" thickBot="1" x14ac:dyDescent="0.3">
      <c r="A471" s="1">
        <v>45521</v>
      </c>
      <c r="B471" s="2" t="s">
        <v>184</v>
      </c>
      <c r="C471" s="2" t="s">
        <v>12</v>
      </c>
      <c r="D471" s="2" t="s">
        <v>77</v>
      </c>
      <c r="E471" s="2" t="s">
        <v>50</v>
      </c>
      <c r="F471" s="2" t="s">
        <v>15</v>
      </c>
      <c r="G471" s="2">
        <v>28</v>
      </c>
      <c r="H471" s="2">
        <v>855</v>
      </c>
      <c r="I471" s="2">
        <v>994</v>
      </c>
      <c r="J471" s="3">
        <f t="shared" si="21"/>
        <v>23940</v>
      </c>
      <c r="K471" s="3">
        <f t="shared" si="22"/>
        <v>27832</v>
      </c>
      <c r="L471" s="13">
        <f t="shared" si="23"/>
        <v>3892</v>
      </c>
    </row>
    <row r="472" spans="1:12" ht="16.5" thickTop="1" thickBot="1" x14ac:dyDescent="0.3">
      <c r="A472" s="1">
        <v>45522</v>
      </c>
      <c r="B472" s="2" t="s">
        <v>185</v>
      </c>
      <c r="C472" s="2" t="s">
        <v>12</v>
      </c>
      <c r="D472" s="2" t="s">
        <v>77</v>
      </c>
      <c r="E472" s="2" t="s">
        <v>30</v>
      </c>
      <c r="F472" s="2" t="s">
        <v>15</v>
      </c>
      <c r="G472" s="2">
        <v>22</v>
      </c>
      <c r="H472" s="2">
        <v>806</v>
      </c>
      <c r="I472" s="2">
        <v>907</v>
      </c>
      <c r="J472" s="3">
        <f t="shared" si="21"/>
        <v>17732</v>
      </c>
      <c r="K472" s="3">
        <f t="shared" si="22"/>
        <v>19954</v>
      </c>
      <c r="L472" s="13">
        <f t="shared" si="23"/>
        <v>2222</v>
      </c>
    </row>
    <row r="473" spans="1:12" ht="16.5" thickTop="1" thickBot="1" x14ac:dyDescent="0.3">
      <c r="A473" s="1">
        <v>45523</v>
      </c>
      <c r="B473" s="2" t="s">
        <v>186</v>
      </c>
      <c r="C473" s="2" t="s">
        <v>12</v>
      </c>
      <c r="D473" s="2" t="s">
        <v>77</v>
      </c>
      <c r="E473" s="2" t="s">
        <v>37</v>
      </c>
      <c r="F473" s="2" t="s">
        <v>15</v>
      </c>
      <c r="G473" s="2">
        <v>30</v>
      </c>
      <c r="H473" s="2">
        <v>624</v>
      </c>
      <c r="I473" s="2">
        <v>1243</v>
      </c>
      <c r="J473" s="3">
        <f t="shared" si="21"/>
        <v>18720</v>
      </c>
      <c r="K473" s="3">
        <f t="shared" si="22"/>
        <v>37290</v>
      </c>
      <c r="L473" s="13">
        <f t="shared" si="23"/>
        <v>18570</v>
      </c>
    </row>
    <row r="474" spans="1:12" ht="16.5" thickTop="1" thickBot="1" x14ac:dyDescent="0.3">
      <c r="A474" s="1">
        <v>45524</v>
      </c>
      <c r="B474" s="2" t="s">
        <v>187</v>
      </c>
      <c r="C474" s="2" t="s">
        <v>12</v>
      </c>
      <c r="D474" s="2" t="s">
        <v>77</v>
      </c>
      <c r="E474" s="2" t="s">
        <v>37</v>
      </c>
      <c r="F474" s="2" t="s">
        <v>34</v>
      </c>
      <c r="G474" s="2">
        <v>25</v>
      </c>
      <c r="H474" s="2">
        <v>533</v>
      </c>
      <c r="I474" s="2">
        <v>1248</v>
      </c>
      <c r="J474" s="3">
        <f t="shared" si="21"/>
        <v>13325</v>
      </c>
      <c r="K474" s="3">
        <f t="shared" si="22"/>
        <v>31200</v>
      </c>
      <c r="L474" s="13">
        <f t="shared" si="23"/>
        <v>17875</v>
      </c>
    </row>
    <row r="475" spans="1:12" ht="16.5" thickTop="1" thickBot="1" x14ac:dyDescent="0.3">
      <c r="A475" s="1">
        <v>45525</v>
      </c>
      <c r="B475" s="2" t="s">
        <v>188</v>
      </c>
      <c r="C475" s="2" t="s">
        <v>12</v>
      </c>
      <c r="D475" s="2" t="s">
        <v>77</v>
      </c>
      <c r="E475" s="2" t="s">
        <v>22</v>
      </c>
      <c r="F475" s="2" t="s">
        <v>34</v>
      </c>
      <c r="G475" s="2">
        <v>20</v>
      </c>
      <c r="H475" s="2">
        <v>681</v>
      </c>
      <c r="I475" s="2">
        <v>1461</v>
      </c>
      <c r="J475" s="3">
        <f t="shared" si="21"/>
        <v>13620</v>
      </c>
      <c r="K475" s="3">
        <f t="shared" si="22"/>
        <v>29220</v>
      </c>
      <c r="L475" s="13">
        <f t="shared" si="23"/>
        <v>15600</v>
      </c>
    </row>
    <row r="476" spans="1:12" ht="16.5" thickTop="1" thickBot="1" x14ac:dyDescent="0.3">
      <c r="A476" s="1">
        <v>45526</v>
      </c>
      <c r="B476" s="2" t="s">
        <v>189</v>
      </c>
      <c r="C476" s="2" t="s">
        <v>12</v>
      </c>
      <c r="D476" s="2" t="s">
        <v>77</v>
      </c>
      <c r="E476" s="2" t="s">
        <v>22</v>
      </c>
      <c r="F476" s="2" t="s">
        <v>34</v>
      </c>
      <c r="G476" s="2">
        <v>20</v>
      </c>
      <c r="H476" s="2">
        <v>997</v>
      </c>
      <c r="I476" s="2">
        <v>1093</v>
      </c>
      <c r="J476" s="3">
        <f t="shared" si="21"/>
        <v>19940</v>
      </c>
      <c r="K476" s="3">
        <f t="shared" si="22"/>
        <v>21860</v>
      </c>
      <c r="L476" s="13">
        <f t="shared" si="23"/>
        <v>1920</v>
      </c>
    </row>
    <row r="477" spans="1:12" ht="16.5" thickTop="1" thickBot="1" x14ac:dyDescent="0.3">
      <c r="A477" s="1">
        <v>45527</v>
      </c>
      <c r="B477" s="2" t="s">
        <v>190</v>
      </c>
      <c r="C477" s="2" t="s">
        <v>12</v>
      </c>
      <c r="D477" s="2" t="s">
        <v>77</v>
      </c>
      <c r="E477" s="2" t="s">
        <v>33</v>
      </c>
      <c r="F477" s="2" t="s">
        <v>34</v>
      </c>
      <c r="G477" s="2">
        <v>23</v>
      </c>
      <c r="H477" s="2">
        <v>577</v>
      </c>
      <c r="I477" s="2">
        <v>1377</v>
      </c>
      <c r="J477" s="3">
        <f t="shared" si="21"/>
        <v>13271</v>
      </c>
      <c r="K477" s="3">
        <f t="shared" si="22"/>
        <v>31671</v>
      </c>
      <c r="L477" s="13">
        <f t="shared" si="23"/>
        <v>18400</v>
      </c>
    </row>
    <row r="478" spans="1:12" ht="16.5" thickTop="1" thickBot="1" x14ac:dyDescent="0.3">
      <c r="A478" s="1">
        <v>45528</v>
      </c>
      <c r="B478" s="2" t="s">
        <v>191</v>
      </c>
      <c r="C478" s="2" t="s">
        <v>24</v>
      </c>
      <c r="D478" s="2" t="s">
        <v>90</v>
      </c>
      <c r="E478" s="2" t="s">
        <v>37</v>
      </c>
      <c r="F478" s="2" t="s">
        <v>34</v>
      </c>
      <c r="G478" s="2">
        <v>87</v>
      </c>
      <c r="H478" s="2">
        <v>876</v>
      </c>
      <c r="I478" s="2">
        <v>1293</v>
      </c>
      <c r="J478" s="3">
        <f t="shared" si="21"/>
        <v>76212</v>
      </c>
      <c r="K478" s="3">
        <f t="shared" si="22"/>
        <v>112491</v>
      </c>
      <c r="L478" s="13">
        <f t="shared" si="23"/>
        <v>36279</v>
      </c>
    </row>
    <row r="479" spans="1:12" ht="16.5" thickTop="1" thickBot="1" x14ac:dyDescent="0.3">
      <c r="A479" s="1">
        <v>45529</v>
      </c>
      <c r="B479" s="2" t="s">
        <v>192</v>
      </c>
      <c r="C479" s="2" t="s">
        <v>24</v>
      </c>
      <c r="D479" s="2" t="s">
        <v>90</v>
      </c>
      <c r="E479" s="2" t="s">
        <v>60</v>
      </c>
      <c r="F479" s="2" t="s">
        <v>34</v>
      </c>
      <c r="G479" s="2">
        <v>69</v>
      </c>
      <c r="H479" s="2">
        <v>993</v>
      </c>
      <c r="I479" s="2">
        <v>971</v>
      </c>
      <c r="J479" s="3">
        <f t="shared" si="21"/>
        <v>68517</v>
      </c>
      <c r="K479" s="3">
        <f t="shared" si="22"/>
        <v>66999</v>
      </c>
      <c r="L479" s="13">
        <f t="shared" si="23"/>
        <v>-1518</v>
      </c>
    </row>
    <row r="480" spans="1:12" ht="16.5" thickTop="1" thickBot="1" x14ac:dyDescent="0.3">
      <c r="A480" s="1">
        <v>45530</v>
      </c>
      <c r="B480" s="2" t="s">
        <v>193</v>
      </c>
      <c r="C480" s="2" t="s">
        <v>24</v>
      </c>
      <c r="D480" s="2" t="s">
        <v>90</v>
      </c>
      <c r="E480" s="2" t="s">
        <v>62</v>
      </c>
      <c r="F480" s="2" t="s">
        <v>34</v>
      </c>
      <c r="G480" s="2">
        <v>62</v>
      </c>
      <c r="H480" s="2">
        <v>781</v>
      </c>
      <c r="I480" s="2">
        <v>1270</v>
      </c>
      <c r="J480" s="3">
        <f t="shared" si="21"/>
        <v>48422</v>
      </c>
      <c r="K480" s="3">
        <f t="shared" si="22"/>
        <v>78740</v>
      </c>
      <c r="L480" s="13">
        <f t="shared" si="23"/>
        <v>30318</v>
      </c>
    </row>
    <row r="481" spans="1:12" ht="16.5" thickTop="1" thickBot="1" x14ac:dyDescent="0.3">
      <c r="A481" s="1">
        <v>45531</v>
      </c>
      <c r="B481" s="2" t="s">
        <v>194</v>
      </c>
      <c r="C481" s="2" t="s">
        <v>24</v>
      </c>
      <c r="D481" s="2" t="s">
        <v>90</v>
      </c>
      <c r="E481" s="2" t="s">
        <v>18</v>
      </c>
      <c r="F481" s="2" t="s">
        <v>34</v>
      </c>
      <c r="G481" s="2">
        <v>63</v>
      </c>
      <c r="H481" s="2">
        <v>718</v>
      </c>
      <c r="I481" s="2">
        <v>987</v>
      </c>
      <c r="J481" s="3">
        <f t="shared" si="21"/>
        <v>45234</v>
      </c>
      <c r="K481" s="3">
        <f t="shared" si="22"/>
        <v>62181</v>
      </c>
      <c r="L481" s="13">
        <f t="shared" si="23"/>
        <v>16947</v>
      </c>
    </row>
    <row r="482" spans="1:12" ht="16.5" thickTop="1" thickBot="1" x14ac:dyDescent="0.3">
      <c r="A482" s="1">
        <v>45532</v>
      </c>
      <c r="B482" s="2" t="s">
        <v>195</v>
      </c>
      <c r="C482" s="2" t="s">
        <v>24</v>
      </c>
      <c r="D482" s="2" t="s">
        <v>90</v>
      </c>
      <c r="E482" s="2" t="s">
        <v>65</v>
      </c>
      <c r="F482" s="2" t="s">
        <v>34</v>
      </c>
      <c r="G482" s="2">
        <v>72</v>
      </c>
      <c r="H482" s="2">
        <v>673</v>
      </c>
      <c r="I482" s="2">
        <v>1459</v>
      </c>
      <c r="J482" s="3">
        <f t="shared" si="21"/>
        <v>48456</v>
      </c>
      <c r="K482" s="3">
        <f t="shared" si="22"/>
        <v>105048</v>
      </c>
      <c r="L482" s="13">
        <f t="shared" si="23"/>
        <v>56592</v>
      </c>
    </row>
    <row r="483" spans="1:12" ht="16.5" thickTop="1" thickBot="1" x14ac:dyDescent="0.3">
      <c r="A483" s="1">
        <v>45533</v>
      </c>
      <c r="B483" s="2" t="s">
        <v>196</v>
      </c>
      <c r="C483" s="2" t="s">
        <v>24</v>
      </c>
      <c r="D483" s="2" t="s">
        <v>90</v>
      </c>
      <c r="E483" s="2" t="s">
        <v>67</v>
      </c>
      <c r="F483" s="2" t="s">
        <v>34</v>
      </c>
      <c r="G483" s="2">
        <v>76</v>
      </c>
      <c r="H483" s="2">
        <v>567</v>
      </c>
      <c r="I483" s="2">
        <v>1425</v>
      </c>
      <c r="J483" s="3">
        <f t="shared" si="21"/>
        <v>43092</v>
      </c>
      <c r="K483" s="3">
        <f t="shared" si="22"/>
        <v>108300</v>
      </c>
      <c r="L483" s="13">
        <f t="shared" si="23"/>
        <v>65208</v>
      </c>
    </row>
    <row r="484" spans="1:12" ht="16.5" thickTop="1" thickBot="1" x14ac:dyDescent="0.3">
      <c r="A484" s="1">
        <v>45534</v>
      </c>
      <c r="B484" s="2" t="s">
        <v>197</v>
      </c>
      <c r="C484" s="2" t="s">
        <v>24</v>
      </c>
      <c r="D484" s="2" t="s">
        <v>90</v>
      </c>
      <c r="E484" s="2" t="s">
        <v>69</v>
      </c>
      <c r="F484" s="2" t="s">
        <v>15</v>
      </c>
      <c r="G484" s="2">
        <v>70</v>
      </c>
      <c r="H484" s="2">
        <v>751</v>
      </c>
      <c r="I484" s="2">
        <v>908</v>
      </c>
      <c r="J484" s="3">
        <f t="shared" si="21"/>
        <v>52570</v>
      </c>
      <c r="K484" s="3">
        <f t="shared" si="22"/>
        <v>63560</v>
      </c>
      <c r="L484" s="13">
        <f t="shared" si="23"/>
        <v>10990</v>
      </c>
    </row>
    <row r="485" spans="1:12" ht="16.5" thickTop="1" thickBot="1" x14ac:dyDescent="0.3">
      <c r="A485" s="1">
        <v>45535</v>
      </c>
      <c r="B485" s="2" t="s">
        <v>198</v>
      </c>
      <c r="C485" s="2" t="s">
        <v>24</v>
      </c>
      <c r="D485" s="2" t="s">
        <v>90</v>
      </c>
      <c r="E485" s="2" t="s">
        <v>71</v>
      </c>
      <c r="F485" s="2" t="s">
        <v>15</v>
      </c>
      <c r="G485" s="2">
        <v>64</v>
      </c>
      <c r="H485" s="2">
        <v>580</v>
      </c>
      <c r="I485" s="2">
        <v>958</v>
      </c>
      <c r="J485" s="3">
        <f t="shared" si="21"/>
        <v>37120</v>
      </c>
      <c r="K485" s="3">
        <f t="shared" si="22"/>
        <v>61312</v>
      </c>
      <c r="L485" s="13">
        <f t="shared" si="23"/>
        <v>24192</v>
      </c>
    </row>
    <row r="486" spans="1:12" ht="16.5" thickTop="1" thickBot="1" x14ac:dyDescent="0.3">
      <c r="A486" s="1">
        <v>45536</v>
      </c>
      <c r="B486" s="2" t="s">
        <v>199</v>
      </c>
      <c r="C486" s="2" t="s">
        <v>24</v>
      </c>
      <c r="D486" s="2" t="s">
        <v>90</v>
      </c>
      <c r="E486" s="2" t="s">
        <v>73</v>
      </c>
      <c r="F486" s="2" t="s">
        <v>15</v>
      </c>
      <c r="G486" s="2">
        <v>56</v>
      </c>
      <c r="H486" s="2">
        <v>559</v>
      </c>
      <c r="I486" s="2">
        <v>1412</v>
      </c>
      <c r="J486" s="3">
        <f t="shared" si="21"/>
        <v>31304</v>
      </c>
      <c r="K486" s="3">
        <f t="shared" si="22"/>
        <v>79072</v>
      </c>
      <c r="L486" s="13">
        <f t="shared" si="23"/>
        <v>47768</v>
      </c>
    </row>
    <row r="487" spans="1:12" ht="16.5" thickTop="1" thickBot="1" x14ac:dyDescent="0.3">
      <c r="A487" s="1">
        <v>45537</v>
      </c>
      <c r="B487" s="2" t="s">
        <v>200</v>
      </c>
      <c r="C487" s="2" t="s">
        <v>24</v>
      </c>
      <c r="D487" s="2" t="s">
        <v>103</v>
      </c>
      <c r="E487" s="2" t="s">
        <v>20</v>
      </c>
      <c r="F487" s="2" t="s">
        <v>15</v>
      </c>
      <c r="G487" s="2">
        <v>72</v>
      </c>
      <c r="H487" s="2">
        <v>719</v>
      </c>
      <c r="I487" s="2">
        <v>1249</v>
      </c>
      <c r="J487" s="3">
        <f t="shared" si="21"/>
        <v>51768</v>
      </c>
      <c r="K487" s="3">
        <f t="shared" si="22"/>
        <v>89928</v>
      </c>
      <c r="L487" s="13">
        <f t="shared" si="23"/>
        <v>38160</v>
      </c>
    </row>
    <row r="488" spans="1:12" ht="16.5" thickTop="1" thickBot="1" x14ac:dyDescent="0.3">
      <c r="A488" s="1">
        <v>45538</v>
      </c>
      <c r="B488" s="2" t="s">
        <v>201</v>
      </c>
      <c r="C488" s="2" t="s">
        <v>24</v>
      </c>
      <c r="D488" s="2" t="s">
        <v>103</v>
      </c>
      <c r="E488" s="2" t="s">
        <v>20</v>
      </c>
      <c r="F488" s="2" t="s">
        <v>15</v>
      </c>
      <c r="G488" s="2">
        <v>89</v>
      </c>
      <c r="H488" s="2">
        <v>703</v>
      </c>
      <c r="I488" s="2">
        <v>914</v>
      </c>
      <c r="J488" s="3">
        <f t="shared" si="21"/>
        <v>62567</v>
      </c>
      <c r="K488" s="3">
        <f t="shared" si="22"/>
        <v>81346</v>
      </c>
      <c r="L488" s="13">
        <f t="shared" si="23"/>
        <v>18779</v>
      </c>
    </row>
    <row r="489" spans="1:12" ht="16.5" thickTop="1" thickBot="1" x14ac:dyDescent="0.3">
      <c r="A489" s="1">
        <v>45539</v>
      </c>
      <c r="B489" s="2" t="s">
        <v>202</v>
      </c>
      <c r="C489" s="2" t="s">
        <v>24</v>
      </c>
      <c r="D489" s="2" t="s">
        <v>103</v>
      </c>
      <c r="E489" s="2" t="s">
        <v>41</v>
      </c>
      <c r="F489" s="2" t="s">
        <v>34</v>
      </c>
      <c r="G489" s="2">
        <v>77</v>
      </c>
      <c r="H489" s="2">
        <v>780</v>
      </c>
      <c r="I489" s="2">
        <v>1346</v>
      </c>
      <c r="J489" s="3">
        <f t="shared" si="21"/>
        <v>60060</v>
      </c>
      <c r="K489" s="3">
        <f t="shared" si="22"/>
        <v>103642</v>
      </c>
      <c r="L489" s="13">
        <f t="shared" si="23"/>
        <v>43582</v>
      </c>
    </row>
    <row r="490" spans="1:12" ht="16.5" thickTop="1" thickBot="1" x14ac:dyDescent="0.3">
      <c r="A490" s="1">
        <v>45540</v>
      </c>
      <c r="B490" s="2" t="s">
        <v>203</v>
      </c>
      <c r="C490" s="2" t="s">
        <v>24</v>
      </c>
      <c r="D490" s="2" t="s">
        <v>103</v>
      </c>
      <c r="E490" s="2" t="s">
        <v>60</v>
      </c>
      <c r="F490" s="2" t="s">
        <v>34</v>
      </c>
      <c r="G490" s="2">
        <v>52</v>
      </c>
      <c r="H490" s="2">
        <v>893</v>
      </c>
      <c r="I490" s="2">
        <v>1391</v>
      </c>
      <c r="J490" s="3">
        <f t="shared" si="21"/>
        <v>46436</v>
      </c>
      <c r="K490" s="3">
        <f t="shared" si="22"/>
        <v>72332</v>
      </c>
      <c r="L490" s="13">
        <f t="shared" si="23"/>
        <v>25896</v>
      </c>
    </row>
    <row r="491" spans="1:12" ht="16.5" thickTop="1" thickBot="1" x14ac:dyDescent="0.3">
      <c r="A491" s="1">
        <v>45541</v>
      </c>
      <c r="B491" s="2" t="s">
        <v>204</v>
      </c>
      <c r="C491" s="2" t="s">
        <v>24</v>
      </c>
      <c r="D491" s="2" t="s">
        <v>103</v>
      </c>
      <c r="E491" s="2" t="s">
        <v>20</v>
      </c>
      <c r="F491" s="2" t="s">
        <v>34</v>
      </c>
      <c r="G491" s="2">
        <v>54</v>
      </c>
      <c r="H491" s="2">
        <v>762</v>
      </c>
      <c r="I491" s="2">
        <v>1076</v>
      </c>
      <c r="J491" s="3">
        <f t="shared" si="21"/>
        <v>41148</v>
      </c>
      <c r="K491" s="3">
        <f t="shared" si="22"/>
        <v>58104</v>
      </c>
      <c r="L491" s="13">
        <f t="shared" si="23"/>
        <v>16956</v>
      </c>
    </row>
    <row r="492" spans="1:12" ht="16.5" thickTop="1" thickBot="1" x14ac:dyDescent="0.3">
      <c r="A492" s="1">
        <v>45542</v>
      </c>
      <c r="B492" s="2" t="s">
        <v>205</v>
      </c>
      <c r="C492" s="2" t="s">
        <v>24</v>
      </c>
      <c r="D492" s="2" t="s">
        <v>103</v>
      </c>
      <c r="E492" s="2" t="s">
        <v>26</v>
      </c>
      <c r="F492" s="2" t="s">
        <v>15</v>
      </c>
      <c r="G492" s="2">
        <v>91</v>
      </c>
      <c r="H492" s="2">
        <v>647</v>
      </c>
      <c r="I492" s="2">
        <v>983</v>
      </c>
      <c r="J492" s="3">
        <f t="shared" si="21"/>
        <v>58877</v>
      </c>
      <c r="K492" s="3">
        <f t="shared" si="22"/>
        <v>89453</v>
      </c>
      <c r="L492" s="13">
        <f t="shared" si="23"/>
        <v>30576</v>
      </c>
    </row>
    <row r="493" spans="1:12" ht="16.5" thickTop="1" thickBot="1" x14ac:dyDescent="0.3">
      <c r="A493" s="1">
        <v>45543</v>
      </c>
      <c r="B493" s="2" t="s">
        <v>206</v>
      </c>
      <c r="C493" s="2" t="s">
        <v>115</v>
      </c>
      <c r="D493" s="2" t="s">
        <v>135</v>
      </c>
      <c r="E493" s="2" t="s">
        <v>14</v>
      </c>
      <c r="F493" s="2" t="s">
        <v>15</v>
      </c>
      <c r="G493" s="2">
        <v>12</v>
      </c>
      <c r="H493" s="2">
        <v>561</v>
      </c>
      <c r="I493" s="2">
        <v>905</v>
      </c>
      <c r="J493" s="3">
        <f t="shared" si="21"/>
        <v>6732</v>
      </c>
      <c r="K493" s="3">
        <f t="shared" si="22"/>
        <v>10860</v>
      </c>
      <c r="L493" s="13">
        <f t="shared" si="23"/>
        <v>4128</v>
      </c>
    </row>
    <row r="494" spans="1:12" ht="16.5" thickTop="1" thickBot="1" x14ac:dyDescent="0.3">
      <c r="A494" s="1">
        <v>45544</v>
      </c>
      <c r="B494" s="2" t="s">
        <v>207</v>
      </c>
      <c r="C494" s="2" t="s">
        <v>115</v>
      </c>
      <c r="D494" s="2" t="s">
        <v>135</v>
      </c>
      <c r="E494" s="2" t="s">
        <v>18</v>
      </c>
      <c r="F494" s="2" t="s">
        <v>15</v>
      </c>
      <c r="G494" s="2">
        <v>12</v>
      </c>
      <c r="H494" s="2">
        <v>879</v>
      </c>
      <c r="I494" s="2">
        <v>1042</v>
      </c>
      <c r="J494" s="3">
        <f t="shared" si="21"/>
        <v>10548</v>
      </c>
      <c r="K494" s="3">
        <f t="shared" si="22"/>
        <v>12504</v>
      </c>
      <c r="L494" s="13">
        <f t="shared" si="23"/>
        <v>1956</v>
      </c>
    </row>
    <row r="495" spans="1:12" ht="16.5" thickTop="1" thickBot="1" x14ac:dyDescent="0.3">
      <c r="A495" s="1">
        <v>45545</v>
      </c>
      <c r="B495" s="2" t="s">
        <v>208</v>
      </c>
      <c r="C495" s="2" t="s">
        <v>115</v>
      </c>
      <c r="D495" s="2" t="s">
        <v>135</v>
      </c>
      <c r="E495" s="2" t="s">
        <v>20</v>
      </c>
      <c r="F495" s="2" t="s">
        <v>15</v>
      </c>
      <c r="G495" s="2">
        <v>13</v>
      </c>
      <c r="H495" s="2">
        <v>523</v>
      </c>
      <c r="I495" s="2">
        <v>1076</v>
      </c>
      <c r="J495" s="3">
        <f t="shared" si="21"/>
        <v>6799</v>
      </c>
      <c r="K495" s="3">
        <f t="shared" si="22"/>
        <v>13988</v>
      </c>
      <c r="L495" s="13">
        <f t="shared" si="23"/>
        <v>7189</v>
      </c>
    </row>
    <row r="496" spans="1:12" ht="16.5" thickTop="1" thickBot="1" x14ac:dyDescent="0.3">
      <c r="A496" s="1">
        <v>45546</v>
      </c>
      <c r="B496" s="2" t="s">
        <v>209</v>
      </c>
      <c r="C496" s="2" t="s">
        <v>115</v>
      </c>
      <c r="D496" s="2" t="s">
        <v>135</v>
      </c>
      <c r="E496" s="2" t="s">
        <v>22</v>
      </c>
      <c r="F496" s="2" t="s">
        <v>15</v>
      </c>
      <c r="G496" s="2">
        <v>10</v>
      </c>
      <c r="H496" s="2">
        <v>990</v>
      </c>
      <c r="I496" s="2">
        <v>1296</v>
      </c>
      <c r="J496" s="3">
        <f t="shared" si="21"/>
        <v>9900</v>
      </c>
      <c r="K496" s="3">
        <f t="shared" si="22"/>
        <v>12960</v>
      </c>
      <c r="L496" s="13">
        <f t="shared" si="23"/>
        <v>3060</v>
      </c>
    </row>
    <row r="497" spans="1:12" ht="16.5" thickTop="1" thickBot="1" x14ac:dyDescent="0.3">
      <c r="A497" s="1">
        <v>45547</v>
      </c>
      <c r="B497" s="2" t="s">
        <v>210</v>
      </c>
      <c r="C497" s="2" t="s">
        <v>115</v>
      </c>
      <c r="D497" s="2" t="s">
        <v>135</v>
      </c>
      <c r="E497" s="2" t="s">
        <v>26</v>
      </c>
      <c r="F497" s="2" t="s">
        <v>34</v>
      </c>
      <c r="G497" s="2">
        <v>12</v>
      </c>
      <c r="H497" s="2">
        <v>707</v>
      </c>
      <c r="I497" s="2">
        <v>915</v>
      </c>
      <c r="J497" s="3">
        <f t="shared" si="21"/>
        <v>8484</v>
      </c>
      <c r="K497" s="3">
        <f t="shared" si="22"/>
        <v>10980</v>
      </c>
      <c r="L497" s="13">
        <f t="shared" si="23"/>
        <v>2496</v>
      </c>
    </row>
    <row r="498" spans="1:12" ht="16.5" thickTop="1" thickBot="1" x14ac:dyDescent="0.3">
      <c r="A498" s="1">
        <v>45548</v>
      </c>
      <c r="B498" s="2" t="s">
        <v>211</v>
      </c>
      <c r="C498" s="2" t="s">
        <v>115</v>
      </c>
      <c r="D498" s="2" t="s">
        <v>135</v>
      </c>
      <c r="E498" s="2" t="s">
        <v>28</v>
      </c>
      <c r="F498" s="2" t="s">
        <v>34</v>
      </c>
      <c r="G498" s="2">
        <v>13</v>
      </c>
      <c r="H498" s="2">
        <v>515</v>
      </c>
      <c r="I498" s="2">
        <v>1191</v>
      </c>
      <c r="J498" s="3">
        <f t="shared" si="21"/>
        <v>6695</v>
      </c>
      <c r="K498" s="3">
        <f t="shared" si="22"/>
        <v>15483</v>
      </c>
      <c r="L498" s="13">
        <f t="shared" si="23"/>
        <v>8788</v>
      </c>
    </row>
    <row r="499" spans="1:12" ht="16.5" thickTop="1" thickBot="1" x14ac:dyDescent="0.3">
      <c r="A499" s="1">
        <v>45549</v>
      </c>
      <c r="B499" s="2" t="s">
        <v>212</v>
      </c>
      <c r="C499" s="2" t="s">
        <v>115</v>
      </c>
      <c r="D499" s="2" t="s">
        <v>135</v>
      </c>
      <c r="E499" s="2" t="s">
        <v>30</v>
      </c>
      <c r="F499" s="2" t="s">
        <v>34</v>
      </c>
      <c r="G499" s="2">
        <v>19</v>
      </c>
      <c r="H499" s="2">
        <v>938</v>
      </c>
      <c r="I499" s="2">
        <v>1119</v>
      </c>
      <c r="J499" s="3">
        <f t="shared" si="21"/>
        <v>17822</v>
      </c>
      <c r="K499" s="3">
        <f t="shared" si="22"/>
        <v>21261</v>
      </c>
      <c r="L499" s="13">
        <f t="shared" si="23"/>
        <v>3439</v>
      </c>
    </row>
    <row r="500" spans="1:12" ht="16.5" thickTop="1" thickBot="1" x14ac:dyDescent="0.3">
      <c r="A500" s="1">
        <v>45550</v>
      </c>
      <c r="B500" s="2" t="s">
        <v>213</v>
      </c>
      <c r="C500" s="2" t="s">
        <v>115</v>
      </c>
      <c r="D500" s="2" t="s">
        <v>135</v>
      </c>
      <c r="E500" s="2" t="s">
        <v>18</v>
      </c>
      <c r="F500" s="2" t="s">
        <v>34</v>
      </c>
      <c r="G500" s="2">
        <v>12</v>
      </c>
      <c r="H500" s="2">
        <v>671</v>
      </c>
      <c r="I500" s="2">
        <v>1402</v>
      </c>
      <c r="J500" s="3">
        <f t="shared" si="21"/>
        <v>8052</v>
      </c>
      <c r="K500" s="3">
        <f t="shared" si="22"/>
        <v>16824</v>
      </c>
      <c r="L500" s="13">
        <f t="shared" si="23"/>
        <v>8772</v>
      </c>
    </row>
    <row r="501" spans="1:12" ht="16.5" thickTop="1" thickBot="1" x14ac:dyDescent="0.3">
      <c r="A501" s="1">
        <v>45551</v>
      </c>
      <c r="B501" s="2" t="s">
        <v>214</v>
      </c>
      <c r="C501" s="2" t="s">
        <v>115</v>
      </c>
      <c r="D501" s="2" t="s">
        <v>135</v>
      </c>
      <c r="E501" s="2" t="s">
        <v>33</v>
      </c>
      <c r="F501" s="2" t="s">
        <v>34</v>
      </c>
      <c r="G501" s="2">
        <v>12</v>
      </c>
      <c r="H501" s="2">
        <v>500</v>
      </c>
      <c r="I501" s="2">
        <v>1328</v>
      </c>
      <c r="J501" s="3">
        <f t="shared" si="21"/>
        <v>6000</v>
      </c>
      <c r="K501" s="3">
        <f t="shared" si="22"/>
        <v>15936</v>
      </c>
      <c r="L501" s="13">
        <f t="shared" si="23"/>
        <v>9936</v>
      </c>
    </row>
    <row r="502" spans="1:12" ht="16.5" thickTop="1" thickBot="1" x14ac:dyDescent="0.3">
      <c r="A502" s="1">
        <v>45552</v>
      </c>
      <c r="B502" s="2" t="s">
        <v>215</v>
      </c>
      <c r="C502" s="2" t="s">
        <v>115</v>
      </c>
      <c r="D502" s="2" t="s">
        <v>135</v>
      </c>
      <c r="E502" s="2" t="s">
        <v>30</v>
      </c>
      <c r="F502" s="2" t="s">
        <v>34</v>
      </c>
      <c r="G502" s="2">
        <v>18</v>
      </c>
      <c r="H502" s="2">
        <v>602</v>
      </c>
      <c r="I502" s="2">
        <v>986</v>
      </c>
      <c r="J502" s="3">
        <f t="shared" si="21"/>
        <v>10836</v>
      </c>
      <c r="K502" s="3">
        <f t="shared" si="22"/>
        <v>17748</v>
      </c>
      <c r="L502" s="13">
        <f t="shared" si="23"/>
        <v>6912</v>
      </c>
    </row>
    <row r="503" spans="1:12" ht="16.5" thickTop="1" thickBot="1" x14ac:dyDescent="0.3">
      <c r="A503" s="1">
        <v>45553</v>
      </c>
      <c r="B503" s="2" t="s">
        <v>216</v>
      </c>
      <c r="C503" s="2" t="s">
        <v>115</v>
      </c>
      <c r="D503" s="2" t="s">
        <v>135</v>
      </c>
      <c r="E503" s="2" t="s">
        <v>37</v>
      </c>
      <c r="F503" s="2" t="s">
        <v>34</v>
      </c>
      <c r="G503" s="2">
        <v>18</v>
      </c>
      <c r="H503" s="2">
        <v>629</v>
      </c>
      <c r="I503" s="2">
        <v>1081</v>
      </c>
      <c r="J503" s="3">
        <f t="shared" si="21"/>
        <v>11322</v>
      </c>
      <c r="K503" s="3">
        <f t="shared" si="22"/>
        <v>19458</v>
      </c>
      <c r="L503" s="13">
        <f t="shared" si="23"/>
        <v>8136</v>
      </c>
    </row>
    <row r="504" spans="1:12" ht="16.5" thickTop="1" thickBot="1" x14ac:dyDescent="0.3">
      <c r="A504" s="1">
        <v>45554</v>
      </c>
      <c r="B504" s="2" t="s">
        <v>217</v>
      </c>
      <c r="C504" s="2" t="s">
        <v>115</v>
      </c>
      <c r="D504" s="2" t="s">
        <v>135</v>
      </c>
      <c r="E504" s="2" t="s">
        <v>37</v>
      </c>
      <c r="F504" s="2" t="s">
        <v>15</v>
      </c>
      <c r="G504" s="2">
        <v>17</v>
      </c>
      <c r="H504" s="2">
        <v>614</v>
      </c>
      <c r="I504" s="2">
        <v>913</v>
      </c>
      <c r="J504" s="3">
        <f t="shared" si="21"/>
        <v>10438</v>
      </c>
      <c r="K504" s="3">
        <f t="shared" si="22"/>
        <v>15521</v>
      </c>
      <c r="L504" s="13">
        <f t="shared" si="23"/>
        <v>5083</v>
      </c>
    </row>
    <row r="505" spans="1:12" ht="16.5" thickTop="1" thickBot="1" x14ac:dyDescent="0.3">
      <c r="A505" s="1">
        <v>45555</v>
      </c>
      <c r="B505" s="2" t="s">
        <v>218</v>
      </c>
      <c r="C505" s="2" t="s">
        <v>24</v>
      </c>
      <c r="D505" s="2" t="s">
        <v>103</v>
      </c>
      <c r="E505" s="2" t="s">
        <v>18</v>
      </c>
      <c r="F505" s="2" t="s">
        <v>15</v>
      </c>
      <c r="G505" s="2">
        <v>63</v>
      </c>
      <c r="H505" s="2">
        <v>720</v>
      </c>
      <c r="I505" s="2">
        <v>1191</v>
      </c>
      <c r="J505" s="3">
        <f t="shared" si="21"/>
        <v>45360</v>
      </c>
      <c r="K505" s="3">
        <f t="shared" si="22"/>
        <v>75033</v>
      </c>
      <c r="L505" s="13">
        <f t="shared" si="23"/>
        <v>29673</v>
      </c>
    </row>
    <row r="506" spans="1:12" ht="16.5" thickTop="1" thickBot="1" x14ac:dyDescent="0.3">
      <c r="A506" s="1">
        <v>45556</v>
      </c>
      <c r="B506" s="2" t="s">
        <v>219</v>
      </c>
      <c r="C506" s="2" t="s">
        <v>24</v>
      </c>
      <c r="D506" s="2" t="s">
        <v>103</v>
      </c>
      <c r="E506" s="2" t="s">
        <v>41</v>
      </c>
      <c r="F506" s="2" t="s">
        <v>15</v>
      </c>
      <c r="G506" s="2">
        <v>66</v>
      </c>
      <c r="H506" s="2">
        <v>958</v>
      </c>
      <c r="I506" s="2">
        <v>985</v>
      </c>
      <c r="J506" s="3">
        <f t="shared" si="21"/>
        <v>63228</v>
      </c>
      <c r="K506" s="3">
        <f t="shared" si="22"/>
        <v>65010</v>
      </c>
      <c r="L506" s="13">
        <f t="shared" si="23"/>
        <v>1782</v>
      </c>
    </row>
    <row r="507" spans="1:12" ht="16.5" thickTop="1" thickBot="1" x14ac:dyDescent="0.3">
      <c r="A507" s="1">
        <v>45557</v>
      </c>
      <c r="B507" s="2" t="s">
        <v>220</v>
      </c>
      <c r="C507" s="2" t="s">
        <v>24</v>
      </c>
      <c r="D507" s="2" t="s">
        <v>103</v>
      </c>
      <c r="E507" s="2" t="s">
        <v>18</v>
      </c>
      <c r="F507" s="2" t="s">
        <v>15</v>
      </c>
      <c r="G507" s="2">
        <v>54</v>
      </c>
      <c r="H507" s="2">
        <v>663</v>
      </c>
      <c r="I507" s="2">
        <v>1422</v>
      </c>
      <c r="J507" s="3">
        <f t="shared" si="21"/>
        <v>35802</v>
      </c>
      <c r="K507" s="3">
        <f t="shared" si="22"/>
        <v>76788</v>
      </c>
      <c r="L507" s="13">
        <f t="shared" si="23"/>
        <v>40986</v>
      </c>
    </row>
    <row r="508" spans="1:12" ht="16.5" thickTop="1" thickBot="1" x14ac:dyDescent="0.3">
      <c r="A508" s="1">
        <v>45558</v>
      </c>
      <c r="B508" s="2" t="s">
        <v>221</v>
      </c>
      <c r="C508" s="2" t="s">
        <v>24</v>
      </c>
      <c r="D508" s="2" t="s">
        <v>103</v>
      </c>
      <c r="E508" s="2" t="s">
        <v>45</v>
      </c>
      <c r="F508" s="2" t="s">
        <v>34</v>
      </c>
      <c r="G508" s="2">
        <v>73</v>
      </c>
      <c r="H508" s="2">
        <v>540</v>
      </c>
      <c r="I508" s="2">
        <v>1424</v>
      </c>
      <c r="J508" s="3">
        <f t="shared" si="21"/>
        <v>39420</v>
      </c>
      <c r="K508" s="3">
        <f t="shared" si="22"/>
        <v>103952</v>
      </c>
      <c r="L508" s="13">
        <f t="shared" si="23"/>
        <v>64532</v>
      </c>
    </row>
    <row r="509" spans="1:12" ht="16.5" thickTop="1" thickBot="1" x14ac:dyDescent="0.3">
      <c r="A509" s="1">
        <v>45559</v>
      </c>
      <c r="B509" s="2" t="s">
        <v>222</v>
      </c>
      <c r="C509" s="2" t="s">
        <v>24</v>
      </c>
      <c r="D509" s="2" t="s">
        <v>103</v>
      </c>
      <c r="E509" s="2" t="s">
        <v>41</v>
      </c>
      <c r="F509" s="2" t="s">
        <v>15</v>
      </c>
      <c r="G509" s="2">
        <v>76</v>
      </c>
      <c r="H509" s="2">
        <v>744</v>
      </c>
      <c r="I509" s="2">
        <v>1255</v>
      </c>
      <c r="J509" s="3">
        <f t="shared" si="21"/>
        <v>56544</v>
      </c>
      <c r="K509" s="3">
        <f t="shared" si="22"/>
        <v>95380</v>
      </c>
      <c r="L509" s="13">
        <f t="shared" si="23"/>
        <v>38836</v>
      </c>
    </row>
    <row r="510" spans="1:12" ht="16.5" thickTop="1" thickBot="1" x14ac:dyDescent="0.3">
      <c r="A510" s="1">
        <v>45560</v>
      </c>
      <c r="B510" s="2" t="s">
        <v>223</v>
      </c>
      <c r="C510" s="2" t="s">
        <v>24</v>
      </c>
      <c r="D510" s="2" t="s">
        <v>103</v>
      </c>
      <c r="E510" s="2" t="s">
        <v>48</v>
      </c>
      <c r="F510" s="2" t="s">
        <v>15</v>
      </c>
      <c r="G510" s="2">
        <v>94</v>
      </c>
      <c r="H510" s="2">
        <v>874</v>
      </c>
      <c r="I510" s="2">
        <v>970</v>
      </c>
      <c r="J510" s="3">
        <f t="shared" si="21"/>
        <v>82156</v>
      </c>
      <c r="K510" s="3">
        <f t="shared" si="22"/>
        <v>91180</v>
      </c>
      <c r="L510" s="13">
        <f t="shared" si="23"/>
        <v>9024</v>
      </c>
    </row>
    <row r="511" spans="1:12" ht="16.5" thickTop="1" thickBot="1" x14ac:dyDescent="0.3">
      <c r="A511" s="1">
        <v>45561</v>
      </c>
      <c r="B511" s="2" t="s">
        <v>224</v>
      </c>
      <c r="C511" s="2" t="s">
        <v>24</v>
      </c>
      <c r="D511" s="2" t="s">
        <v>103</v>
      </c>
      <c r="E511" s="2" t="s">
        <v>50</v>
      </c>
      <c r="F511" s="2" t="s">
        <v>15</v>
      </c>
      <c r="G511" s="2">
        <v>97</v>
      </c>
      <c r="H511" s="2">
        <v>752</v>
      </c>
      <c r="I511" s="2">
        <v>1058</v>
      </c>
      <c r="J511" s="3">
        <f t="shared" si="21"/>
        <v>72944</v>
      </c>
      <c r="K511" s="3">
        <f t="shared" si="22"/>
        <v>102626</v>
      </c>
      <c r="L511" s="13">
        <f t="shared" si="23"/>
        <v>29682</v>
      </c>
    </row>
    <row r="512" spans="1:12" ht="16.5" thickTop="1" thickBot="1" x14ac:dyDescent="0.3">
      <c r="A512" s="1">
        <v>45562</v>
      </c>
      <c r="B512" s="2" t="s">
        <v>225</v>
      </c>
      <c r="C512" s="2" t="s">
        <v>115</v>
      </c>
      <c r="D512" s="2" t="s">
        <v>116</v>
      </c>
      <c r="E512" s="2" t="s">
        <v>30</v>
      </c>
      <c r="F512" s="2" t="s">
        <v>15</v>
      </c>
      <c r="G512" s="2">
        <v>17</v>
      </c>
      <c r="H512" s="2">
        <v>565</v>
      </c>
      <c r="I512" s="2">
        <v>1105</v>
      </c>
      <c r="J512" s="3">
        <f t="shared" si="21"/>
        <v>9605</v>
      </c>
      <c r="K512" s="3">
        <f t="shared" si="22"/>
        <v>18785</v>
      </c>
      <c r="L512" s="13">
        <f t="shared" si="23"/>
        <v>9180</v>
      </c>
    </row>
    <row r="513" spans="1:12" ht="16.5" thickTop="1" thickBot="1" x14ac:dyDescent="0.3">
      <c r="A513" s="1">
        <v>45563</v>
      </c>
      <c r="B513" s="2" t="s">
        <v>226</v>
      </c>
      <c r="C513" s="2" t="s">
        <v>115</v>
      </c>
      <c r="D513" s="2" t="s">
        <v>116</v>
      </c>
      <c r="E513" s="2" t="s">
        <v>37</v>
      </c>
      <c r="F513" s="2" t="s">
        <v>34</v>
      </c>
      <c r="G513" s="2">
        <v>10</v>
      </c>
      <c r="H513" s="2">
        <v>572</v>
      </c>
      <c r="I513" s="2">
        <v>1364</v>
      </c>
      <c r="J513" s="3">
        <f t="shared" si="21"/>
        <v>5720</v>
      </c>
      <c r="K513" s="3">
        <f t="shared" si="22"/>
        <v>13640</v>
      </c>
      <c r="L513" s="13">
        <f t="shared" si="23"/>
        <v>7920</v>
      </c>
    </row>
    <row r="514" spans="1:12" ht="16.5" thickTop="1" thickBot="1" x14ac:dyDescent="0.3">
      <c r="A514" s="1">
        <v>45564</v>
      </c>
      <c r="B514" s="2" t="s">
        <v>227</v>
      </c>
      <c r="C514" s="2" t="s">
        <v>115</v>
      </c>
      <c r="D514" s="2" t="s">
        <v>116</v>
      </c>
      <c r="E514" s="2" t="s">
        <v>37</v>
      </c>
      <c r="F514" s="2" t="s">
        <v>34</v>
      </c>
      <c r="G514" s="2">
        <v>10</v>
      </c>
      <c r="H514" s="2">
        <v>917</v>
      </c>
      <c r="I514" s="2">
        <v>1031</v>
      </c>
      <c r="J514" s="3">
        <f t="shared" si="21"/>
        <v>9170</v>
      </c>
      <c r="K514" s="3">
        <f t="shared" si="22"/>
        <v>10310</v>
      </c>
      <c r="L514" s="13">
        <f t="shared" si="23"/>
        <v>1140</v>
      </c>
    </row>
    <row r="515" spans="1:12" ht="16.5" thickTop="1" thickBot="1" x14ac:dyDescent="0.3">
      <c r="A515" s="1">
        <v>45565</v>
      </c>
      <c r="B515" s="2" t="s">
        <v>228</v>
      </c>
      <c r="C515" s="2" t="s">
        <v>115</v>
      </c>
      <c r="D515" s="2" t="s">
        <v>116</v>
      </c>
      <c r="E515" s="2" t="s">
        <v>22</v>
      </c>
      <c r="F515" s="2" t="s">
        <v>34</v>
      </c>
      <c r="G515" s="2">
        <v>12</v>
      </c>
      <c r="H515" s="2">
        <v>674</v>
      </c>
      <c r="I515" s="2">
        <v>1176</v>
      </c>
      <c r="J515" s="3">
        <f t="shared" ref="J515:J578" si="24">G515*H515</f>
        <v>8088</v>
      </c>
      <c r="K515" s="3">
        <f t="shared" ref="K515:K578" si="25">G515*I515</f>
        <v>14112</v>
      </c>
      <c r="L515" s="13">
        <f t="shared" ref="L515:L578" si="26">K515-J515</f>
        <v>6024</v>
      </c>
    </row>
    <row r="516" spans="1:12" ht="16.5" thickTop="1" thickBot="1" x14ac:dyDescent="0.3">
      <c r="A516" s="1">
        <v>45566</v>
      </c>
      <c r="B516" s="2" t="s">
        <v>229</v>
      </c>
      <c r="C516" s="2" t="s">
        <v>115</v>
      </c>
      <c r="D516" s="2" t="s">
        <v>116</v>
      </c>
      <c r="E516" s="2" t="s">
        <v>22</v>
      </c>
      <c r="F516" s="2" t="s">
        <v>34</v>
      </c>
      <c r="G516" s="2">
        <v>18</v>
      </c>
      <c r="H516" s="2">
        <v>867</v>
      </c>
      <c r="I516" s="2">
        <v>1384</v>
      </c>
      <c r="J516" s="3">
        <f t="shared" si="24"/>
        <v>15606</v>
      </c>
      <c r="K516" s="3">
        <f t="shared" si="25"/>
        <v>24912</v>
      </c>
      <c r="L516" s="13">
        <f t="shared" si="26"/>
        <v>9306</v>
      </c>
    </row>
    <row r="517" spans="1:12" ht="16.5" thickTop="1" thickBot="1" x14ac:dyDescent="0.3">
      <c r="A517" s="1">
        <v>45567</v>
      </c>
      <c r="B517" s="2" t="s">
        <v>230</v>
      </c>
      <c r="C517" s="2" t="s">
        <v>115</v>
      </c>
      <c r="D517" s="2" t="s">
        <v>116</v>
      </c>
      <c r="E517" s="2" t="s">
        <v>33</v>
      </c>
      <c r="F517" s="2" t="s">
        <v>34</v>
      </c>
      <c r="G517" s="2">
        <v>10</v>
      </c>
      <c r="H517" s="2">
        <v>757</v>
      </c>
      <c r="I517" s="2">
        <v>968</v>
      </c>
      <c r="J517" s="3">
        <f t="shared" si="24"/>
        <v>7570</v>
      </c>
      <c r="K517" s="3">
        <f t="shared" si="25"/>
        <v>9680</v>
      </c>
      <c r="L517" s="13">
        <f t="shared" si="26"/>
        <v>2110</v>
      </c>
    </row>
    <row r="518" spans="1:12" ht="16.5" thickTop="1" thickBot="1" x14ac:dyDescent="0.3">
      <c r="A518" s="1">
        <v>45568</v>
      </c>
      <c r="B518" s="2" t="s">
        <v>231</v>
      </c>
      <c r="C518" s="2" t="s">
        <v>115</v>
      </c>
      <c r="D518" s="2" t="s">
        <v>116</v>
      </c>
      <c r="E518" s="2" t="s">
        <v>37</v>
      </c>
      <c r="F518" s="2" t="s">
        <v>34</v>
      </c>
      <c r="G518" s="2">
        <v>18</v>
      </c>
      <c r="H518" s="2">
        <v>668</v>
      </c>
      <c r="I518" s="2">
        <v>1427</v>
      </c>
      <c r="J518" s="3">
        <f t="shared" si="24"/>
        <v>12024</v>
      </c>
      <c r="K518" s="3">
        <f t="shared" si="25"/>
        <v>25686</v>
      </c>
      <c r="L518" s="13">
        <f t="shared" si="26"/>
        <v>13662</v>
      </c>
    </row>
    <row r="519" spans="1:12" ht="16.5" thickTop="1" thickBot="1" x14ac:dyDescent="0.3">
      <c r="A519" s="1">
        <v>45569</v>
      </c>
      <c r="B519" s="2" t="s">
        <v>232</v>
      </c>
      <c r="C519" s="2" t="s">
        <v>24</v>
      </c>
      <c r="D519" s="2" t="s">
        <v>90</v>
      </c>
      <c r="E519" s="2" t="s">
        <v>60</v>
      </c>
      <c r="F519" s="2" t="s">
        <v>34</v>
      </c>
      <c r="G519" s="2">
        <v>77</v>
      </c>
      <c r="H519" s="2">
        <v>951</v>
      </c>
      <c r="I519" s="2">
        <v>1460</v>
      </c>
      <c r="J519" s="3">
        <f t="shared" si="24"/>
        <v>73227</v>
      </c>
      <c r="K519" s="3">
        <f t="shared" si="25"/>
        <v>112420</v>
      </c>
      <c r="L519" s="13">
        <f t="shared" si="26"/>
        <v>39193</v>
      </c>
    </row>
    <row r="520" spans="1:12" ht="16.5" thickTop="1" thickBot="1" x14ac:dyDescent="0.3">
      <c r="A520" s="1">
        <v>45570</v>
      </c>
      <c r="B520" s="2" t="s">
        <v>233</v>
      </c>
      <c r="C520" s="2" t="s">
        <v>24</v>
      </c>
      <c r="D520" s="2" t="s">
        <v>90</v>
      </c>
      <c r="E520" s="2" t="s">
        <v>62</v>
      </c>
      <c r="F520" s="2" t="s">
        <v>34</v>
      </c>
      <c r="G520" s="2">
        <v>52</v>
      </c>
      <c r="H520" s="2">
        <v>633</v>
      </c>
      <c r="I520" s="2">
        <v>1467</v>
      </c>
      <c r="J520" s="3">
        <f t="shared" si="24"/>
        <v>32916</v>
      </c>
      <c r="K520" s="3">
        <f t="shared" si="25"/>
        <v>76284</v>
      </c>
      <c r="L520" s="13">
        <f t="shared" si="26"/>
        <v>43368</v>
      </c>
    </row>
    <row r="521" spans="1:12" ht="16.5" thickTop="1" thickBot="1" x14ac:dyDescent="0.3">
      <c r="A521" s="1">
        <v>45571</v>
      </c>
      <c r="B521" s="2" t="s">
        <v>234</v>
      </c>
      <c r="C521" s="2" t="s">
        <v>24</v>
      </c>
      <c r="D521" s="2" t="s">
        <v>90</v>
      </c>
      <c r="E521" s="2" t="s">
        <v>18</v>
      </c>
      <c r="F521" s="2" t="s">
        <v>34</v>
      </c>
      <c r="G521" s="2">
        <v>52</v>
      </c>
      <c r="H521" s="2">
        <v>546</v>
      </c>
      <c r="I521" s="2">
        <v>1485</v>
      </c>
      <c r="J521" s="3">
        <f t="shared" si="24"/>
        <v>28392</v>
      </c>
      <c r="K521" s="3">
        <f t="shared" si="25"/>
        <v>77220</v>
      </c>
      <c r="L521" s="13">
        <f t="shared" si="26"/>
        <v>48828</v>
      </c>
    </row>
    <row r="522" spans="1:12" ht="16.5" thickTop="1" thickBot="1" x14ac:dyDescent="0.3">
      <c r="A522" s="1">
        <v>45572</v>
      </c>
      <c r="B522" s="2" t="s">
        <v>235</v>
      </c>
      <c r="C522" s="2" t="s">
        <v>24</v>
      </c>
      <c r="D522" s="2" t="s">
        <v>90</v>
      </c>
      <c r="E522" s="2" t="s">
        <v>65</v>
      </c>
      <c r="F522" s="2" t="s">
        <v>34</v>
      </c>
      <c r="G522" s="2">
        <v>80</v>
      </c>
      <c r="H522" s="2">
        <v>982</v>
      </c>
      <c r="I522" s="2">
        <v>1124</v>
      </c>
      <c r="J522" s="3">
        <f t="shared" si="24"/>
        <v>78560</v>
      </c>
      <c r="K522" s="3">
        <f t="shared" si="25"/>
        <v>89920</v>
      </c>
      <c r="L522" s="13">
        <f t="shared" si="26"/>
        <v>11360</v>
      </c>
    </row>
    <row r="523" spans="1:12" ht="16.5" thickTop="1" thickBot="1" x14ac:dyDescent="0.3">
      <c r="A523" s="1">
        <v>45573</v>
      </c>
      <c r="B523" s="2" t="s">
        <v>236</v>
      </c>
      <c r="C523" s="2" t="s">
        <v>24</v>
      </c>
      <c r="D523" s="2" t="s">
        <v>90</v>
      </c>
      <c r="E523" s="2" t="s">
        <v>67</v>
      </c>
      <c r="F523" s="2" t="s">
        <v>34</v>
      </c>
      <c r="G523" s="2">
        <v>81</v>
      </c>
      <c r="H523" s="2">
        <v>917</v>
      </c>
      <c r="I523" s="2">
        <v>1128</v>
      </c>
      <c r="J523" s="3">
        <f t="shared" si="24"/>
        <v>74277</v>
      </c>
      <c r="K523" s="3">
        <f t="shared" si="25"/>
        <v>91368</v>
      </c>
      <c r="L523" s="13">
        <f t="shared" si="26"/>
        <v>17091</v>
      </c>
    </row>
    <row r="524" spans="1:12" ht="16.5" thickTop="1" thickBot="1" x14ac:dyDescent="0.3">
      <c r="A524" s="1">
        <v>45574</v>
      </c>
      <c r="B524" s="2" t="s">
        <v>237</v>
      </c>
      <c r="C524" s="2" t="s">
        <v>24</v>
      </c>
      <c r="D524" s="2" t="s">
        <v>103</v>
      </c>
      <c r="E524" s="2" t="s">
        <v>69</v>
      </c>
      <c r="F524" s="2" t="s">
        <v>34</v>
      </c>
      <c r="G524" s="2">
        <v>63</v>
      </c>
      <c r="H524" s="2">
        <v>747</v>
      </c>
      <c r="I524" s="2">
        <v>1329</v>
      </c>
      <c r="J524" s="3">
        <f t="shared" si="24"/>
        <v>47061</v>
      </c>
      <c r="K524" s="3">
        <f t="shared" si="25"/>
        <v>83727</v>
      </c>
      <c r="L524" s="13">
        <f t="shared" si="26"/>
        <v>36666</v>
      </c>
    </row>
    <row r="525" spans="1:12" ht="16.5" thickTop="1" thickBot="1" x14ac:dyDescent="0.3">
      <c r="A525" s="1">
        <v>45575</v>
      </c>
      <c r="B525" s="2" t="s">
        <v>238</v>
      </c>
      <c r="C525" s="2" t="s">
        <v>24</v>
      </c>
      <c r="D525" s="2" t="s">
        <v>103</v>
      </c>
      <c r="E525" s="2" t="s">
        <v>71</v>
      </c>
      <c r="F525" s="2" t="s">
        <v>34</v>
      </c>
      <c r="G525" s="2">
        <v>88</v>
      </c>
      <c r="H525" s="2">
        <v>978</v>
      </c>
      <c r="I525" s="2">
        <v>1292</v>
      </c>
      <c r="J525" s="3">
        <f t="shared" si="24"/>
        <v>86064</v>
      </c>
      <c r="K525" s="3">
        <f t="shared" si="25"/>
        <v>113696</v>
      </c>
      <c r="L525" s="13">
        <f t="shared" si="26"/>
        <v>27632</v>
      </c>
    </row>
    <row r="526" spans="1:12" ht="16.5" thickTop="1" thickBot="1" x14ac:dyDescent="0.3">
      <c r="A526" s="1">
        <v>45576</v>
      </c>
      <c r="B526" s="2" t="s">
        <v>239</v>
      </c>
      <c r="C526" s="2" t="s">
        <v>24</v>
      </c>
      <c r="D526" s="2" t="s">
        <v>103</v>
      </c>
      <c r="E526" s="2" t="s">
        <v>73</v>
      </c>
      <c r="F526" s="2" t="s">
        <v>34</v>
      </c>
      <c r="G526" s="2">
        <v>82</v>
      </c>
      <c r="H526" s="2">
        <v>652</v>
      </c>
      <c r="I526" s="2">
        <v>1305</v>
      </c>
      <c r="J526" s="3">
        <f t="shared" si="24"/>
        <v>53464</v>
      </c>
      <c r="K526" s="3">
        <f t="shared" si="25"/>
        <v>107010</v>
      </c>
      <c r="L526" s="13">
        <f t="shared" si="26"/>
        <v>53546</v>
      </c>
    </row>
    <row r="527" spans="1:12" ht="16.5" thickTop="1" thickBot="1" x14ac:dyDescent="0.3">
      <c r="A527" s="1">
        <v>45577</v>
      </c>
      <c r="B527" s="2" t="s">
        <v>240</v>
      </c>
      <c r="C527" s="2" t="s">
        <v>24</v>
      </c>
      <c r="D527" s="2" t="s">
        <v>103</v>
      </c>
      <c r="E527" s="2" t="s">
        <v>20</v>
      </c>
      <c r="F527" s="2" t="s">
        <v>34</v>
      </c>
      <c r="G527" s="2">
        <v>80</v>
      </c>
      <c r="H527" s="2">
        <v>841</v>
      </c>
      <c r="I527" s="2">
        <v>1094</v>
      </c>
      <c r="J527" s="3">
        <f t="shared" si="24"/>
        <v>67280</v>
      </c>
      <c r="K527" s="3">
        <f t="shared" si="25"/>
        <v>87520</v>
      </c>
      <c r="L527" s="13">
        <f t="shared" si="26"/>
        <v>20240</v>
      </c>
    </row>
    <row r="528" spans="1:12" ht="16.5" thickTop="1" thickBot="1" x14ac:dyDescent="0.3">
      <c r="A528" s="1">
        <v>45578</v>
      </c>
      <c r="B528" s="2" t="s">
        <v>241</v>
      </c>
      <c r="C528" s="2" t="s">
        <v>24</v>
      </c>
      <c r="D528" s="2" t="s">
        <v>103</v>
      </c>
      <c r="E528" s="2" t="s">
        <v>20</v>
      </c>
      <c r="F528" s="2" t="s">
        <v>15</v>
      </c>
      <c r="G528" s="2">
        <v>86</v>
      </c>
      <c r="H528" s="2">
        <v>717</v>
      </c>
      <c r="I528" s="2">
        <v>1056</v>
      </c>
      <c r="J528" s="3">
        <f t="shared" si="24"/>
        <v>61662</v>
      </c>
      <c r="K528" s="3">
        <f t="shared" si="25"/>
        <v>90816</v>
      </c>
      <c r="L528" s="13">
        <f t="shared" si="26"/>
        <v>29154</v>
      </c>
    </row>
    <row r="529" spans="1:12" ht="16.5" thickTop="1" thickBot="1" x14ac:dyDescent="0.3">
      <c r="A529" s="1">
        <v>45579</v>
      </c>
      <c r="B529" s="2" t="s">
        <v>242</v>
      </c>
      <c r="C529" s="2" t="s">
        <v>24</v>
      </c>
      <c r="D529" s="2" t="s">
        <v>103</v>
      </c>
      <c r="E529" s="2" t="s">
        <v>41</v>
      </c>
      <c r="F529" s="2" t="s">
        <v>15</v>
      </c>
      <c r="G529" s="2">
        <v>70</v>
      </c>
      <c r="H529" s="2">
        <v>798</v>
      </c>
      <c r="I529" s="2">
        <v>1258</v>
      </c>
      <c r="J529" s="3">
        <f t="shared" si="24"/>
        <v>55860</v>
      </c>
      <c r="K529" s="3">
        <f t="shared" si="25"/>
        <v>88060</v>
      </c>
      <c r="L529" s="13">
        <f t="shared" si="26"/>
        <v>32200</v>
      </c>
    </row>
    <row r="530" spans="1:12" ht="16.5" thickTop="1" thickBot="1" x14ac:dyDescent="0.3">
      <c r="A530" s="1">
        <v>45580</v>
      </c>
      <c r="B530" s="2" t="s">
        <v>243</v>
      </c>
      <c r="C530" s="2" t="s">
        <v>115</v>
      </c>
      <c r="D530" s="2" t="s">
        <v>135</v>
      </c>
      <c r="E530" s="2" t="s">
        <v>60</v>
      </c>
      <c r="F530" s="2" t="s">
        <v>15</v>
      </c>
      <c r="G530" s="2">
        <v>20</v>
      </c>
      <c r="H530" s="2">
        <v>882</v>
      </c>
      <c r="I530" s="2">
        <v>996</v>
      </c>
      <c r="J530" s="3">
        <f t="shared" si="24"/>
        <v>17640</v>
      </c>
      <c r="K530" s="3">
        <f t="shared" si="25"/>
        <v>19920</v>
      </c>
      <c r="L530" s="13">
        <f t="shared" si="26"/>
        <v>2280</v>
      </c>
    </row>
    <row r="531" spans="1:12" ht="16.5" thickTop="1" thickBot="1" x14ac:dyDescent="0.3">
      <c r="A531" s="1">
        <v>45581</v>
      </c>
      <c r="B531" s="2" t="s">
        <v>244</v>
      </c>
      <c r="C531" s="2" t="s">
        <v>115</v>
      </c>
      <c r="D531" s="2" t="s">
        <v>135</v>
      </c>
      <c r="E531" s="2" t="s">
        <v>20</v>
      </c>
      <c r="F531" s="2" t="s">
        <v>15</v>
      </c>
      <c r="G531" s="2">
        <v>17</v>
      </c>
      <c r="H531" s="2">
        <v>739</v>
      </c>
      <c r="I531" s="2">
        <v>1028</v>
      </c>
      <c r="J531" s="3">
        <f t="shared" si="24"/>
        <v>12563</v>
      </c>
      <c r="K531" s="3">
        <f t="shared" si="25"/>
        <v>17476</v>
      </c>
      <c r="L531" s="13">
        <f t="shared" si="26"/>
        <v>4913</v>
      </c>
    </row>
    <row r="532" spans="1:12" ht="16.5" thickTop="1" thickBot="1" x14ac:dyDescent="0.3">
      <c r="A532" s="1">
        <v>45582</v>
      </c>
      <c r="B532" s="2" t="s">
        <v>245</v>
      </c>
      <c r="C532" s="2" t="s">
        <v>115</v>
      </c>
      <c r="D532" s="2" t="s">
        <v>135</v>
      </c>
      <c r="E532" s="2" t="s">
        <v>26</v>
      </c>
      <c r="F532" s="2" t="s">
        <v>15</v>
      </c>
      <c r="G532" s="2">
        <v>15</v>
      </c>
      <c r="H532" s="2">
        <v>563</v>
      </c>
      <c r="I532" s="2">
        <v>1415</v>
      </c>
      <c r="J532" s="3">
        <f t="shared" si="24"/>
        <v>8445</v>
      </c>
      <c r="K532" s="3">
        <f t="shared" si="25"/>
        <v>21225</v>
      </c>
      <c r="L532" s="13">
        <f t="shared" si="26"/>
        <v>12780</v>
      </c>
    </row>
    <row r="533" spans="1:12" ht="16.5" thickTop="1" thickBot="1" x14ac:dyDescent="0.3">
      <c r="A533" s="1">
        <v>45583</v>
      </c>
      <c r="B533" s="2" t="s">
        <v>246</v>
      </c>
      <c r="C533" s="2" t="s">
        <v>115</v>
      </c>
      <c r="D533" s="2" t="s">
        <v>135</v>
      </c>
      <c r="E533" s="2" t="s">
        <v>50</v>
      </c>
      <c r="F533" s="2" t="s">
        <v>34</v>
      </c>
      <c r="G533" s="2">
        <v>20</v>
      </c>
      <c r="H533" s="2">
        <v>784</v>
      </c>
      <c r="I533" s="2">
        <v>1481</v>
      </c>
      <c r="J533" s="3">
        <f t="shared" si="24"/>
        <v>15680</v>
      </c>
      <c r="K533" s="3">
        <f t="shared" si="25"/>
        <v>29620</v>
      </c>
      <c r="L533" s="13">
        <f t="shared" si="26"/>
        <v>13940</v>
      </c>
    </row>
    <row r="534" spans="1:12" ht="16.5" thickTop="1" thickBot="1" x14ac:dyDescent="0.3">
      <c r="A534" s="1">
        <v>45584</v>
      </c>
      <c r="B534" s="2" t="s">
        <v>247</v>
      </c>
      <c r="C534" s="2" t="s">
        <v>115</v>
      </c>
      <c r="D534" s="2" t="s">
        <v>135</v>
      </c>
      <c r="E534" s="2" t="s">
        <v>30</v>
      </c>
      <c r="F534" s="2" t="s">
        <v>34</v>
      </c>
      <c r="G534" s="2">
        <v>15</v>
      </c>
      <c r="H534" s="2">
        <v>662</v>
      </c>
      <c r="I534" s="2">
        <v>1190</v>
      </c>
      <c r="J534" s="3">
        <f t="shared" si="24"/>
        <v>9930</v>
      </c>
      <c r="K534" s="3">
        <f t="shared" si="25"/>
        <v>17850</v>
      </c>
      <c r="L534" s="13">
        <f t="shared" si="26"/>
        <v>7920</v>
      </c>
    </row>
    <row r="535" spans="1:12" ht="16.5" thickTop="1" thickBot="1" x14ac:dyDescent="0.3">
      <c r="A535" s="1">
        <v>45585</v>
      </c>
      <c r="B535" s="2" t="s">
        <v>248</v>
      </c>
      <c r="C535" s="2" t="s">
        <v>115</v>
      </c>
      <c r="D535" s="2" t="s">
        <v>135</v>
      </c>
      <c r="E535" s="2" t="s">
        <v>37</v>
      </c>
      <c r="F535" s="2" t="s">
        <v>34</v>
      </c>
      <c r="G535" s="2">
        <v>16</v>
      </c>
      <c r="H535" s="2">
        <v>846</v>
      </c>
      <c r="I535" s="2">
        <v>1314</v>
      </c>
      <c r="J535" s="3">
        <f t="shared" si="24"/>
        <v>13536</v>
      </c>
      <c r="K535" s="3">
        <f t="shared" si="25"/>
        <v>21024</v>
      </c>
      <c r="L535" s="13">
        <f t="shared" si="26"/>
        <v>7488</v>
      </c>
    </row>
    <row r="536" spans="1:12" ht="16.5" thickTop="1" thickBot="1" x14ac:dyDescent="0.3">
      <c r="A536" s="1">
        <v>45586</v>
      </c>
      <c r="B536" s="2" t="s">
        <v>249</v>
      </c>
      <c r="C536" s="2" t="s">
        <v>115</v>
      </c>
      <c r="D536" s="2" t="s">
        <v>135</v>
      </c>
      <c r="E536" s="2" t="s">
        <v>37</v>
      </c>
      <c r="F536" s="2" t="s">
        <v>34</v>
      </c>
      <c r="G536" s="2">
        <v>19</v>
      </c>
      <c r="H536" s="2">
        <v>664</v>
      </c>
      <c r="I536" s="2">
        <v>1285</v>
      </c>
      <c r="J536" s="3">
        <f t="shared" si="24"/>
        <v>12616</v>
      </c>
      <c r="K536" s="3">
        <f t="shared" si="25"/>
        <v>24415</v>
      </c>
      <c r="L536" s="13">
        <f t="shared" si="26"/>
        <v>11799</v>
      </c>
    </row>
    <row r="537" spans="1:12" ht="16.5" thickTop="1" thickBot="1" x14ac:dyDescent="0.3">
      <c r="A537" s="1">
        <v>45587</v>
      </c>
      <c r="B537" s="2" t="s">
        <v>250</v>
      </c>
      <c r="C537" s="2" t="s">
        <v>115</v>
      </c>
      <c r="D537" s="2" t="s">
        <v>135</v>
      </c>
      <c r="E537" s="2" t="s">
        <v>22</v>
      </c>
      <c r="F537" s="2" t="s">
        <v>34</v>
      </c>
      <c r="G537" s="2">
        <v>14</v>
      </c>
      <c r="H537" s="2">
        <v>777</v>
      </c>
      <c r="I537" s="2">
        <v>1420</v>
      </c>
      <c r="J537" s="3">
        <f t="shared" si="24"/>
        <v>10878</v>
      </c>
      <c r="K537" s="3">
        <f t="shared" si="25"/>
        <v>19880</v>
      </c>
      <c r="L537" s="13">
        <f t="shared" si="26"/>
        <v>9002</v>
      </c>
    </row>
    <row r="538" spans="1:12" ht="16.5" thickTop="1" thickBot="1" x14ac:dyDescent="0.3">
      <c r="A538" s="1">
        <v>45588</v>
      </c>
      <c r="B538" s="2" t="s">
        <v>251</v>
      </c>
      <c r="C538" s="2" t="s">
        <v>12</v>
      </c>
      <c r="D538" s="2" t="s">
        <v>13</v>
      </c>
      <c r="E538" s="2" t="s">
        <v>22</v>
      </c>
      <c r="F538" s="2" t="s">
        <v>34</v>
      </c>
      <c r="G538" s="2">
        <v>26</v>
      </c>
      <c r="H538" s="2">
        <v>674</v>
      </c>
      <c r="I538" s="2">
        <v>953</v>
      </c>
      <c r="J538" s="3">
        <f t="shared" si="24"/>
        <v>17524</v>
      </c>
      <c r="K538" s="3">
        <f t="shared" si="25"/>
        <v>24778</v>
      </c>
      <c r="L538" s="13">
        <f t="shared" si="26"/>
        <v>7254</v>
      </c>
    </row>
    <row r="539" spans="1:12" ht="16.5" thickTop="1" thickBot="1" x14ac:dyDescent="0.3">
      <c r="A539" s="1">
        <v>45589</v>
      </c>
      <c r="B539" s="2" t="s">
        <v>252</v>
      </c>
      <c r="C539" s="2" t="s">
        <v>12</v>
      </c>
      <c r="D539" s="2" t="s">
        <v>17</v>
      </c>
      <c r="E539" s="2" t="s">
        <v>33</v>
      </c>
      <c r="F539" s="2" t="s">
        <v>34</v>
      </c>
      <c r="G539" s="2">
        <v>28</v>
      </c>
      <c r="H539" s="2">
        <v>537</v>
      </c>
      <c r="I539" s="2">
        <v>1056</v>
      </c>
      <c r="J539" s="3">
        <f t="shared" si="24"/>
        <v>15036</v>
      </c>
      <c r="K539" s="3">
        <f t="shared" si="25"/>
        <v>29568</v>
      </c>
      <c r="L539" s="13">
        <f t="shared" si="26"/>
        <v>14532</v>
      </c>
    </row>
    <row r="540" spans="1:12" ht="16.5" thickTop="1" thickBot="1" x14ac:dyDescent="0.3">
      <c r="A540" s="1">
        <v>45590</v>
      </c>
      <c r="B540" s="2" t="s">
        <v>253</v>
      </c>
      <c r="C540" s="2" t="s">
        <v>12</v>
      </c>
      <c r="D540" s="2" t="s">
        <v>17</v>
      </c>
      <c r="E540" s="2" t="s">
        <v>37</v>
      </c>
      <c r="F540" s="2" t="s">
        <v>15</v>
      </c>
      <c r="G540" s="2">
        <v>29</v>
      </c>
      <c r="H540" s="2">
        <v>774</v>
      </c>
      <c r="I540" s="2">
        <v>1418</v>
      </c>
      <c r="J540" s="3">
        <f t="shared" si="24"/>
        <v>22446</v>
      </c>
      <c r="K540" s="3">
        <f t="shared" si="25"/>
        <v>41122</v>
      </c>
      <c r="L540" s="13">
        <f t="shared" si="26"/>
        <v>18676</v>
      </c>
    </row>
    <row r="541" spans="1:12" ht="16.5" thickTop="1" thickBot="1" x14ac:dyDescent="0.3">
      <c r="A541" s="1">
        <v>45591</v>
      </c>
      <c r="B541" s="2" t="s">
        <v>254</v>
      </c>
      <c r="C541" s="2" t="s">
        <v>12</v>
      </c>
      <c r="D541" s="2" t="s">
        <v>17</v>
      </c>
      <c r="E541" s="2" t="s">
        <v>60</v>
      </c>
      <c r="F541" s="2" t="s">
        <v>15</v>
      </c>
      <c r="G541" s="2">
        <v>23</v>
      </c>
      <c r="H541" s="2">
        <v>746</v>
      </c>
      <c r="I541" s="2">
        <v>1354</v>
      </c>
      <c r="J541" s="3">
        <f t="shared" si="24"/>
        <v>17158</v>
      </c>
      <c r="K541" s="3">
        <f t="shared" si="25"/>
        <v>31142</v>
      </c>
      <c r="L541" s="13">
        <f t="shared" si="26"/>
        <v>13984</v>
      </c>
    </row>
    <row r="542" spans="1:12" ht="16.5" thickTop="1" thickBot="1" x14ac:dyDescent="0.3">
      <c r="A542" s="1">
        <v>45592</v>
      </c>
      <c r="B542" s="2" t="s">
        <v>255</v>
      </c>
      <c r="C542" s="2" t="s">
        <v>24</v>
      </c>
      <c r="D542" s="2" t="s">
        <v>25</v>
      </c>
      <c r="E542" s="2" t="s">
        <v>62</v>
      </c>
      <c r="F542" s="2" t="s">
        <v>15</v>
      </c>
      <c r="G542" s="2">
        <v>69</v>
      </c>
      <c r="H542" s="2">
        <v>921</v>
      </c>
      <c r="I542" s="2">
        <v>1045</v>
      </c>
      <c r="J542" s="3">
        <f t="shared" si="24"/>
        <v>63549</v>
      </c>
      <c r="K542" s="3">
        <f t="shared" si="25"/>
        <v>72105</v>
      </c>
      <c r="L542" s="13">
        <f t="shared" si="26"/>
        <v>8556</v>
      </c>
    </row>
    <row r="543" spans="1:12" ht="16.5" thickTop="1" thickBot="1" x14ac:dyDescent="0.3">
      <c r="A543" s="1">
        <v>45593</v>
      </c>
      <c r="B543" s="2" t="s">
        <v>256</v>
      </c>
      <c r="C543" s="2" t="s">
        <v>24</v>
      </c>
      <c r="D543" s="2" t="s">
        <v>25</v>
      </c>
      <c r="E543" s="2" t="s">
        <v>18</v>
      </c>
      <c r="F543" s="2" t="s">
        <v>15</v>
      </c>
      <c r="G543" s="2">
        <v>60</v>
      </c>
      <c r="H543" s="2">
        <v>729</v>
      </c>
      <c r="I543" s="2">
        <v>996</v>
      </c>
      <c r="J543" s="3">
        <f t="shared" si="24"/>
        <v>43740</v>
      </c>
      <c r="K543" s="3">
        <f t="shared" si="25"/>
        <v>59760</v>
      </c>
      <c r="L543" s="13">
        <f t="shared" si="26"/>
        <v>16020</v>
      </c>
    </row>
    <row r="544" spans="1:12" ht="16.5" thickTop="1" thickBot="1" x14ac:dyDescent="0.3">
      <c r="A544" s="1">
        <v>45594</v>
      </c>
      <c r="B544" s="2" t="s">
        <v>257</v>
      </c>
      <c r="C544" s="2" t="s">
        <v>24</v>
      </c>
      <c r="D544" s="2" t="s">
        <v>25</v>
      </c>
      <c r="E544" s="2" t="s">
        <v>65</v>
      </c>
      <c r="F544" s="2" t="s">
        <v>34</v>
      </c>
      <c r="G544" s="2">
        <v>99</v>
      </c>
      <c r="H544" s="2">
        <v>880</v>
      </c>
      <c r="I544" s="2">
        <v>1451</v>
      </c>
      <c r="J544" s="3">
        <f t="shared" si="24"/>
        <v>87120</v>
      </c>
      <c r="K544" s="3">
        <f t="shared" si="25"/>
        <v>143649</v>
      </c>
      <c r="L544" s="13">
        <f t="shared" si="26"/>
        <v>56529</v>
      </c>
    </row>
    <row r="545" spans="1:12" ht="16.5" thickTop="1" thickBot="1" x14ac:dyDescent="0.3">
      <c r="A545" s="1">
        <v>45595</v>
      </c>
      <c r="B545" s="2" t="s">
        <v>258</v>
      </c>
      <c r="C545" s="2" t="s">
        <v>24</v>
      </c>
      <c r="D545" s="2" t="s">
        <v>25</v>
      </c>
      <c r="E545" s="2" t="s">
        <v>67</v>
      </c>
      <c r="F545" s="2" t="s">
        <v>15</v>
      </c>
      <c r="G545" s="2">
        <v>88</v>
      </c>
      <c r="H545" s="2">
        <v>552</v>
      </c>
      <c r="I545" s="2">
        <v>899</v>
      </c>
      <c r="J545" s="3">
        <f t="shared" si="24"/>
        <v>48576</v>
      </c>
      <c r="K545" s="3">
        <f t="shared" si="25"/>
        <v>79112</v>
      </c>
      <c r="L545" s="13">
        <f t="shared" si="26"/>
        <v>30536</v>
      </c>
    </row>
    <row r="546" spans="1:12" ht="16.5" thickTop="1" thickBot="1" x14ac:dyDescent="0.3">
      <c r="A546" s="1">
        <v>45596</v>
      </c>
      <c r="B546" s="2" t="s">
        <v>259</v>
      </c>
      <c r="C546" s="2" t="s">
        <v>12</v>
      </c>
      <c r="D546" s="2" t="s">
        <v>13</v>
      </c>
      <c r="E546" s="2" t="s">
        <v>69</v>
      </c>
      <c r="F546" s="2" t="s">
        <v>15</v>
      </c>
      <c r="G546" s="2">
        <v>29</v>
      </c>
      <c r="H546" s="2">
        <v>895</v>
      </c>
      <c r="I546" s="2">
        <v>1107</v>
      </c>
      <c r="J546" s="3">
        <f t="shared" si="24"/>
        <v>25955</v>
      </c>
      <c r="K546" s="3">
        <f t="shared" si="25"/>
        <v>32103</v>
      </c>
      <c r="L546" s="13">
        <f t="shared" si="26"/>
        <v>6148</v>
      </c>
    </row>
    <row r="547" spans="1:12" ht="16.5" thickTop="1" thickBot="1" x14ac:dyDescent="0.3">
      <c r="A547" s="1">
        <v>45597</v>
      </c>
      <c r="B547" s="2" t="s">
        <v>260</v>
      </c>
      <c r="C547" s="2" t="s">
        <v>12</v>
      </c>
      <c r="D547" s="2" t="s">
        <v>13</v>
      </c>
      <c r="E547" s="2" t="s">
        <v>71</v>
      </c>
      <c r="F547" s="2" t="s">
        <v>15</v>
      </c>
      <c r="G547" s="2">
        <v>26</v>
      </c>
      <c r="H547" s="2">
        <v>728</v>
      </c>
      <c r="I547" s="2">
        <v>1242</v>
      </c>
      <c r="J547" s="3">
        <f t="shared" si="24"/>
        <v>18928</v>
      </c>
      <c r="K547" s="3">
        <f t="shared" si="25"/>
        <v>32292</v>
      </c>
      <c r="L547" s="13">
        <f t="shared" si="26"/>
        <v>13364</v>
      </c>
    </row>
    <row r="548" spans="1:12" ht="16.5" thickTop="1" thickBot="1" x14ac:dyDescent="0.3">
      <c r="A548" s="1">
        <v>45598</v>
      </c>
      <c r="B548" s="2" t="s">
        <v>261</v>
      </c>
      <c r="C548" s="2" t="s">
        <v>12</v>
      </c>
      <c r="D548" s="2" t="s">
        <v>13</v>
      </c>
      <c r="E548" s="2" t="s">
        <v>73</v>
      </c>
      <c r="F548" s="2" t="s">
        <v>15</v>
      </c>
      <c r="G548" s="2">
        <v>22</v>
      </c>
      <c r="H548" s="2">
        <v>586</v>
      </c>
      <c r="I548" s="2">
        <v>1093</v>
      </c>
      <c r="J548" s="3">
        <f t="shared" si="24"/>
        <v>12892</v>
      </c>
      <c r="K548" s="3">
        <f t="shared" si="25"/>
        <v>24046</v>
      </c>
      <c r="L548" s="13">
        <f t="shared" si="26"/>
        <v>11154</v>
      </c>
    </row>
    <row r="549" spans="1:12" ht="16.5" thickTop="1" thickBot="1" x14ac:dyDescent="0.3">
      <c r="A549" s="1">
        <v>45599</v>
      </c>
      <c r="B549" s="2" t="s">
        <v>262</v>
      </c>
      <c r="C549" s="2" t="s">
        <v>12</v>
      </c>
      <c r="D549" s="2" t="s">
        <v>13</v>
      </c>
      <c r="E549" s="2" t="s">
        <v>20</v>
      </c>
      <c r="F549" s="2" t="s">
        <v>34</v>
      </c>
      <c r="G549" s="2">
        <v>29</v>
      </c>
      <c r="H549" s="2">
        <v>724</v>
      </c>
      <c r="I549" s="2">
        <v>1458</v>
      </c>
      <c r="J549" s="3">
        <f t="shared" si="24"/>
        <v>20996</v>
      </c>
      <c r="K549" s="3">
        <f t="shared" si="25"/>
        <v>42282</v>
      </c>
      <c r="L549" s="13">
        <f t="shared" si="26"/>
        <v>21286</v>
      </c>
    </row>
    <row r="550" spans="1:12" ht="16.5" thickTop="1" thickBot="1" x14ac:dyDescent="0.3">
      <c r="A550" s="1">
        <v>45600</v>
      </c>
      <c r="B550" s="2" t="s">
        <v>263</v>
      </c>
      <c r="C550" s="2" t="s">
        <v>12</v>
      </c>
      <c r="D550" s="2" t="s">
        <v>13</v>
      </c>
      <c r="E550" s="2" t="s">
        <v>20</v>
      </c>
      <c r="F550" s="2" t="s">
        <v>34</v>
      </c>
      <c r="G550" s="2">
        <v>20</v>
      </c>
      <c r="H550" s="2">
        <v>941</v>
      </c>
      <c r="I550" s="2">
        <v>922</v>
      </c>
      <c r="J550" s="3">
        <f t="shared" si="24"/>
        <v>18820</v>
      </c>
      <c r="K550" s="3">
        <f t="shared" si="25"/>
        <v>18440</v>
      </c>
      <c r="L550" s="13">
        <f t="shared" si="26"/>
        <v>-380</v>
      </c>
    </row>
    <row r="551" spans="1:12" ht="16.5" thickTop="1" thickBot="1" x14ac:dyDescent="0.3">
      <c r="A551" s="1">
        <v>45601</v>
      </c>
      <c r="B551" s="2" t="s">
        <v>264</v>
      </c>
      <c r="C551" s="2" t="s">
        <v>12</v>
      </c>
      <c r="D551" s="2" t="s">
        <v>13</v>
      </c>
      <c r="E551" s="2" t="s">
        <v>41</v>
      </c>
      <c r="F551" s="2" t="s">
        <v>34</v>
      </c>
      <c r="G551" s="2">
        <v>22</v>
      </c>
      <c r="H551" s="2">
        <v>618</v>
      </c>
      <c r="I551" s="2">
        <v>1113</v>
      </c>
      <c r="J551" s="3">
        <f t="shared" si="24"/>
        <v>13596</v>
      </c>
      <c r="K551" s="3">
        <f t="shared" si="25"/>
        <v>24486</v>
      </c>
      <c r="L551" s="13">
        <f t="shared" si="26"/>
        <v>10890</v>
      </c>
    </row>
    <row r="552" spans="1:12" ht="16.5" thickTop="1" thickBot="1" x14ac:dyDescent="0.3">
      <c r="A552" s="1">
        <v>45602</v>
      </c>
      <c r="B552" s="2" t="s">
        <v>265</v>
      </c>
      <c r="C552" s="2" t="s">
        <v>24</v>
      </c>
      <c r="D552" s="2" t="s">
        <v>43</v>
      </c>
      <c r="E552" s="2" t="s">
        <v>60</v>
      </c>
      <c r="F552" s="2" t="s">
        <v>34</v>
      </c>
      <c r="G552" s="2">
        <v>74</v>
      </c>
      <c r="H552" s="2">
        <v>714</v>
      </c>
      <c r="I552" s="2">
        <v>1221</v>
      </c>
      <c r="J552" s="3">
        <f t="shared" si="24"/>
        <v>52836</v>
      </c>
      <c r="K552" s="3">
        <f t="shared" si="25"/>
        <v>90354</v>
      </c>
      <c r="L552" s="13">
        <f t="shared" si="26"/>
        <v>37518</v>
      </c>
    </row>
    <row r="553" spans="1:12" ht="16.5" thickTop="1" thickBot="1" x14ac:dyDescent="0.3">
      <c r="A553" s="1">
        <v>45603</v>
      </c>
      <c r="B553" s="2" t="s">
        <v>266</v>
      </c>
      <c r="C553" s="2" t="s">
        <v>24</v>
      </c>
      <c r="D553" s="2" t="s">
        <v>43</v>
      </c>
      <c r="E553" s="2" t="s">
        <v>20</v>
      </c>
      <c r="F553" s="2" t="s">
        <v>34</v>
      </c>
      <c r="G553" s="2">
        <v>60</v>
      </c>
      <c r="H553" s="2">
        <v>827</v>
      </c>
      <c r="I553" s="2">
        <v>1113</v>
      </c>
      <c r="J553" s="3">
        <f t="shared" si="24"/>
        <v>49620</v>
      </c>
      <c r="K553" s="3">
        <f t="shared" si="25"/>
        <v>66780</v>
      </c>
      <c r="L553" s="13">
        <f t="shared" si="26"/>
        <v>17160</v>
      </c>
    </row>
    <row r="554" spans="1:12" ht="16.5" thickTop="1" thickBot="1" x14ac:dyDescent="0.3">
      <c r="A554" s="1">
        <v>45604</v>
      </c>
      <c r="B554" s="2" t="s">
        <v>267</v>
      </c>
      <c r="C554" s="2" t="s">
        <v>24</v>
      </c>
      <c r="D554" s="2" t="s">
        <v>43</v>
      </c>
      <c r="E554" s="2" t="s">
        <v>26</v>
      </c>
      <c r="F554" s="2" t="s">
        <v>34</v>
      </c>
      <c r="G554" s="2">
        <v>64</v>
      </c>
      <c r="H554" s="2">
        <v>529</v>
      </c>
      <c r="I554" s="2">
        <v>1398</v>
      </c>
      <c r="J554" s="3">
        <f t="shared" si="24"/>
        <v>33856</v>
      </c>
      <c r="K554" s="3">
        <f t="shared" si="25"/>
        <v>89472</v>
      </c>
      <c r="L554" s="13">
        <f t="shared" si="26"/>
        <v>55616</v>
      </c>
    </row>
    <row r="555" spans="1:12" ht="16.5" thickTop="1" thickBot="1" x14ac:dyDescent="0.3">
      <c r="A555" s="1">
        <v>45605</v>
      </c>
      <c r="B555" s="2" t="s">
        <v>268</v>
      </c>
      <c r="C555" s="2" t="s">
        <v>24</v>
      </c>
      <c r="D555" s="2" t="s">
        <v>43</v>
      </c>
      <c r="E555" s="2" t="s">
        <v>14</v>
      </c>
      <c r="F555" s="2" t="s">
        <v>34</v>
      </c>
      <c r="G555" s="2">
        <v>73</v>
      </c>
      <c r="H555" s="2">
        <v>957</v>
      </c>
      <c r="I555" s="2">
        <v>1256</v>
      </c>
      <c r="J555" s="3">
        <f t="shared" si="24"/>
        <v>69861</v>
      </c>
      <c r="K555" s="3">
        <f t="shared" si="25"/>
        <v>91688</v>
      </c>
      <c r="L555" s="13">
        <f t="shared" si="26"/>
        <v>21827</v>
      </c>
    </row>
    <row r="556" spans="1:12" ht="16.5" thickTop="1" thickBot="1" x14ac:dyDescent="0.3">
      <c r="A556" s="1">
        <v>45606</v>
      </c>
      <c r="B556" s="2" t="s">
        <v>269</v>
      </c>
      <c r="C556" s="2" t="s">
        <v>24</v>
      </c>
      <c r="D556" s="2" t="s">
        <v>43</v>
      </c>
      <c r="E556" s="2" t="s">
        <v>18</v>
      </c>
      <c r="F556" s="2" t="s">
        <v>34</v>
      </c>
      <c r="G556" s="2">
        <v>51</v>
      </c>
      <c r="H556" s="2">
        <v>859</v>
      </c>
      <c r="I556" s="2">
        <v>1278</v>
      </c>
      <c r="J556" s="3">
        <f t="shared" si="24"/>
        <v>43809</v>
      </c>
      <c r="K556" s="3">
        <f t="shared" si="25"/>
        <v>65178</v>
      </c>
      <c r="L556" s="13">
        <f t="shared" si="26"/>
        <v>21369</v>
      </c>
    </row>
    <row r="557" spans="1:12" ht="16.5" thickTop="1" thickBot="1" x14ac:dyDescent="0.3">
      <c r="A557" s="1">
        <v>45607</v>
      </c>
      <c r="B557" s="2" t="s">
        <v>270</v>
      </c>
      <c r="C557" s="2" t="s">
        <v>24</v>
      </c>
      <c r="D557" s="2" t="s">
        <v>43</v>
      </c>
      <c r="E557" s="2" t="s">
        <v>20</v>
      </c>
      <c r="F557" s="2" t="s">
        <v>34</v>
      </c>
      <c r="G557" s="2">
        <v>68</v>
      </c>
      <c r="H557" s="2">
        <v>756</v>
      </c>
      <c r="I557" s="2">
        <v>1231</v>
      </c>
      <c r="J557" s="3">
        <f t="shared" si="24"/>
        <v>51408</v>
      </c>
      <c r="K557" s="3">
        <f t="shared" si="25"/>
        <v>83708</v>
      </c>
      <c r="L557" s="13">
        <f t="shared" si="26"/>
        <v>32300</v>
      </c>
    </row>
    <row r="558" spans="1:12" ht="16.5" thickTop="1" thickBot="1" x14ac:dyDescent="0.3">
      <c r="A558" s="1">
        <v>45608</v>
      </c>
      <c r="B558" s="2" t="s">
        <v>271</v>
      </c>
      <c r="C558" s="2" t="s">
        <v>24</v>
      </c>
      <c r="D558" s="2" t="s">
        <v>43</v>
      </c>
      <c r="E558" s="2" t="s">
        <v>22</v>
      </c>
      <c r="F558" s="2" t="s">
        <v>34</v>
      </c>
      <c r="G558" s="2">
        <v>87</v>
      </c>
      <c r="H558" s="2">
        <v>882</v>
      </c>
      <c r="I558" s="2">
        <v>1333</v>
      </c>
      <c r="J558" s="3">
        <f t="shared" si="24"/>
        <v>76734</v>
      </c>
      <c r="K558" s="3">
        <f t="shared" si="25"/>
        <v>115971</v>
      </c>
      <c r="L558" s="13">
        <f t="shared" si="26"/>
        <v>39237</v>
      </c>
    </row>
    <row r="559" spans="1:12" ht="16.5" thickTop="1" thickBot="1" x14ac:dyDescent="0.3">
      <c r="A559" s="1">
        <v>45609</v>
      </c>
      <c r="B559" s="2" t="s">
        <v>272</v>
      </c>
      <c r="C559" s="2" t="s">
        <v>12</v>
      </c>
      <c r="D559" s="2" t="s">
        <v>54</v>
      </c>
      <c r="E559" s="2" t="s">
        <v>26</v>
      </c>
      <c r="F559" s="2" t="s">
        <v>15</v>
      </c>
      <c r="G559" s="2">
        <v>28</v>
      </c>
      <c r="H559" s="2">
        <v>896</v>
      </c>
      <c r="I559" s="2">
        <v>1132</v>
      </c>
      <c r="J559" s="3">
        <f t="shared" si="24"/>
        <v>25088</v>
      </c>
      <c r="K559" s="3">
        <f t="shared" si="25"/>
        <v>31696</v>
      </c>
      <c r="L559" s="13">
        <f t="shared" si="26"/>
        <v>6608</v>
      </c>
    </row>
    <row r="560" spans="1:12" ht="16.5" thickTop="1" thickBot="1" x14ac:dyDescent="0.3">
      <c r="A560" s="1">
        <v>45610</v>
      </c>
      <c r="B560" s="2" t="s">
        <v>273</v>
      </c>
      <c r="C560" s="2" t="s">
        <v>12</v>
      </c>
      <c r="D560" s="2" t="s">
        <v>54</v>
      </c>
      <c r="E560" s="2" t="s">
        <v>28</v>
      </c>
      <c r="F560" s="2" t="s">
        <v>15</v>
      </c>
      <c r="G560" s="2">
        <v>24</v>
      </c>
      <c r="H560" s="2">
        <v>553</v>
      </c>
      <c r="I560" s="2">
        <v>1357</v>
      </c>
      <c r="J560" s="3">
        <f t="shared" si="24"/>
        <v>13272</v>
      </c>
      <c r="K560" s="3">
        <f t="shared" si="25"/>
        <v>32568</v>
      </c>
      <c r="L560" s="13">
        <f t="shared" si="26"/>
        <v>19296</v>
      </c>
    </row>
    <row r="561" spans="1:12" ht="16.5" thickTop="1" thickBot="1" x14ac:dyDescent="0.3">
      <c r="A561" s="1">
        <v>45611</v>
      </c>
      <c r="B561" s="2" t="s">
        <v>274</v>
      </c>
      <c r="C561" s="2" t="s">
        <v>12</v>
      </c>
      <c r="D561" s="2" t="s">
        <v>54</v>
      </c>
      <c r="E561" s="2" t="s">
        <v>30</v>
      </c>
      <c r="F561" s="2" t="s">
        <v>15</v>
      </c>
      <c r="G561" s="2">
        <v>28</v>
      </c>
      <c r="H561" s="2">
        <v>986</v>
      </c>
      <c r="I561" s="2">
        <v>1472</v>
      </c>
      <c r="J561" s="3">
        <f t="shared" si="24"/>
        <v>27608</v>
      </c>
      <c r="K561" s="3">
        <f t="shared" si="25"/>
        <v>41216</v>
      </c>
      <c r="L561" s="13">
        <f t="shared" si="26"/>
        <v>13608</v>
      </c>
    </row>
    <row r="562" spans="1:12" ht="16.5" thickTop="1" thickBot="1" x14ac:dyDescent="0.3">
      <c r="A562" s="1">
        <v>45612</v>
      </c>
      <c r="B562" s="2" t="s">
        <v>275</v>
      </c>
      <c r="C562" s="2" t="s">
        <v>12</v>
      </c>
      <c r="D562" s="2" t="s">
        <v>54</v>
      </c>
      <c r="E562" s="2" t="s">
        <v>18</v>
      </c>
      <c r="F562" s="2" t="s">
        <v>15</v>
      </c>
      <c r="G562" s="2">
        <v>27</v>
      </c>
      <c r="H562" s="2">
        <v>951</v>
      </c>
      <c r="I562" s="2">
        <v>1137</v>
      </c>
      <c r="J562" s="3">
        <f t="shared" si="24"/>
        <v>25677</v>
      </c>
      <c r="K562" s="3">
        <f t="shared" si="25"/>
        <v>30699</v>
      </c>
      <c r="L562" s="13">
        <f t="shared" si="26"/>
        <v>5022</v>
      </c>
    </row>
    <row r="563" spans="1:12" ht="16.5" thickTop="1" thickBot="1" x14ac:dyDescent="0.3">
      <c r="A563" s="1">
        <v>45613</v>
      </c>
      <c r="B563" s="2" t="s">
        <v>276</v>
      </c>
      <c r="C563" s="2" t="s">
        <v>12</v>
      </c>
      <c r="D563" s="2" t="s">
        <v>54</v>
      </c>
      <c r="E563" s="2" t="s">
        <v>33</v>
      </c>
      <c r="F563" s="2" t="s">
        <v>15</v>
      </c>
      <c r="G563" s="2">
        <v>22</v>
      </c>
      <c r="H563" s="2">
        <v>783</v>
      </c>
      <c r="I563" s="2">
        <v>1399</v>
      </c>
      <c r="J563" s="3">
        <f t="shared" si="24"/>
        <v>17226</v>
      </c>
      <c r="K563" s="3">
        <f t="shared" si="25"/>
        <v>30778</v>
      </c>
      <c r="L563" s="13">
        <f t="shared" si="26"/>
        <v>13552</v>
      </c>
    </row>
    <row r="564" spans="1:12" ht="16.5" thickTop="1" thickBot="1" x14ac:dyDescent="0.3">
      <c r="A564" s="1">
        <v>45614</v>
      </c>
      <c r="B564" s="2" t="s">
        <v>277</v>
      </c>
      <c r="C564" s="2" t="s">
        <v>12</v>
      </c>
      <c r="D564" s="2" t="s">
        <v>54</v>
      </c>
      <c r="E564" s="2" t="s">
        <v>30</v>
      </c>
      <c r="F564" s="2" t="s">
        <v>34</v>
      </c>
      <c r="G564" s="2">
        <v>22</v>
      </c>
      <c r="H564" s="2">
        <v>688</v>
      </c>
      <c r="I564" s="2">
        <v>1094</v>
      </c>
      <c r="J564" s="3">
        <f t="shared" si="24"/>
        <v>15136</v>
      </c>
      <c r="K564" s="3">
        <f t="shared" si="25"/>
        <v>24068</v>
      </c>
      <c r="L564" s="13">
        <f t="shared" si="26"/>
        <v>8932</v>
      </c>
    </row>
    <row r="565" spans="1:12" ht="16.5" thickTop="1" thickBot="1" x14ac:dyDescent="0.3">
      <c r="A565" s="1">
        <v>45615</v>
      </c>
      <c r="B565" s="2" t="s">
        <v>278</v>
      </c>
      <c r="C565" s="2" t="s">
        <v>12</v>
      </c>
      <c r="D565" s="2" t="s">
        <v>54</v>
      </c>
      <c r="E565" s="2" t="s">
        <v>37</v>
      </c>
      <c r="F565" s="2" t="s">
        <v>34</v>
      </c>
      <c r="G565" s="2">
        <v>21</v>
      </c>
      <c r="H565" s="2">
        <v>547</v>
      </c>
      <c r="I565" s="2">
        <v>1063</v>
      </c>
      <c r="J565" s="3">
        <f t="shared" si="24"/>
        <v>11487</v>
      </c>
      <c r="K565" s="3">
        <f t="shared" si="25"/>
        <v>22323</v>
      </c>
      <c r="L565" s="13">
        <f t="shared" si="26"/>
        <v>10836</v>
      </c>
    </row>
    <row r="566" spans="1:12" ht="16.5" thickTop="1" thickBot="1" x14ac:dyDescent="0.3">
      <c r="A566" s="1">
        <v>45616</v>
      </c>
      <c r="B566" s="2" t="s">
        <v>279</v>
      </c>
      <c r="C566" s="2" t="s">
        <v>12</v>
      </c>
      <c r="D566" s="2" t="s">
        <v>54</v>
      </c>
      <c r="E566" s="2" t="s">
        <v>37</v>
      </c>
      <c r="F566" s="2" t="s">
        <v>34</v>
      </c>
      <c r="G566" s="2">
        <v>27</v>
      </c>
      <c r="H566" s="2">
        <v>933</v>
      </c>
      <c r="I566" s="2">
        <v>1301</v>
      </c>
      <c r="J566" s="3">
        <f t="shared" si="24"/>
        <v>25191</v>
      </c>
      <c r="K566" s="3">
        <f t="shared" si="25"/>
        <v>35127</v>
      </c>
      <c r="L566" s="13">
        <f t="shared" si="26"/>
        <v>9936</v>
      </c>
    </row>
    <row r="567" spans="1:12" ht="16.5" thickTop="1" thickBot="1" x14ac:dyDescent="0.3">
      <c r="A567" s="1">
        <v>45617</v>
      </c>
      <c r="B567" s="2" t="s">
        <v>280</v>
      </c>
      <c r="C567" s="2" t="s">
        <v>12</v>
      </c>
      <c r="D567" s="2" t="s">
        <v>54</v>
      </c>
      <c r="E567" s="2" t="s">
        <v>18</v>
      </c>
      <c r="F567" s="2" t="s">
        <v>15</v>
      </c>
      <c r="G567" s="2">
        <v>20</v>
      </c>
      <c r="H567" s="2">
        <v>737</v>
      </c>
      <c r="I567" s="2">
        <v>1286</v>
      </c>
      <c r="J567" s="3">
        <f t="shared" si="24"/>
        <v>14740</v>
      </c>
      <c r="K567" s="3">
        <f t="shared" si="25"/>
        <v>25720</v>
      </c>
      <c r="L567" s="13">
        <f t="shared" si="26"/>
        <v>10980</v>
      </c>
    </row>
    <row r="568" spans="1:12" ht="16.5" thickTop="1" thickBot="1" x14ac:dyDescent="0.3">
      <c r="A568" s="1">
        <v>45618</v>
      </c>
      <c r="B568" s="2" t="s">
        <v>281</v>
      </c>
      <c r="C568" s="2" t="s">
        <v>12</v>
      </c>
      <c r="D568" s="2" t="s">
        <v>54</v>
      </c>
      <c r="E568" s="2" t="s">
        <v>41</v>
      </c>
      <c r="F568" s="2" t="s">
        <v>15</v>
      </c>
      <c r="G568" s="2">
        <v>25</v>
      </c>
      <c r="H568" s="2">
        <v>924</v>
      </c>
      <c r="I568" s="2">
        <v>1347</v>
      </c>
      <c r="J568" s="3">
        <f t="shared" si="24"/>
        <v>23100</v>
      </c>
      <c r="K568" s="3">
        <f t="shared" si="25"/>
        <v>33675</v>
      </c>
      <c r="L568" s="13">
        <f t="shared" si="26"/>
        <v>10575</v>
      </c>
    </row>
    <row r="569" spans="1:12" ht="16.5" thickTop="1" thickBot="1" x14ac:dyDescent="0.3">
      <c r="A569" s="1">
        <v>45619</v>
      </c>
      <c r="B569" s="2" t="s">
        <v>282</v>
      </c>
      <c r="C569" s="2" t="s">
        <v>12</v>
      </c>
      <c r="D569" s="2" t="s">
        <v>54</v>
      </c>
      <c r="E569" s="2" t="s">
        <v>18</v>
      </c>
      <c r="F569" s="2" t="s">
        <v>15</v>
      </c>
      <c r="G569" s="2">
        <v>28</v>
      </c>
      <c r="H569" s="2">
        <v>665</v>
      </c>
      <c r="I569" s="2">
        <v>1049</v>
      </c>
      <c r="J569" s="3">
        <f t="shared" si="24"/>
        <v>18620</v>
      </c>
      <c r="K569" s="3">
        <f t="shared" si="25"/>
        <v>29372</v>
      </c>
      <c r="L569" s="13">
        <f t="shared" si="26"/>
        <v>10752</v>
      </c>
    </row>
    <row r="570" spans="1:12" ht="16.5" thickTop="1" thickBot="1" x14ac:dyDescent="0.3">
      <c r="A570" s="1">
        <v>45620</v>
      </c>
      <c r="B570" s="2" t="s">
        <v>283</v>
      </c>
      <c r="C570" s="2" t="s">
        <v>12</v>
      </c>
      <c r="D570" s="2" t="s">
        <v>54</v>
      </c>
      <c r="E570" s="2" t="s">
        <v>45</v>
      </c>
      <c r="F570" s="2" t="s">
        <v>15</v>
      </c>
      <c r="G570" s="2">
        <v>24</v>
      </c>
      <c r="H570" s="2">
        <v>839</v>
      </c>
      <c r="I570" s="2">
        <v>1170</v>
      </c>
      <c r="J570" s="3">
        <f t="shared" si="24"/>
        <v>20136</v>
      </c>
      <c r="K570" s="3">
        <f t="shared" si="25"/>
        <v>28080</v>
      </c>
      <c r="L570" s="13">
        <f t="shared" si="26"/>
        <v>7944</v>
      </c>
    </row>
    <row r="571" spans="1:12" ht="16.5" thickTop="1" thickBot="1" x14ac:dyDescent="0.3">
      <c r="A571" s="1">
        <v>45621</v>
      </c>
      <c r="B571" s="2" t="s">
        <v>284</v>
      </c>
      <c r="C571" s="2" t="s">
        <v>12</v>
      </c>
      <c r="D571" s="2" t="s">
        <v>54</v>
      </c>
      <c r="E571" s="2" t="s">
        <v>41</v>
      </c>
      <c r="F571" s="2" t="s">
        <v>15</v>
      </c>
      <c r="G571" s="2">
        <v>30</v>
      </c>
      <c r="H571" s="2">
        <v>790</v>
      </c>
      <c r="I571" s="2">
        <v>1163</v>
      </c>
      <c r="J571" s="3">
        <f t="shared" si="24"/>
        <v>23700</v>
      </c>
      <c r="K571" s="3">
        <f t="shared" si="25"/>
        <v>34890</v>
      </c>
      <c r="L571" s="13">
        <f t="shared" si="26"/>
        <v>11190</v>
      </c>
    </row>
    <row r="572" spans="1:12" ht="16.5" thickTop="1" thickBot="1" x14ac:dyDescent="0.3">
      <c r="A572" s="1">
        <v>45622</v>
      </c>
      <c r="B572" s="2" t="s">
        <v>285</v>
      </c>
      <c r="C572" s="2" t="s">
        <v>12</v>
      </c>
      <c r="D572" s="2" t="s">
        <v>54</v>
      </c>
      <c r="E572" s="2" t="s">
        <v>48</v>
      </c>
      <c r="F572" s="2" t="s">
        <v>34</v>
      </c>
      <c r="G572" s="2">
        <v>30</v>
      </c>
      <c r="H572" s="2">
        <v>651</v>
      </c>
      <c r="I572" s="2">
        <v>1430</v>
      </c>
      <c r="J572" s="3">
        <f t="shared" si="24"/>
        <v>19530</v>
      </c>
      <c r="K572" s="3">
        <f t="shared" si="25"/>
        <v>42900</v>
      </c>
      <c r="L572" s="13">
        <f t="shared" si="26"/>
        <v>23370</v>
      </c>
    </row>
    <row r="573" spans="1:12" ht="16.5" thickTop="1" thickBot="1" x14ac:dyDescent="0.3">
      <c r="A573" s="1">
        <v>45623</v>
      </c>
      <c r="B573" s="2" t="s">
        <v>286</v>
      </c>
      <c r="C573" s="2" t="s">
        <v>12</v>
      </c>
      <c r="D573" s="2" t="s">
        <v>54</v>
      </c>
      <c r="E573" s="2" t="s">
        <v>50</v>
      </c>
      <c r="F573" s="2" t="s">
        <v>34</v>
      </c>
      <c r="G573" s="2">
        <v>23</v>
      </c>
      <c r="H573" s="2">
        <v>531</v>
      </c>
      <c r="I573" s="2">
        <v>921</v>
      </c>
      <c r="J573" s="3">
        <f t="shared" si="24"/>
        <v>12213</v>
      </c>
      <c r="K573" s="3">
        <f t="shared" si="25"/>
        <v>21183</v>
      </c>
      <c r="L573" s="13">
        <f t="shared" si="26"/>
        <v>8970</v>
      </c>
    </row>
    <row r="574" spans="1:12" ht="16.5" thickTop="1" thickBot="1" x14ac:dyDescent="0.3">
      <c r="A574" s="1">
        <v>45624</v>
      </c>
      <c r="B574" s="2" t="s">
        <v>287</v>
      </c>
      <c r="C574" s="2" t="s">
        <v>12</v>
      </c>
      <c r="D574" s="2" t="s">
        <v>77</v>
      </c>
      <c r="E574" s="2" t="s">
        <v>30</v>
      </c>
      <c r="F574" s="2" t="s">
        <v>34</v>
      </c>
      <c r="G574" s="2">
        <v>30</v>
      </c>
      <c r="H574" s="2">
        <v>591</v>
      </c>
      <c r="I574" s="2">
        <v>1277</v>
      </c>
      <c r="J574" s="3">
        <f t="shared" si="24"/>
        <v>17730</v>
      </c>
      <c r="K574" s="3">
        <f t="shared" si="25"/>
        <v>38310</v>
      </c>
      <c r="L574" s="13">
        <f t="shared" si="26"/>
        <v>20580</v>
      </c>
    </row>
    <row r="575" spans="1:12" ht="16.5" thickTop="1" thickBot="1" x14ac:dyDescent="0.3">
      <c r="A575" s="1">
        <v>45625</v>
      </c>
      <c r="B575" s="2" t="s">
        <v>288</v>
      </c>
      <c r="C575" s="2" t="s">
        <v>12</v>
      </c>
      <c r="D575" s="2" t="s">
        <v>77</v>
      </c>
      <c r="E575" s="2" t="s">
        <v>37</v>
      </c>
      <c r="F575" s="2" t="s">
        <v>34</v>
      </c>
      <c r="G575" s="2">
        <v>29</v>
      </c>
      <c r="H575" s="2">
        <v>621</v>
      </c>
      <c r="I575" s="2">
        <v>948</v>
      </c>
      <c r="J575" s="3">
        <f t="shared" si="24"/>
        <v>18009</v>
      </c>
      <c r="K575" s="3">
        <f t="shared" si="25"/>
        <v>27492</v>
      </c>
      <c r="L575" s="13">
        <f t="shared" si="26"/>
        <v>9483</v>
      </c>
    </row>
    <row r="576" spans="1:12" ht="16.5" thickTop="1" thickBot="1" x14ac:dyDescent="0.3">
      <c r="A576" s="1">
        <v>45626</v>
      </c>
      <c r="B576" s="2" t="s">
        <v>289</v>
      </c>
      <c r="C576" s="2" t="s">
        <v>12</v>
      </c>
      <c r="D576" s="2" t="s">
        <v>77</v>
      </c>
      <c r="E576" s="2" t="s">
        <v>37</v>
      </c>
      <c r="F576" s="2" t="s">
        <v>34</v>
      </c>
      <c r="G576" s="2">
        <v>20</v>
      </c>
      <c r="H576" s="2">
        <v>989</v>
      </c>
      <c r="I576" s="2">
        <v>1069</v>
      </c>
      <c r="J576" s="3">
        <f t="shared" si="24"/>
        <v>19780</v>
      </c>
      <c r="K576" s="3">
        <f t="shared" si="25"/>
        <v>21380</v>
      </c>
      <c r="L576" s="13">
        <f t="shared" si="26"/>
        <v>1600</v>
      </c>
    </row>
    <row r="577" spans="1:12" ht="16.5" thickTop="1" thickBot="1" x14ac:dyDescent="0.3">
      <c r="A577" s="1">
        <v>45627</v>
      </c>
      <c r="B577" s="2" t="s">
        <v>290</v>
      </c>
      <c r="C577" s="2" t="s">
        <v>12</v>
      </c>
      <c r="D577" s="2" t="s">
        <v>77</v>
      </c>
      <c r="E577" s="2" t="s">
        <v>22</v>
      </c>
      <c r="F577" s="2" t="s">
        <v>34</v>
      </c>
      <c r="G577" s="2">
        <v>30</v>
      </c>
      <c r="H577" s="2">
        <v>857</v>
      </c>
      <c r="I577" s="2">
        <v>1013</v>
      </c>
      <c r="J577" s="3">
        <f t="shared" si="24"/>
        <v>25710</v>
      </c>
      <c r="K577" s="3">
        <f t="shared" si="25"/>
        <v>30390</v>
      </c>
      <c r="L577" s="13">
        <f t="shared" si="26"/>
        <v>4680</v>
      </c>
    </row>
    <row r="578" spans="1:12" ht="16.5" thickTop="1" thickBot="1" x14ac:dyDescent="0.3">
      <c r="A578" s="1">
        <v>45628</v>
      </c>
      <c r="B578" s="2" t="s">
        <v>291</v>
      </c>
      <c r="C578" s="2" t="s">
        <v>12</v>
      </c>
      <c r="D578" s="2" t="s">
        <v>77</v>
      </c>
      <c r="E578" s="2" t="s">
        <v>22</v>
      </c>
      <c r="F578" s="2" t="s">
        <v>34</v>
      </c>
      <c r="G578" s="2">
        <v>20</v>
      </c>
      <c r="H578" s="2">
        <v>897</v>
      </c>
      <c r="I578" s="2">
        <v>1430</v>
      </c>
      <c r="J578" s="3">
        <f t="shared" si="24"/>
        <v>17940</v>
      </c>
      <c r="K578" s="3">
        <f t="shared" si="25"/>
        <v>28600</v>
      </c>
      <c r="L578" s="13">
        <f t="shared" si="26"/>
        <v>10660</v>
      </c>
    </row>
    <row r="579" spans="1:12" ht="16.5" thickTop="1" thickBot="1" x14ac:dyDescent="0.3">
      <c r="A579" s="1">
        <v>45629</v>
      </c>
      <c r="B579" s="2" t="s">
        <v>292</v>
      </c>
      <c r="C579" s="2" t="s">
        <v>12</v>
      </c>
      <c r="D579" s="2" t="s">
        <v>77</v>
      </c>
      <c r="E579" s="2" t="s">
        <v>33</v>
      </c>
      <c r="F579" s="2" t="s">
        <v>15</v>
      </c>
      <c r="G579" s="2">
        <v>26</v>
      </c>
      <c r="H579" s="2">
        <v>870</v>
      </c>
      <c r="I579" s="2">
        <v>977</v>
      </c>
      <c r="J579" s="3">
        <f t="shared" ref="J579:J642" si="27">G579*H579</f>
        <v>22620</v>
      </c>
      <c r="K579" s="3">
        <f t="shared" ref="K579:K642" si="28">G579*I579</f>
        <v>25402</v>
      </c>
      <c r="L579" s="13">
        <f t="shared" ref="L579:L642" si="29">K579-J579</f>
        <v>2782</v>
      </c>
    </row>
    <row r="580" spans="1:12" ht="16.5" thickTop="1" thickBot="1" x14ac:dyDescent="0.3">
      <c r="A580" s="1">
        <v>45630</v>
      </c>
      <c r="B580" s="2" t="s">
        <v>293</v>
      </c>
      <c r="C580" s="2" t="s">
        <v>12</v>
      </c>
      <c r="D580" s="2" t="s">
        <v>77</v>
      </c>
      <c r="E580" s="2" t="s">
        <v>37</v>
      </c>
      <c r="F580" s="2" t="s">
        <v>15</v>
      </c>
      <c r="G580" s="2">
        <v>22</v>
      </c>
      <c r="H580" s="2">
        <v>781</v>
      </c>
      <c r="I580" s="2">
        <v>1065</v>
      </c>
      <c r="J580" s="3">
        <f t="shared" si="27"/>
        <v>17182</v>
      </c>
      <c r="K580" s="3">
        <f t="shared" si="28"/>
        <v>23430</v>
      </c>
      <c r="L580" s="13">
        <f t="shared" si="29"/>
        <v>6248</v>
      </c>
    </row>
    <row r="581" spans="1:12" ht="16.5" thickTop="1" thickBot="1" x14ac:dyDescent="0.3">
      <c r="A581" s="1">
        <v>45631</v>
      </c>
      <c r="B581" s="2" t="s">
        <v>294</v>
      </c>
      <c r="C581" s="2" t="s">
        <v>12</v>
      </c>
      <c r="D581" s="2" t="s">
        <v>77</v>
      </c>
      <c r="E581" s="2" t="s">
        <v>60</v>
      </c>
      <c r="F581" s="2" t="s">
        <v>15</v>
      </c>
      <c r="G581" s="2">
        <v>20</v>
      </c>
      <c r="H581" s="2">
        <v>854</v>
      </c>
      <c r="I581" s="2">
        <v>1261</v>
      </c>
      <c r="J581" s="3">
        <f t="shared" si="27"/>
        <v>17080</v>
      </c>
      <c r="K581" s="3">
        <f t="shared" si="28"/>
        <v>25220</v>
      </c>
      <c r="L581" s="13">
        <f t="shared" si="29"/>
        <v>8140</v>
      </c>
    </row>
    <row r="582" spans="1:12" ht="16.5" thickTop="1" thickBot="1" x14ac:dyDescent="0.3">
      <c r="A582" s="1">
        <v>45632</v>
      </c>
      <c r="B582" s="2" t="s">
        <v>295</v>
      </c>
      <c r="C582" s="2" t="s">
        <v>12</v>
      </c>
      <c r="D582" s="2" t="s">
        <v>77</v>
      </c>
      <c r="E582" s="2" t="s">
        <v>62</v>
      </c>
      <c r="F582" s="2" t="s">
        <v>15</v>
      </c>
      <c r="G582" s="2">
        <v>26</v>
      </c>
      <c r="H582" s="2">
        <v>909</v>
      </c>
      <c r="I582" s="2">
        <v>1114</v>
      </c>
      <c r="J582" s="3">
        <f t="shared" si="27"/>
        <v>23634</v>
      </c>
      <c r="K582" s="3">
        <f t="shared" si="28"/>
        <v>28964</v>
      </c>
      <c r="L582" s="13">
        <f t="shared" si="29"/>
        <v>5330</v>
      </c>
    </row>
    <row r="583" spans="1:12" ht="16.5" thickTop="1" thickBot="1" x14ac:dyDescent="0.3">
      <c r="A583" s="1">
        <v>45633</v>
      </c>
      <c r="B583" s="2" t="s">
        <v>296</v>
      </c>
      <c r="C583" s="2" t="s">
        <v>12</v>
      </c>
      <c r="D583" s="2" t="s">
        <v>77</v>
      </c>
      <c r="E583" s="2" t="s">
        <v>18</v>
      </c>
      <c r="F583" s="2" t="s">
        <v>34</v>
      </c>
      <c r="G583" s="2">
        <v>20</v>
      </c>
      <c r="H583" s="2">
        <v>976</v>
      </c>
      <c r="I583" s="2">
        <v>1195</v>
      </c>
      <c r="J583" s="3">
        <f t="shared" si="27"/>
        <v>19520</v>
      </c>
      <c r="K583" s="3">
        <f t="shared" si="28"/>
        <v>23900</v>
      </c>
      <c r="L583" s="13">
        <f t="shared" si="29"/>
        <v>4380</v>
      </c>
    </row>
    <row r="584" spans="1:12" ht="16.5" thickTop="1" thickBot="1" x14ac:dyDescent="0.3">
      <c r="A584" s="1">
        <v>45634</v>
      </c>
      <c r="B584" s="2" t="s">
        <v>297</v>
      </c>
      <c r="C584" s="2" t="s">
        <v>12</v>
      </c>
      <c r="D584" s="2" t="s">
        <v>77</v>
      </c>
      <c r="E584" s="2" t="s">
        <v>65</v>
      </c>
      <c r="F584" s="2" t="s">
        <v>15</v>
      </c>
      <c r="G584" s="2">
        <v>23</v>
      </c>
      <c r="H584" s="2">
        <v>945</v>
      </c>
      <c r="I584" s="2">
        <v>951</v>
      </c>
      <c r="J584" s="3">
        <f t="shared" si="27"/>
        <v>21735</v>
      </c>
      <c r="K584" s="3">
        <f t="shared" si="28"/>
        <v>21873</v>
      </c>
      <c r="L584" s="13">
        <f t="shared" si="29"/>
        <v>138</v>
      </c>
    </row>
    <row r="585" spans="1:12" ht="16.5" thickTop="1" thickBot="1" x14ac:dyDescent="0.3">
      <c r="A585" s="1">
        <v>45635</v>
      </c>
      <c r="B585" s="2" t="s">
        <v>298</v>
      </c>
      <c r="C585" s="2" t="s">
        <v>12</v>
      </c>
      <c r="D585" s="2" t="s">
        <v>77</v>
      </c>
      <c r="E585" s="2" t="s">
        <v>67</v>
      </c>
      <c r="F585" s="2" t="s">
        <v>15</v>
      </c>
      <c r="G585" s="2">
        <v>24</v>
      </c>
      <c r="H585" s="2">
        <v>787</v>
      </c>
      <c r="I585" s="2">
        <v>1412</v>
      </c>
      <c r="J585" s="3">
        <f t="shared" si="27"/>
        <v>18888</v>
      </c>
      <c r="K585" s="3">
        <f t="shared" si="28"/>
        <v>33888</v>
      </c>
      <c r="L585" s="13">
        <f t="shared" si="29"/>
        <v>15000</v>
      </c>
    </row>
    <row r="586" spans="1:12" ht="16.5" thickTop="1" thickBot="1" x14ac:dyDescent="0.3">
      <c r="A586" s="1">
        <v>45636</v>
      </c>
      <c r="B586" s="2" t="s">
        <v>157</v>
      </c>
      <c r="C586" s="2" t="s">
        <v>24</v>
      </c>
      <c r="D586" s="2" t="s">
        <v>90</v>
      </c>
      <c r="E586" s="2" t="s">
        <v>69</v>
      </c>
      <c r="F586" s="2" t="s">
        <v>15</v>
      </c>
      <c r="G586" s="2">
        <v>51</v>
      </c>
      <c r="H586" s="2">
        <v>685</v>
      </c>
      <c r="I586" s="2">
        <v>956</v>
      </c>
      <c r="J586" s="3">
        <f t="shared" si="27"/>
        <v>34935</v>
      </c>
      <c r="K586" s="3">
        <f t="shared" si="28"/>
        <v>48756</v>
      </c>
      <c r="L586" s="13">
        <f t="shared" si="29"/>
        <v>13821</v>
      </c>
    </row>
    <row r="587" spans="1:12" ht="16.5" thickTop="1" thickBot="1" x14ac:dyDescent="0.3">
      <c r="A587" s="1">
        <v>45637</v>
      </c>
      <c r="B587" s="2" t="s">
        <v>299</v>
      </c>
      <c r="C587" s="2" t="s">
        <v>24</v>
      </c>
      <c r="D587" s="2" t="s">
        <v>90</v>
      </c>
      <c r="E587" s="2" t="s">
        <v>71</v>
      </c>
      <c r="F587" s="2" t="s">
        <v>15</v>
      </c>
      <c r="G587" s="2">
        <v>78</v>
      </c>
      <c r="H587" s="2">
        <v>522</v>
      </c>
      <c r="I587" s="2">
        <v>1156</v>
      </c>
      <c r="J587" s="3">
        <f t="shared" si="27"/>
        <v>40716</v>
      </c>
      <c r="K587" s="3">
        <f t="shared" si="28"/>
        <v>90168</v>
      </c>
      <c r="L587" s="13">
        <f t="shared" si="29"/>
        <v>49452</v>
      </c>
    </row>
    <row r="588" spans="1:12" ht="16.5" thickTop="1" thickBot="1" x14ac:dyDescent="0.3">
      <c r="A588" s="1">
        <v>45638</v>
      </c>
      <c r="B588" s="2" t="s">
        <v>300</v>
      </c>
      <c r="C588" s="2" t="s">
        <v>24</v>
      </c>
      <c r="D588" s="2" t="s">
        <v>90</v>
      </c>
      <c r="E588" s="2" t="s">
        <v>73</v>
      </c>
      <c r="F588" s="2" t="s">
        <v>34</v>
      </c>
      <c r="G588" s="2">
        <v>72</v>
      </c>
      <c r="H588" s="2">
        <v>765</v>
      </c>
      <c r="I588" s="2">
        <v>937</v>
      </c>
      <c r="J588" s="3">
        <f t="shared" si="27"/>
        <v>55080</v>
      </c>
      <c r="K588" s="3">
        <f t="shared" si="28"/>
        <v>67464</v>
      </c>
      <c r="L588" s="13">
        <f t="shared" si="29"/>
        <v>12384</v>
      </c>
    </row>
    <row r="589" spans="1:12" ht="16.5" thickTop="1" thickBot="1" x14ac:dyDescent="0.3">
      <c r="A589" s="1">
        <v>45639</v>
      </c>
      <c r="B589" s="2" t="s">
        <v>301</v>
      </c>
      <c r="C589" s="2" t="s">
        <v>24</v>
      </c>
      <c r="D589" s="2" t="s">
        <v>90</v>
      </c>
      <c r="E589" s="2" t="s">
        <v>20</v>
      </c>
      <c r="F589" s="2" t="s">
        <v>34</v>
      </c>
      <c r="G589" s="2">
        <v>54</v>
      </c>
      <c r="H589" s="2">
        <v>702</v>
      </c>
      <c r="I589" s="2">
        <v>1153</v>
      </c>
      <c r="J589" s="3">
        <f t="shared" si="27"/>
        <v>37908</v>
      </c>
      <c r="K589" s="3">
        <f t="shared" si="28"/>
        <v>62262</v>
      </c>
      <c r="L589" s="13">
        <f t="shared" si="29"/>
        <v>24354</v>
      </c>
    </row>
    <row r="590" spans="1:12" ht="16.5" thickTop="1" thickBot="1" x14ac:dyDescent="0.3">
      <c r="A590" s="1">
        <v>45640</v>
      </c>
      <c r="B590" s="2" t="s">
        <v>302</v>
      </c>
      <c r="C590" s="2" t="s">
        <v>24</v>
      </c>
      <c r="D590" s="2" t="s">
        <v>90</v>
      </c>
      <c r="E590" s="2" t="s">
        <v>30</v>
      </c>
      <c r="F590" s="2" t="s">
        <v>34</v>
      </c>
      <c r="G590" s="2">
        <v>97</v>
      </c>
      <c r="H590" s="2">
        <v>917</v>
      </c>
      <c r="I590" s="2">
        <v>1339</v>
      </c>
      <c r="J590" s="3">
        <f t="shared" si="27"/>
        <v>88949</v>
      </c>
      <c r="K590" s="3">
        <f t="shared" si="28"/>
        <v>129883</v>
      </c>
      <c r="L590" s="13">
        <f t="shared" si="29"/>
        <v>40934</v>
      </c>
    </row>
    <row r="591" spans="1:12" ht="16.5" thickTop="1" thickBot="1" x14ac:dyDescent="0.3">
      <c r="A591" s="1">
        <v>45641</v>
      </c>
      <c r="B591" s="2" t="s">
        <v>303</v>
      </c>
      <c r="C591" s="2" t="s">
        <v>24</v>
      </c>
      <c r="D591" s="2" t="s">
        <v>90</v>
      </c>
      <c r="E591" s="2" t="s">
        <v>37</v>
      </c>
      <c r="F591" s="2" t="s">
        <v>34</v>
      </c>
      <c r="G591" s="2">
        <v>84</v>
      </c>
      <c r="H591" s="2">
        <v>516</v>
      </c>
      <c r="I591" s="2">
        <v>1412</v>
      </c>
      <c r="J591" s="3">
        <f t="shared" si="27"/>
        <v>43344</v>
      </c>
      <c r="K591" s="3">
        <f t="shared" si="28"/>
        <v>118608</v>
      </c>
      <c r="L591" s="13">
        <f t="shared" si="29"/>
        <v>75264</v>
      </c>
    </row>
    <row r="592" spans="1:12" ht="16.5" thickTop="1" thickBot="1" x14ac:dyDescent="0.3">
      <c r="A592" s="1">
        <v>45642</v>
      </c>
      <c r="B592" s="2" t="s">
        <v>304</v>
      </c>
      <c r="C592" s="2" t="s">
        <v>24</v>
      </c>
      <c r="D592" s="2" t="s">
        <v>90</v>
      </c>
      <c r="E592" s="2" t="s">
        <v>37</v>
      </c>
      <c r="F592" s="2" t="s">
        <v>34</v>
      </c>
      <c r="G592" s="2">
        <v>60</v>
      </c>
      <c r="H592" s="2">
        <v>642</v>
      </c>
      <c r="I592" s="2">
        <v>1309</v>
      </c>
      <c r="J592" s="3">
        <f t="shared" si="27"/>
        <v>38520</v>
      </c>
      <c r="K592" s="3">
        <f t="shared" si="28"/>
        <v>78540</v>
      </c>
      <c r="L592" s="13">
        <f t="shared" si="29"/>
        <v>40020</v>
      </c>
    </row>
    <row r="593" spans="1:12" ht="16.5" thickTop="1" thickBot="1" x14ac:dyDescent="0.3">
      <c r="A593" s="1">
        <v>45643</v>
      </c>
      <c r="B593" s="2" t="s">
        <v>305</v>
      </c>
      <c r="C593" s="2" t="s">
        <v>24</v>
      </c>
      <c r="D593" s="2" t="s">
        <v>90</v>
      </c>
      <c r="E593" s="2" t="s">
        <v>22</v>
      </c>
      <c r="F593" s="2" t="s">
        <v>34</v>
      </c>
      <c r="G593" s="2">
        <v>92</v>
      </c>
      <c r="H593" s="2">
        <v>789</v>
      </c>
      <c r="I593" s="2">
        <v>1356</v>
      </c>
      <c r="J593" s="3">
        <f t="shared" si="27"/>
        <v>72588</v>
      </c>
      <c r="K593" s="3">
        <f t="shared" si="28"/>
        <v>124752</v>
      </c>
      <c r="L593" s="13">
        <f t="shared" si="29"/>
        <v>52164</v>
      </c>
    </row>
    <row r="594" spans="1:12" ht="16.5" thickTop="1" thickBot="1" x14ac:dyDescent="0.3">
      <c r="A594" s="1">
        <v>45644</v>
      </c>
      <c r="B594" s="2" t="s">
        <v>306</v>
      </c>
      <c r="C594" s="2" t="s">
        <v>24</v>
      </c>
      <c r="D594" s="2" t="s">
        <v>90</v>
      </c>
      <c r="E594" s="2" t="s">
        <v>22</v>
      </c>
      <c r="F594" s="2" t="s">
        <v>34</v>
      </c>
      <c r="G594" s="2">
        <v>53</v>
      </c>
      <c r="H594" s="2">
        <v>962</v>
      </c>
      <c r="I594" s="2">
        <v>1361</v>
      </c>
      <c r="J594" s="3">
        <f t="shared" si="27"/>
        <v>50986</v>
      </c>
      <c r="K594" s="3">
        <f t="shared" si="28"/>
        <v>72133</v>
      </c>
      <c r="L594" s="13">
        <f t="shared" si="29"/>
        <v>21147</v>
      </c>
    </row>
    <row r="595" spans="1:12" ht="16.5" thickTop="1" thickBot="1" x14ac:dyDescent="0.3">
      <c r="A595" s="1">
        <v>45645</v>
      </c>
      <c r="B595" s="2" t="s">
        <v>307</v>
      </c>
      <c r="C595" s="2" t="s">
        <v>24</v>
      </c>
      <c r="D595" s="2" t="s">
        <v>90</v>
      </c>
      <c r="E595" s="2" t="s">
        <v>33</v>
      </c>
      <c r="F595" s="2" t="s">
        <v>34</v>
      </c>
      <c r="G595" s="2">
        <v>81</v>
      </c>
      <c r="H595" s="2">
        <v>565</v>
      </c>
      <c r="I595" s="2">
        <v>1108</v>
      </c>
      <c r="J595" s="3">
        <f t="shared" si="27"/>
        <v>45765</v>
      </c>
      <c r="K595" s="3">
        <f t="shared" si="28"/>
        <v>89748</v>
      </c>
      <c r="L595" s="13">
        <f t="shared" si="29"/>
        <v>43983</v>
      </c>
    </row>
    <row r="596" spans="1:12" ht="16.5" thickTop="1" thickBot="1" x14ac:dyDescent="0.3">
      <c r="A596" s="1">
        <v>45646</v>
      </c>
      <c r="B596" s="2" t="s">
        <v>308</v>
      </c>
      <c r="C596" s="2" t="s">
        <v>24</v>
      </c>
      <c r="D596" s="2" t="s">
        <v>90</v>
      </c>
      <c r="E596" s="2" t="s">
        <v>37</v>
      </c>
      <c r="F596" s="2" t="s">
        <v>34</v>
      </c>
      <c r="G596" s="2">
        <v>86</v>
      </c>
      <c r="H596" s="2">
        <v>668</v>
      </c>
      <c r="I596" s="2">
        <v>1140</v>
      </c>
      <c r="J596" s="3">
        <f t="shared" si="27"/>
        <v>57448</v>
      </c>
      <c r="K596" s="3">
        <f t="shared" si="28"/>
        <v>98040</v>
      </c>
      <c r="L596" s="13">
        <f t="shared" si="29"/>
        <v>40592</v>
      </c>
    </row>
    <row r="597" spans="1:12" ht="16.5" thickTop="1" thickBot="1" x14ac:dyDescent="0.3">
      <c r="A597" s="1">
        <v>45647</v>
      </c>
      <c r="B597" s="2" t="s">
        <v>309</v>
      </c>
      <c r="C597" s="2" t="s">
        <v>24</v>
      </c>
      <c r="D597" s="2" t="s">
        <v>90</v>
      </c>
      <c r="E597" s="2" t="s">
        <v>60</v>
      </c>
      <c r="F597" s="2" t="s">
        <v>34</v>
      </c>
      <c r="G597" s="2">
        <v>96</v>
      </c>
      <c r="H597" s="2">
        <v>715</v>
      </c>
      <c r="I597" s="2">
        <v>1103</v>
      </c>
      <c r="J597" s="3">
        <f t="shared" si="27"/>
        <v>68640</v>
      </c>
      <c r="K597" s="3">
        <f t="shared" si="28"/>
        <v>105888</v>
      </c>
      <c r="L597" s="13">
        <f t="shared" si="29"/>
        <v>37248</v>
      </c>
    </row>
    <row r="598" spans="1:12" ht="16.5" thickTop="1" thickBot="1" x14ac:dyDescent="0.3">
      <c r="A598" s="1">
        <v>45648</v>
      </c>
      <c r="B598" s="2" t="s">
        <v>310</v>
      </c>
      <c r="C598" s="2" t="s">
        <v>24</v>
      </c>
      <c r="D598" s="2" t="s">
        <v>103</v>
      </c>
      <c r="E598" s="2" t="s">
        <v>62</v>
      </c>
      <c r="F598" s="2" t="s">
        <v>34</v>
      </c>
      <c r="G598" s="2">
        <v>57</v>
      </c>
      <c r="H598" s="2">
        <v>995</v>
      </c>
      <c r="I598" s="2">
        <v>984</v>
      </c>
      <c r="J598" s="3">
        <f t="shared" si="27"/>
        <v>56715</v>
      </c>
      <c r="K598" s="3">
        <f t="shared" si="28"/>
        <v>56088</v>
      </c>
      <c r="L598" s="13">
        <f t="shared" si="29"/>
        <v>-627</v>
      </c>
    </row>
    <row r="599" spans="1:12" ht="16.5" thickTop="1" thickBot="1" x14ac:dyDescent="0.3">
      <c r="A599" s="1">
        <v>45649</v>
      </c>
      <c r="B599" s="2" t="s">
        <v>311</v>
      </c>
      <c r="C599" s="2" t="s">
        <v>24</v>
      </c>
      <c r="D599" s="2" t="s">
        <v>103</v>
      </c>
      <c r="E599" s="2" t="s">
        <v>18</v>
      </c>
      <c r="F599" s="2" t="s">
        <v>34</v>
      </c>
      <c r="G599" s="2">
        <v>69</v>
      </c>
      <c r="H599" s="2">
        <v>699</v>
      </c>
      <c r="I599" s="2">
        <v>1284</v>
      </c>
      <c r="J599" s="3">
        <f t="shared" si="27"/>
        <v>48231</v>
      </c>
      <c r="K599" s="3">
        <f t="shared" si="28"/>
        <v>88596</v>
      </c>
      <c r="L599" s="13">
        <f t="shared" si="29"/>
        <v>40365</v>
      </c>
    </row>
    <row r="600" spans="1:12" ht="16.5" thickTop="1" thickBot="1" x14ac:dyDescent="0.3">
      <c r="A600" s="1">
        <v>45650</v>
      </c>
      <c r="B600" s="2" t="s">
        <v>312</v>
      </c>
      <c r="C600" s="2" t="s">
        <v>24</v>
      </c>
      <c r="D600" s="2" t="s">
        <v>103</v>
      </c>
      <c r="E600" s="2" t="s">
        <v>65</v>
      </c>
      <c r="F600" s="2" t="s">
        <v>34</v>
      </c>
      <c r="G600" s="2">
        <v>58</v>
      </c>
      <c r="H600" s="2">
        <v>924</v>
      </c>
      <c r="I600" s="2">
        <v>1206</v>
      </c>
      <c r="J600" s="3">
        <f t="shared" si="27"/>
        <v>53592</v>
      </c>
      <c r="K600" s="3">
        <f t="shared" si="28"/>
        <v>69948</v>
      </c>
      <c r="L600" s="13">
        <f t="shared" si="29"/>
        <v>16356</v>
      </c>
    </row>
    <row r="601" spans="1:12" ht="16.5" thickTop="1" thickBot="1" x14ac:dyDescent="0.3">
      <c r="A601" s="1">
        <v>45651</v>
      </c>
      <c r="B601" s="2" t="s">
        <v>313</v>
      </c>
      <c r="C601" s="2" t="s">
        <v>24</v>
      </c>
      <c r="D601" s="2" t="s">
        <v>103</v>
      </c>
      <c r="E601" s="2" t="s">
        <v>67</v>
      </c>
      <c r="F601" s="2" t="s">
        <v>34</v>
      </c>
      <c r="G601" s="2">
        <v>83</v>
      </c>
      <c r="H601" s="2">
        <v>790</v>
      </c>
      <c r="I601" s="2">
        <v>1150</v>
      </c>
      <c r="J601" s="3">
        <f t="shared" si="27"/>
        <v>65570</v>
      </c>
      <c r="K601" s="3">
        <f t="shared" si="28"/>
        <v>95450</v>
      </c>
      <c r="L601" s="13">
        <f t="shared" si="29"/>
        <v>29880</v>
      </c>
    </row>
    <row r="602" spans="1:12" ht="16.5" thickTop="1" thickBot="1" x14ac:dyDescent="0.3">
      <c r="A602" s="1">
        <v>45652</v>
      </c>
      <c r="B602" s="2" t="s">
        <v>314</v>
      </c>
      <c r="C602" s="2" t="s">
        <v>24</v>
      </c>
      <c r="D602" s="2" t="s">
        <v>103</v>
      </c>
      <c r="E602" s="2" t="s">
        <v>69</v>
      </c>
      <c r="F602" s="2" t="s">
        <v>34</v>
      </c>
      <c r="G602" s="2">
        <v>60</v>
      </c>
      <c r="H602" s="2">
        <v>867</v>
      </c>
      <c r="I602" s="2">
        <v>1453</v>
      </c>
      <c r="J602" s="3">
        <f t="shared" si="27"/>
        <v>52020</v>
      </c>
      <c r="K602" s="3">
        <f t="shared" si="28"/>
        <v>87180</v>
      </c>
      <c r="L602" s="13">
        <f t="shared" si="29"/>
        <v>35160</v>
      </c>
    </row>
    <row r="603" spans="1:12" ht="16.5" thickTop="1" thickBot="1" x14ac:dyDescent="0.3">
      <c r="A603" s="1">
        <v>45653</v>
      </c>
      <c r="B603" s="2" t="s">
        <v>315</v>
      </c>
      <c r="C603" s="2" t="s">
        <v>24</v>
      </c>
      <c r="D603" s="2" t="s">
        <v>103</v>
      </c>
      <c r="E603" s="2" t="s">
        <v>71</v>
      </c>
      <c r="F603" s="2" t="s">
        <v>15</v>
      </c>
      <c r="G603" s="2">
        <v>93</v>
      </c>
      <c r="H603" s="2">
        <v>886</v>
      </c>
      <c r="I603" s="2">
        <v>1258</v>
      </c>
      <c r="J603" s="3">
        <f t="shared" si="27"/>
        <v>82398</v>
      </c>
      <c r="K603" s="3">
        <f t="shared" si="28"/>
        <v>116994</v>
      </c>
      <c r="L603" s="13">
        <f t="shared" si="29"/>
        <v>34596</v>
      </c>
    </row>
    <row r="604" spans="1:12" ht="16.5" thickTop="1" thickBot="1" x14ac:dyDescent="0.3">
      <c r="A604" s="1">
        <v>45654</v>
      </c>
      <c r="B604" s="2" t="s">
        <v>316</v>
      </c>
      <c r="C604" s="2" t="s">
        <v>24</v>
      </c>
      <c r="D604" s="2" t="s">
        <v>103</v>
      </c>
      <c r="E604" s="2" t="s">
        <v>73</v>
      </c>
      <c r="F604" s="2" t="s">
        <v>15</v>
      </c>
      <c r="G604" s="2">
        <v>89</v>
      </c>
      <c r="H604" s="2">
        <v>702</v>
      </c>
      <c r="I604" s="2">
        <v>1162</v>
      </c>
      <c r="J604" s="3">
        <f t="shared" si="27"/>
        <v>62478</v>
      </c>
      <c r="K604" s="3">
        <f t="shared" si="28"/>
        <v>103418</v>
      </c>
      <c r="L604" s="13">
        <f t="shared" si="29"/>
        <v>40940</v>
      </c>
    </row>
    <row r="605" spans="1:12" ht="16.5" thickTop="1" thickBot="1" x14ac:dyDescent="0.3">
      <c r="A605" s="1">
        <v>45655</v>
      </c>
      <c r="B605" s="2" t="s">
        <v>317</v>
      </c>
      <c r="C605" s="2" t="s">
        <v>24</v>
      </c>
      <c r="D605" s="2" t="s">
        <v>103</v>
      </c>
      <c r="E605" s="2" t="s">
        <v>20</v>
      </c>
      <c r="F605" s="2" t="s">
        <v>15</v>
      </c>
      <c r="G605" s="2">
        <v>91</v>
      </c>
      <c r="H605" s="2">
        <v>805</v>
      </c>
      <c r="I605" s="2">
        <v>1403</v>
      </c>
      <c r="J605" s="3">
        <f t="shared" si="27"/>
        <v>73255</v>
      </c>
      <c r="K605" s="3">
        <f t="shared" si="28"/>
        <v>127673</v>
      </c>
      <c r="L605" s="13">
        <f t="shared" si="29"/>
        <v>54418</v>
      </c>
    </row>
    <row r="606" spans="1:12" ht="16.5" thickTop="1" thickBot="1" x14ac:dyDescent="0.3">
      <c r="A606" s="1">
        <v>45656</v>
      </c>
      <c r="B606" s="2" t="s">
        <v>318</v>
      </c>
      <c r="C606" s="2" t="s">
        <v>24</v>
      </c>
      <c r="D606" s="2" t="s">
        <v>103</v>
      </c>
      <c r="E606" s="2" t="s">
        <v>20</v>
      </c>
      <c r="F606" s="2" t="s">
        <v>15</v>
      </c>
      <c r="G606" s="2">
        <v>78</v>
      </c>
      <c r="H606" s="2">
        <v>682</v>
      </c>
      <c r="I606" s="2">
        <v>1422</v>
      </c>
      <c r="J606" s="3">
        <f t="shared" si="27"/>
        <v>53196</v>
      </c>
      <c r="K606" s="3">
        <f t="shared" si="28"/>
        <v>110916</v>
      </c>
      <c r="L606" s="13">
        <f t="shared" si="29"/>
        <v>57720</v>
      </c>
    </row>
    <row r="607" spans="1:12" ht="16.5" thickTop="1" thickBot="1" x14ac:dyDescent="0.3">
      <c r="A607" s="1">
        <v>45657</v>
      </c>
      <c r="B607" s="2" t="s">
        <v>319</v>
      </c>
      <c r="C607" s="2" t="s">
        <v>24</v>
      </c>
      <c r="D607" s="2" t="s">
        <v>103</v>
      </c>
      <c r="E607" s="2" t="s">
        <v>41</v>
      </c>
      <c r="F607" s="2" t="s">
        <v>15</v>
      </c>
      <c r="G607" s="2">
        <v>54</v>
      </c>
      <c r="H607" s="2">
        <v>990</v>
      </c>
      <c r="I607" s="2">
        <v>895</v>
      </c>
      <c r="J607" s="3">
        <f t="shared" si="27"/>
        <v>53460</v>
      </c>
      <c r="K607" s="3">
        <f t="shared" si="28"/>
        <v>48330</v>
      </c>
      <c r="L607" s="13">
        <f t="shared" si="29"/>
        <v>-5130</v>
      </c>
    </row>
    <row r="608" spans="1:12" ht="16.5" thickTop="1" thickBot="1" x14ac:dyDescent="0.3">
      <c r="A608" s="1">
        <v>45658</v>
      </c>
      <c r="B608" s="2" t="s">
        <v>320</v>
      </c>
      <c r="C608" s="2" t="s">
        <v>24</v>
      </c>
      <c r="D608" s="2" t="s">
        <v>103</v>
      </c>
      <c r="E608" s="2" t="s">
        <v>60</v>
      </c>
      <c r="F608" s="2" t="s">
        <v>34</v>
      </c>
      <c r="G608" s="2">
        <v>72</v>
      </c>
      <c r="H608" s="2">
        <v>749</v>
      </c>
      <c r="I608" s="2">
        <v>1018</v>
      </c>
      <c r="J608" s="3">
        <f t="shared" si="27"/>
        <v>53928</v>
      </c>
      <c r="K608" s="3">
        <f t="shared" si="28"/>
        <v>73296</v>
      </c>
      <c r="L608" s="13">
        <f t="shared" si="29"/>
        <v>19368</v>
      </c>
    </row>
    <row r="609" spans="1:12" ht="16.5" thickTop="1" thickBot="1" x14ac:dyDescent="0.3">
      <c r="A609" s="1">
        <v>45659</v>
      </c>
      <c r="B609" s="2" t="s">
        <v>321</v>
      </c>
      <c r="C609" s="2" t="s">
        <v>115</v>
      </c>
      <c r="D609" s="2" t="s">
        <v>116</v>
      </c>
      <c r="E609" s="2" t="s">
        <v>20</v>
      </c>
      <c r="F609" s="2" t="s">
        <v>34</v>
      </c>
      <c r="G609" s="2">
        <v>16</v>
      </c>
      <c r="H609" s="2">
        <v>632</v>
      </c>
      <c r="I609" s="2">
        <v>1204</v>
      </c>
      <c r="J609" s="3">
        <f t="shared" si="27"/>
        <v>10112</v>
      </c>
      <c r="K609" s="3">
        <f t="shared" si="28"/>
        <v>19264</v>
      </c>
      <c r="L609" s="13">
        <f t="shared" si="29"/>
        <v>9152</v>
      </c>
    </row>
    <row r="610" spans="1:12" ht="16.5" thickTop="1" thickBot="1" x14ac:dyDescent="0.3">
      <c r="A610" s="1">
        <v>45660</v>
      </c>
      <c r="B610" s="2" t="s">
        <v>322</v>
      </c>
      <c r="C610" s="2" t="s">
        <v>115</v>
      </c>
      <c r="D610" s="2" t="s">
        <v>116</v>
      </c>
      <c r="E610" s="2" t="s">
        <v>26</v>
      </c>
      <c r="F610" s="2" t="s">
        <v>34</v>
      </c>
      <c r="G610" s="2">
        <v>11</v>
      </c>
      <c r="H610" s="2">
        <v>676</v>
      </c>
      <c r="I610" s="2">
        <v>1211</v>
      </c>
      <c r="J610" s="3">
        <f t="shared" si="27"/>
        <v>7436</v>
      </c>
      <c r="K610" s="3">
        <f t="shared" si="28"/>
        <v>13321</v>
      </c>
      <c r="L610" s="13">
        <f t="shared" si="29"/>
        <v>5885</v>
      </c>
    </row>
    <row r="611" spans="1:12" ht="16.5" thickTop="1" thickBot="1" x14ac:dyDescent="0.3">
      <c r="A611" s="1">
        <v>45661</v>
      </c>
      <c r="B611" s="2" t="s">
        <v>323</v>
      </c>
      <c r="C611" s="2" t="s">
        <v>115</v>
      </c>
      <c r="D611" s="2" t="s">
        <v>116</v>
      </c>
      <c r="E611" s="2" t="s">
        <v>14</v>
      </c>
      <c r="F611" s="2" t="s">
        <v>34</v>
      </c>
      <c r="G611" s="2">
        <v>11</v>
      </c>
      <c r="H611" s="2">
        <v>731</v>
      </c>
      <c r="I611" s="2">
        <v>895</v>
      </c>
      <c r="J611" s="3">
        <f t="shared" si="27"/>
        <v>8041</v>
      </c>
      <c r="K611" s="3">
        <f t="shared" si="28"/>
        <v>9845</v>
      </c>
      <c r="L611" s="13">
        <f t="shared" si="29"/>
        <v>1804</v>
      </c>
    </row>
    <row r="612" spans="1:12" ht="16.5" thickTop="1" thickBot="1" x14ac:dyDescent="0.3">
      <c r="A612" s="1">
        <v>45662</v>
      </c>
      <c r="B612" s="2" t="s">
        <v>324</v>
      </c>
      <c r="C612" s="2" t="s">
        <v>115</v>
      </c>
      <c r="D612" s="2" t="s">
        <v>116</v>
      </c>
      <c r="E612" s="2" t="s">
        <v>18</v>
      </c>
      <c r="F612" s="2" t="s">
        <v>34</v>
      </c>
      <c r="G612" s="2">
        <v>13</v>
      </c>
      <c r="H612" s="2">
        <v>521</v>
      </c>
      <c r="I612" s="2">
        <v>1325</v>
      </c>
      <c r="J612" s="3">
        <f t="shared" si="27"/>
        <v>6773</v>
      </c>
      <c r="K612" s="3">
        <f t="shared" si="28"/>
        <v>17225</v>
      </c>
      <c r="L612" s="13">
        <f t="shared" si="29"/>
        <v>10452</v>
      </c>
    </row>
    <row r="613" spans="1:12" ht="16.5" thickTop="1" thickBot="1" x14ac:dyDescent="0.3">
      <c r="A613" s="1">
        <v>45663</v>
      </c>
      <c r="B613" s="2" t="s">
        <v>325</v>
      </c>
      <c r="C613" s="2" t="s">
        <v>115</v>
      </c>
      <c r="D613" s="2" t="s">
        <v>116</v>
      </c>
      <c r="E613" s="2" t="s">
        <v>71</v>
      </c>
      <c r="F613" s="2" t="s">
        <v>34</v>
      </c>
      <c r="G613" s="2">
        <v>10</v>
      </c>
      <c r="H613" s="2">
        <v>774</v>
      </c>
      <c r="I613" s="2">
        <v>1371</v>
      </c>
      <c r="J613" s="3">
        <f t="shared" si="27"/>
        <v>7740</v>
      </c>
      <c r="K613" s="3">
        <f t="shared" si="28"/>
        <v>13710</v>
      </c>
      <c r="L613" s="13">
        <f t="shared" si="29"/>
        <v>5970</v>
      </c>
    </row>
    <row r="614" spans="1:12" ht="16.5" thickTop="1" thickBot="1" x14ac:dyDescent="0.3">
      <c r="A614" s="1">
        <v>45664</v>
      </c>
      <c r="B614" s="2" t="s">
        <v>326</v>
      </c>
      <c r="C614" s="2" t="s">
        <v>115</v>
      </c>
      <c r="D614" s="2" t="s">
        <v>116</v>
      </c>
      <c r="E614" s="2" t="s">
        <v>73</v>
      </c>
      <c r="F614" s="2" t="s">
        <v>34</v>
      </c>
      <c r="G614" s="2">
        <v>16</v>
      </c>
      <c r="H614" s="2">
        <v>887</v>
      </c>
      <c r="I614" s="2">
        <v>1371</v>
      </c>
      <c r="J614" s="3">
        <f t="shared" si="27"/>
        <v>14192</v>
      </c>
      <c r="K614" s="3">
        <f t="shared" si="28"/>
        <v>21936</v>
      </c>
      <c r="L614" s="13">
        <f t="shared" si="29"/>
        <v>7744</v>
      </c>
    </row>
    <row r="615" spans="1:12" ht="16.5" thickTop="1" thickBot="1" x14ac:dyDescent="0.3">
      <c r="A615" s="1">
        <v>45665</v>
      </c>
      <c r="B615" s="2" t="s">
        <v>327</v>
      </c>
      <c r="C615" s="2" t="s">
        <v>115</v>
      </c>
      <c r="D615" s="2" t="s">
        <v>116</v>
      </c>
      <c r="E615" s="2" t="s">
        <v>20</v>
      </c>
      <c r="F615" s="2" t="s">
        <v>15</v>
      </c>
      <c r="G615" s="2">
        <v>11</v>
      </c>
      <c r="H615" s="2">
        <v>986</v>
      </c>
      <c r="I615" s="2">
        <v>1434</v>
      </c>
      <c r="J615" s="3">
        <f t="shared" si="27"/>
        <v>10846</v>
      </c>
      <c r="K615" s="3">
        <f t="shared" si="28"/>
        <v>15774</v>
      </c>
      <c r="L615" s="13">
        <f t="shared" si="29"/>
        <v>4928</v>
      </c>
    </row>
    <row r="616" spans="1:12" ht="16.5" thickTop="1" thickBot="1" x14ac:dyDescent="0.3">
      <c r="A616" s="1">
        <v>45666</v>
      </c>
      <c r="B616" s="2" t="s">
        <v>328</v>
      </c>
      <c r="C616" s="2" t="s">
        <v>24</v>
      </c>
      <c r="D616" s="2" t="s">
        <v>90</v>
      </c>
      <c r="E616" s="2" t="s">
        <v>30</v>
      </c>
      <c r="F616" s="2" t="s">
        <v>15</v>
      </c>
      <c r="G616" s="2">
        <v>51</v>
      </c>
      <c r="H616" s="2">
        <v>925</v>
      </c>
      <c r="I616" s="2">
        <v>1410</v>
      </c>
      <c r="J616" s="3">
        <f t="shared" si="27"/>
        <v>47175</v>
      </c>
      <c r="K616" s="3">
        <f t="shared" si="28"/>
        <v>71910</v>
      </c>
      <c r="L616" s="13">
        <f t="shared" si="29"/>
        <v>24735</v>
      </c>
    </row>
    <row r="617" spans="1:12" ht="16.5" thickTop="1" thickBot="1" x14ac:dyDescent="0.3">
      <c r="A617" s="1">
        <v>45667</v>
      </c>
      <c r="B617" s="2" t="s">
        <v>329</v>
      </c>
      <c r="C617" s="2" t="s">
        <v>24</v>
      </c>
      <c r="D617" s="2" t="s">
        <v>90</v>
      </c>
      <c r="E617" s="2" t="s">
        <v>37</v>
      </c>
      <c r="F617" s="2" t="s">
        <v>15</v>
      </c>
      <c r="G617" s="2">
        <v>56</v>
      </c>
      <c r="H617" s="2">
        <v>782</v>
      </c>
      <c r="I617" s="2">
        <v>1182</v>
      </c>
      <c r="J617" s="3">
        <f t="shared" si="27"/>
        <v>43792</v>
      </c>
      <c r="K617" s="3">
        <f t="shared" si="28"/>
        <v>66192</v>
      </c>
      <c r="L617" s="13">
        <f t="shared" si="29"/>
        <v>22400</v>
      </c>
    </row>
    <row r="618" spans="1:12" ht="16.5" thickTop="1" thickBot="1" x14ac:dyDescent="0.3">
      <c r="A618" s="1">
        <v>45668</v>
      </c>
      <c r="B618" s="2" t="s">
        <v>330</v>
      </c>
      <c r="C618" s="2" t="s">
        <v>24</v>
      </c>
      <c r="D618" s="2" t="s">
        <v>90</v>
      </c>
      <c r="E618" s="2" t="s">
        <v>37</v>
      </c>
      <c r="F618" s="2" t="s">
        <v>15</v>
      </c>
      <c r="G618" s="2">
        <v>92</v>
      </c>
      <c r="H618" s="2">
        <v>978</v>
      </c>
      <c r="I618" s="2">
        <v>1480</v>
      </c>
      <c r="J618" s="3">
        <f t="shared" si="27"/>
        <v>89976</v>
      </c>
      <c r="K618" s="3">
        <f t="shared" si="28"/>
        <v>136160</v>
      </c>
      <c r="L618" s="13">
        <f t="shared" si="29"/>
        <v>46184</v>
      </c>
    </row>
    <row r="619" spans="1:12" ht="16.5" thickTop="1" thickBot="1" x14ac:dyDescent="0.3">
      <c r="A619" s="1">
        <v>45669</v>
      </c>
      <c r="B619" s="2" t="s">
        <v>331</v>
      </c>
      <c r="C619" s="2" t="s">
        <v>24</v>
      </c>
      <c r="D619" s="2" t="s">
        <v>90</v>
      </c>
      <c r="E619" s="2" t="s">
        <v>22</v>
      </c>
      <c r="F619" s="2" t="s">
        <v>34</v>
      </c>
      <c r="G619" s="2">
        <v>75</v>
      </c>
      <c r="H619" s="2">
        <v>539</v>
      </c>
      <c r="I619" s="2">
        <v>960</v>
      </c>
      <c r="J619" s="3">
        <f t="shared" si="27"/>
        <v>40425</v>
      </c>
      <c r="K619" s="3">
        <f t="shared" si="28"/>
        <v>72000</v>
      </c>
      <c r="L619" s="13">
        <f t="shared" si="29"/>
        <v>31575</v>
      </c>
    </row>
    <row r="620" spans="1:12" ht="16.5" thickTop="1" thickBot="1" x14ac:dyDescent="0.3">
      <c r="A620" s="1">
        <v>45670</v>
      </c>
      <c r="B620" s="2" t="s">
        <v>332</v>
      </c>
      <c r="C620" s="2" t="s">
        <v>24</v>
      </c>
      <c r="D620" s="2" t="s">
        <v>90</v>
      </c>
      <c r="E620" s="2" t="s">
        <v>22</v>
      </c>
      <c r="F620" s="2" t="s">
        <v>15</v>
      </c>
      <c r="G620" s="2">
        <v>78</v>
      </c>
      <c r="H620" s="2">
        <v>608</v>
      </c>
      <c r="I620" s="2">
        <v>1296</v>
      </c>
      <c r="J620" s="3">
        <f t="shared" si="27"/>
        <v>47424</v>
      </c>
      <c r="K620" s="3">
        <f t="shared" si="28"/>
        <v>101088</v>
      </c>
      <c r="L620" s="13">
        <f t="shared" si="29"/>
        <v>53664</v>
      </c>
    </row>
    <row r="621" spans="1:12" ht="16.5" thickTop="1" thickBot="1" x14ac:dyDescent="0.3">
      <c r="A621" s="1">
        <v>45671</v>
      </c>
      <c r="B621" s="2" t="s">
        <v>333</v>
      </c>
      <c r="C621" s="2" t="s">
        <v>24</v>
      </c>
      <c r="D621" s="2" t="s">
        <v>103</v>
      </c>
      <c r="E621" s="2" t="s">
        <v>33</v>
      </c>
      <c r="F621" s="2" t="s">
        <v>15</v>
      </c>
      <c r="G621" s="2">
        <v>90</v>
      </c>
      <c r="H621" s="2">
        <v>554</v>
      </c>
      <c r="I621" s="2">
        <v>1231</v>
      </c>
      <c r="J621" s="3">
        <f t="shared" si="27"/>
        <v>49860</v>
      </c>
      <c r="K621" s="3">
        <f t="shared" si="28"/>
        <v>110790</v>
      </c>
      <c r="L621" s="13">
        <f t="shared" si="29"/>
        <v>60930</v>
      </c>
    </row>
    <row r="622" spans="1:12" ht="16.5" thickTop="1" thickBot="1" x14ac:dyDescent="0.3">
      <c r="A622" s="1">
        <v>45672</v>
      </c>
      <c r="B622" s="2" t="s">
        <v>334</v>
      </c>
      <c r="C622" s="2" t="s">
        <v>24</v>
      </c>
      <c r="D622" s="2" t="s">
        <v>103</v>
      </c>
      <c r="E622" s="2" t="s">
        <v>37</v>
      </c>
      <c r="F622" s="2" t="s">
        <v>15</v>
      </c>
      <c r="G622" s="2">
        <v>66</v>
      </c>
      <c r="H622" s="2">
        <v>831</v>
      </c>
      <c r="I622" s="2">
        <v>1478</v>
      </c>
      <c r="J622" s="3">
        <f t="shared" si="27"/>
        <v>54846</v>
      </c>
      <c r="K622" s="3">
        <f t="shared" si="28"/>
        <v>97548</v>
      </c>
      <c r="L622" s="13">
        <f t="shared" si="29"/>
        <v>42702</v>
      </c>
    </row>
    <row r="623" spans="1:12" ht="16.5" thickTop="1" thickBot="1" x14ac:dyDescent="0.3">
      <c r="A623" s="1">
        <v>45673</v>
      </c>
      <c r="B623" s="2" t="s">
        <v>335</v>
      </c>
      <c r="C623" s="2" t="s">
        <v>24</v>
      </c>
      <c r="D623" s="2" t="s">
        <v>103</v>
      </c>
      <c r="E623" s="2" t="s">
        <v>60</v>
      </c>
      <c r="F623" s="2" t="s">
        <v>15</v>
      </c>
      <c r="G623" s="2">
        <v>86</v>
      </c>
      <c r="H623" s="2">
        <v>855</v>
      </c>
      <c r="I623" s="2">
        <v>1111</v>
      </c>
      <c r="J623" s="3">
        <f t="shared" si="27"/>
        <v>73530</v>
      </c>
      <c r="K623" s="3">
        <f t="shared" si="28"/>
        <v>95546</v>
      </c>
      <c r="L623" s="13">
        <f t="shared" si="29"/>
        <v>22016</v>
      </c>
    </row>
    <row r="624" spans="1:12" ht="16.5" thickTop="1" thickBot="1" x14ac:dyDescent="0.3">
      <c r="A624" s="1">
        <v>45674</v>
      </c>
      <c r="B624" s="2" t="s">
        <v>336</v>
      </c>
      <c r="C624" s="2" t="s">
        <v>24</v>
      </c>
      <c r="D624" s="2" t="s">
        <v>103</v>
      </c>
      <c r="E624" s="2" t="s">
        <v>62</v>
      </c>
      <c r="F624" s="2" t="s">
        <v>34</v>
      </c>
      <c r="G624" s="2">
        <v>84</v>
      </c>
      <c r="H624" s="2">
        <v>948</v>
      </c>
      <c r="I624" s="2">
        <v>923</v>
      </c>
      <c r="J624" s="3">
        <f t="shared" si="27"/>
        <v>79632</v>
      </c>
      <c r="K624" s="3">
        <f t="shared" si="28"/>
        <v>77532</v>
      </c>
      <c r="L624" s="13">
        <f t="shared" si="29"/>
        <v>-2100</v>
      </c>
    </row>
    <row r="625" spans="1:12" ht="16.5" thickTop="1" thickBot="1" x14ac:dyDescent="0.3">
      <c r="A625" s="1">
        <v>45675</v>
      </c>
      <c r="B625" s="2" t="s">
        <v>337</v>
      </c>
      <c r="C625" s="2" t="s">
        <v>24</v>
      </c>
      <c r="D625" s="2" t="s">
        <v>103</v>
      </c>
      <c r="E625" s="2" t="s">
        <v>18</v>
      </c>
      <c r="F625" s="2" t="s">
        <v>34</v>
      </c>
      <c r="G625" s="2">
        <v>90</v>
      </c>
      <c r="H625" s="2">
        <v>962</v>
      </c>
      <c r="I625" s="2">
        <v>1124</v>
      </c>
      <c r="J625" s="3">
        <f t="shared" si="27"/>
        <v>86580</v>
      </c>
      <c r="K625" s="3">
        <f t="shared" si="28"/>
        <v>101160</v>
      </c>
      <c r="L625" s="13">
        <f t="shared" si="29"/>
        <v>14580</v>
      </c>
    </row>
    <row r="626" spans="1:12" ht="16.5" thickTop="1" thickBot="1" x14ac:dyDescent="0.3">
      <c r="A626" s="1">
        <v>45676</v>
      </c>
      <c r="B626" s="2" t="s">
        <v>338</v>
      </c>
      <c r="C626" s="2" t="s">
        <v>24</v>
      </c>
      <c r="D626" s="2" t="s">
        <v>103</v>
      </c>
      <c r="E626" s="2" t="s">
        <v>65</v>
      </c>
      <c r="F626" s="2" t="s">
        <v>34</v>
      </c>
      <c r="G626" s="2">
        <v>84</v>
      </c>
      <c r="H626" s="2">
        <v>521</v>
      </c>
      <c r="I626" s="2">
        <v>928</v>
      </c>
      <c r="J626" s="3">
        <f t="shared" si="27"/>
        <v>43764</v>
      </c>
      <c r="K626" s="3">
        <f t="shared" si="28"/>
        <v>77952</v>
      </c>
      <c r="L626" s="13">
        <f t="shared" si="29"/>
        <v>34188</v>
      </c>
    </row>
    <row r="627" spans="1:12" ht="16.5" thickTop="1" thickBot="1" x14ac:dyDescent="0.3">
      <c r="A627" s="1">
        <v>45677</v>
      </c>
      <c r="B627" s="2" t="s">
        <v>228</v>
      </c>
      <c r="C627" s="2" t="s">
        <v>115</v>
      </c>
      <c r="D627" s="2" t="s">
        <v>135</v>
      </c>
      <c r="E627" s="2" t="s">
        <v>67</v>
      </c>
      <c r="F627" s="2" t="s">
        <v>34</v>
      </c>
      <c r="G627" s="2">
        <v>11</v>
      </c>
      <c r="H627" s="2">
        <v>587</v>
      </c>
      <c r="I627" s="2">
        <v>1453</v>
      </c>
      <c r="J627" s="3">
        <f t="shared" si="27"/>
        <v>6457</v>
      </c>
      <c r="K627" s="3">
        <f t="shared" si="28"/>
        <v>15983</v>
      </c>
      <c r="L627" s="13">
        <f t="shared" si="29"/>
        <v>9526</v>
      </c>
    </row>
    <row r="628" spans="1:12" ht="16.5" thickTop="1" thickBot="1" x14ac:dyDescent="0.3">
      <c r="A628" s="1">
        <v>45678</v>
      </c>
      <c r="B628" s="2" t="s">
        <v>339</v>
      </c>
      <c r="C628" s="2" t="s">
        <v>115</v>
      </c>
      <c r="D628" s="2" t="s">
        <v>135</v>
      </c>
      <c r="E628" s="2" t="s">
        <v>69</v>
      </c>
      <c r="F628" s="2" t="s">
        <v>34</v>
      </c>
      <c r="G628" s="2">
        <v>11</v>
      </c>
      <c r="H628" s="2">
        <v>519</v>
      </c>
      <c r="I628" s="2">
        <v>1458</v>
      </c>
      <c r="J628" s="3">
        <f t="shared" si="27"/>
        <v>5709</v>
      </c>
      <c r="K628" s="3">
        <f t="shared" si="28"/>
        <v>16038</v>
      </c>
      <c r="L628" s="13">
        <f t="shared" si="29"/>
        <v>10329</v>
      </c>
    </row>
    <row r="629" spans="1:12" ht="16.5" thickTop="1" thickBot="1" x14ac:dyDescent="0.3">
      <c r="A629" s="1">
        <v>45679</v>
      </c>
      <c r="B629" s="2" t="s">
        <v>340</v>
      </c>
      <c r="C629" s="2" t="s">
        <v>115</v>
      </c>
      <c r="D629" s="2" t="s">
        <v>135</v>
      </c>
      <c r="E629" s="2" t="s">
        <v>71</v>
      </c>
      <c r="F629" s="2" t="s">
        <v>34</v>
      </c>
      <c r="G629" s="2">
        <v>20</v>
      </c>
      <c r="H629" s="2">
        <v>597</v>
      </c>
      <c r="I629" s="2">
        <v>1166</v>
      </c>
      <c r="J629" s="3">
        <f t="shared" si="27"/>
        <v>11940</v>
      </c>
      <c r="K629" s="3">
        <f t="shared" si="28"/>
        <v>23320</v>
      </c>
      <c r="L629" s="13">
        <f t="shared" si="29"/>
        <v>11380</v>
      </c>
    </row>
    <row r="630" spans="1:12" ht="16.5" thickTop="1" thickBot="1" x14ac:dyDescent="0.3">
      <c r="A630" s="1">
        <v>45680</v>
      </c>
      <c r="B630" s="2" t="s">
        <v>187</v>
      </c>
      <c r="C630" s="2" t="s">
        <v>115</v>
      </c>
      <c r="D630" s="2" t="s">
        <v>135</v>
      </c>
      <c r="E630" s="2" t="s">
        <v>73</v>
      </c>
      <c r="F630" s="2" t="s">
        <v>34</v>
      </c>
      <c r="G630" s="2">
        <v>18</v>
      </c>
      <c r="H630" s="2">
        <v>632</v>
      </c>
      <c r="I630" s="2">
        <v>1302</v>
      </c>
      <c r="J630" s="3">
        <f t="shared" si="27"/>
        <v>11376</v>
      </c>
      <c r="K630" s="3">
        <f t="shared" si="28"/>
        <v>23436</v>
      </c>
      <c r="L630" s="13">
        <f t="shared" si="29"/>
        <v>12060</v>
      </c>
    </row>
    <row r="631" spans="1:12" ht="16.5" thickTop="1" thickBot="1" x14ac:dyDescent="0.3">
      <c r="A631" s="1">
        <v>45681</v>
      </c>
      <c r="B631" s="2" t="s">
        <v>341</v>
      </c>
      <c r="C631" s="2" t="s">
        <v>115</v>
      </c>
      <c r="D631" s="2" t="s">
        <v>135</v>
      </c>
      <c r="E631" s="2" t="s">
        <v>20</v>
      </c>
      <c r="F631" s="2" t="s">
        <v>34</v>
      </c>
      <c r="G631" s="2">
        <v>17</v>
      </c>
      <c r="H631" s="2">
        <v>649</v>
      </c>
      <c r="I631" s="2">
        <v>1255</v>
      </c>
      <c r="J631" s="3">
        <f t="shared" si="27"/>
        <v>11033</v>
      </c>
      <c r="K631" s="3">
        <f t="shared" si="28"/>
        <v>21335</v>
      </c>
      <c r="L631" s="13">
        <f t="shared" si="29"/>
        <v>10302</v>
      </c>
    </row>
    <row r="632" spans="1:12" ht="16.5" thickTop="1" thickBot="1" x14ac:dyDescent="0.3">
      <c r="A632" s="1">
        <v>45682</v>
      </c>
      <c r="B632" s="2" t="s">
        <v>185</v>
      </c>
      <c r="C632" s="2" t="s">
        <v>115</v>
      </c>
      <c r="D632" s="2" t="s">
        <v>135</v>
      </c>
      <c r="E632" s="2" t="s">
        <v>20</v>
      </c>
      <c r="F632" s="2" t="s">
        <v>34</v>
      </c>
      <c r="G632" s="2">
        <v>18</v>
      </c>
      <c r="H632" s="2">
        <v>587</v>
      </c>
      <c r="I632" s="2">
        <v>972</v>
      </c>
      <c r="J632" s="3">
        <f t="shared" si="27"/>
        <v>10566</v>
      </c>
      <c r="K632" s="3">
        <f t="shared" si="28"/>
        <v>17496</v>
      </c>
      <c r="L632" s="13">
        <f t="shared" si="29"/>
        <v>6930</v>
      </c>
    </row>
    <row r="633" spans="1:12" ht="16.5" thickTop="1" thickBot="1" x14ac:dyDescent="0.3">
      <c r="A633" s="1">
        <v>45683</v>
      </c>
      <c r="B633" s="2" t="s">
        <v>342</v>
      </c>
      <c r="C633" s="2" t="s">
        <v>115</v>
      </c>
      <c r="D633" s="2" t="s">
        <v>135</v>
      </c>
      <c r="E633" s="2" t="s">
        <v>41</v>
      </c>
      <c r="F633" s="2" t="s">
        <v>34</v>
      </c>
      <c r="G633" s="2">
        <v>18</v>
      </c>
      <c r="H633" s="2">
        <v>910</v>
      </c>
      <c r="I633" s="2">
        <v>1105</v>
      </c>
      <c r="J633" s="3">
        <f t="shared" si="27"/>
        <v>16380</v>
      </c>
      <c r="K633" s="3">
        <f t="shared" si="28"/>
        <v>19890</v>
      </c>
      <c r="L633" s="13">
        <f t="shared" si="29"/>
        <v>3510</v>
      </c>
    </row>
    <row r="634" spans="1:12" ht="16.5" thickTop="1" thickBot="1" x14ac:dyDescent="0.3">
      <c r="A634" s="1">
        <v>45684</v>
      </c>
      <c r="B634" s="2" t="s">
        <v>343</v>
      </c>
      <c r="C634" s="2" t="s">
        <v>115</v>
      </c>
      <c r="D634" s="2" t="s">
        <v>135</v>
      </c>
      <c r="E634" s="2" t="s">
        <v>60</v>
      </c>
      <c r="F634" s="2" t="s">
        <v>15</v>
      </c>
      <c r="G634" s="2">
        <v>19</v>
      </c>
      <c r="H634" s="2">
        <v>701</v>
      </c>
      <c r="I634" s="2">
        <v>1464</v>
      </c>
      <c r="J634" s="3">
        <f t="shared" si="27"/>
        <v>13319</v>
      </c>
      <c r="K634" s="3">
        <f t="shared" si="28"/>
        <v>27816</v>
      </c>
      <c r="L634" s="13">
        <f t="shared" si="29"/>
        <v>14497</v>
      </c>
    </row>
    <row r="635" spans="1:12" ht="16.5" thickTop="1" thickBot="1" x14ac:dyDescent="0.3">
      <c r="A635" s="1">
        <v>45685</v>
      </c>
      <c r="B635" s="2" t="s">
        <v>344</v>
      </c>
      <c r="C635" s="2" t="s">
        <v>115</v>
      </c>
      <c r="D635" s="2" t="s">
        <v>135</v>
      </c>
      <c r="E635" s="2" t="s">
        <v>20</v>
      </c>
      <c r="F635" s="2" t="s">
        <v>15</v>
      </c>
      <c r="G635" s="2">
        <v>19</v>
      </c>
      <c r="H635" s="2">
        <v>972</v>
      </c>
      <c r="I635" s="2">
        <v>1262</v>
      </c>
      <c r="J635" s="3">
        <f t="shared" si="27"/>
        <v>18468</v>
      </c>
      <c r="K635" s="3">
        <f t="shared" si="28"/>
        <v>23978</v>
      </c>
      <c r="L635" s="13">
        <f t="shared" si="29"/>
        <v>5510</v>
      </c>
    </row>
    <row r="636" spans="1:12" ht="16.5" thickTop="1" thickBot="1" x14ac:dyDescent="0.3">
      <c r="A636" s="1">
        <v>45686</v>
      </c>
      <c r="B636" s="2" t="s">
        <v>345</v>
      </c>
      <c r="C636" s="2" t="s">
        <v>115</v>
      </c>
      <c r="D636" s="2" t="s">
        <v>135</v>
      </c>
      <c r="E636" s="2" t="s">
        <v>37</v>
      </c>
      <c r="F636" s="2" t="s">
        <v>15</v>
      </c>
      <c r="G636" s="2">
        <v>13</v>
      </c>
      <c r="H636" s="2">
        <v>615</v>
      </c>
      <c r="I636" s="2">
        <v>1277</v>
      </c>
      <c r="J636" s="3">
        <f t="shared" si="27"/>
        <v>7995</v>
      </c>
      <c r="K636" s="3">
        <f t="shared" si="28"/>
        <v>16601</v>
      </c>
      <c r="L636" s="13">
        <f t="shared" si="29"/>
        <v>8606</v>
      </c>
    </row>
    <row r="637" spans="1:12" ht="16.5" thickTop="1" thickBot="1" x14ac:dyDescent="0.3">
      <c r="A637" s="1">
        <v>45687</v>
      </c>
      <c r="B637" s="2" t="s">
        <v>346</v>
      </c>
      <c r="C637" s="2" t="s">
        <v>115</v>
      </c>
      <c r="D637" s="2" t="s">
        <v>135</v>
      </c>
      <c r="E637" s="2" t="s">
        <v>60</v>
      </c>
      <c r="F637" s="2" t="s">
        <v>15</v>
      </c>
      <c r="G637" s="2">
        <v>11</v>
      </c>
      <c r="H637" s="2">
        <v>543</v>
      </c>
      <c r="I637" s="2">
        <v>1293</v>
      </c>
      <c r="J637" s="3">
        <f t="shared" si="27"/>
        <v>5973</v>
      </c>
      <c r="K637" s="3">
        <f t="shared" si="28"/>
        <v>14223</v>
      </c>
      <c r="L637" s="13">
        <f t="shared" si="29"/>
        <v>8250</v>
      </c>
    </row>
    <row r="638" spans="1:12" ht="16.5" thickTop="1" thickBot="1" x14ac:dyDescent="0.3">
      <c r="A638" s="1">
        <v>45688</v>
      </c>
      <c r="B638" s="2" t="s">
        <v>347</v>
      </c>
      <c r="C638" s="2" t="s">
        <v>115</v>
      </c>
      <c r="D638" s="2" t="s">
        <v>135</v>
      </c>
      <c r="E638" s="2" t="s">
        <v>62</v>
      </c>
      <c r="F638" s="2" t="s">
        <v>15</v>
      </c>
      <c r="G638" s="2">
        <v>19</v>
      </c>
      <c r="H638" s="2">
        <v>864</v>
      </c>
      <c r="I638" s="2">
        <v>1451</v>
      </c>
      <c r="J638" s="3">
        <f t="shared" si="27"/>
        <v>16416</v>
      </c>
      <c r="K638" s="3">
        <f t="shared" si="28"/>
        <v>27569</v>
      </c>
      <c r="L638" s="13">
        <f t="shared" si="29"/>
        <v>11153</v>
      </c>
    </row>
    <row r="639" spans="1:12" ht="16.5" thickTop="1" thickBot="1" x14ac:dyDescent="0.3">
      <c r="A639" s="1">
        <v>45689</v>
      </c>
      <c r="B639" s="2" t="s">
        <v>348</v>
      </c>
      <c r="C639" s="2" t="s">
        <v>12</v>
      </c>
      <c r="D639" s="2" t="s">
        <v>77</v>
      </c>
      <c r="E639" s="2" t="s">
        <v>18</v>
      </c>
      <c r="F639" s="2" t="s">
        <v>34</v>
      </c>
      <c r="G639" s="2">
        <v>23</v>
      </c>
      <c r="H639" s="2">
        <v>755</v>
      </c>
      <c r="I639" s="2">
        <v>1184</v>
      </c>
      <c r="J639" s="3">
        <f t="shared" si="27"/>
        <v>17365</v>
      </c>
      <c r="K639" s="3">
        <f t="shared" si="28"/>
        <v>27232</v>
      </c>
      <c r="L639" s="13">
        <f t="shared" si="29"/>
        <v>9867</v>
      </c>
    </row>
    <row r="640" spans="1:12" ht="16.5" thickTop="1" thickBot="1" x14ac:dyDescent="0.3">
      <c r="A640" s="1">
        <v>45690</v>
      </c>
      <c r="B640" s="2" t="s">
        <v>349</v>
      </c>
      <c r="C640" s="2" t="s">
        <v>12</v>
      </c>
      <c r="D640" s="2" t="s">
        <v>77</v>
      </c>
      <c r="E640" s="2" t="s">
        <v>65</v>
      </c>
      <c r="F640" s="2" t="s">
        <v>34</v>
      </c>
      <c r="G640" s="2">
        <v>26</v>
      </c>
      <c r="H640" s="2">
        <v>573</v>
      </c>
      <c r="I640" s="2">
        <v>1442</v>
      </c>
      <c r="J640" s="3">
        <f t="shared" si="27"/>
        <v>14898</v>
      </c>
      <c r="K640" s="3">
        <f t="shared" si="28"/>
        <v>37492</v>
      </c>
      <c r="L640" s="13">
        <f t="shared" si="29"/>
        <v>22594</v>
      </c>
    </row>
    <row r="641" spans="1:12" ht="16.5" thickTop="1" thickBot="1" x14ac:dyDescent="0.3">
      <c r="A641" s="1">
        <v>45691</v>
      </c>
      <c r="B641" s="2" t="s">
        <v>350</v>
      </c>
      <c r="C641" s="2" t="s">
        <v>12</v>
      </c>
      <c r="D641" s="2" t="s">
        <v>77</v>
      </c>
      <c r="E641" s="2" t="s">
        <v>67</v>
      </c>
      <c r="F641" s="2" t="s">
        <v>34</v>
      </c>
      <c r="G641" s="2">
        <v>30</v>
      </c>
      <c r="H641" s="2">
        <v>946</v>
      </c>
      <c r="I641" s="2">
        <v>1123</v>
      </c>
      <c r="J641" s="3">
        <f t="shared" si="27"/>
        <v>28380</v>
      </c>
      <c r="K641" s="3">
        <f t="shared" si="28"/>
        <v>33690</v>
      </c>
      <c r="L641" s="13">
        <f t="shared" si="29"/>
        <v>5310</v>
      </c>
    </row>
    <row r="642" spans="1:12" ht="16.5" thickTop="1" thickBot="1" x14ac:dyDescent="0.3">
      <c r="A642" s="1">
        <v>45692</v>
      </c>
      <c r="B642" s="2" t="s">
        <v>351</v>
      </c>
      <c r="C642" s="2" t="s">
        <v>12</v>
      </c>
      <c r="D642" s="2" t="s">
        <v>77</v>
      </c>
      <c r="E642" s="2" t="s">
        <v>69</v>
      </c>
      <c r="F642" s="2" t="s">
        <v>15</v>
      </c>
      <c r="G642" s="2">
        <v>22</v>
      </c>
      <c r="H642" s="2">
        <v>679</v>
      </c>
      <c r="I642" s="2">
        <v>956</v>
      </c>
      <c r="J642" s="3">
        <f t="shared" si="27"/>
        <v>14938</v>
      </c>
      <c r="K642" s="3">
        <f t="shared" si="28"/>
        <v>21032</v>
      </c>
      <c r="L642" s="13">
        <f t="shared" si="29"/>
        <v>6094</v>
      </c>
    </row>
    <row r="643" spans="1:12" ht="16.5" thickTop="1" thickBot="1" x14ac:dyDescent="0.3">
      <c r="A643" s="1">
        <v>45693</v>
      </c>
      <c r="B643" s="2" t="s">
        <v>352</v>
      </c>
      <c r="C643" s="2" t="s">
        <v>12</v>
      </c>
      <c r="D643" s="2" t="s">
        <v>77</v>
      </c>
      <c r="E643" s="2" t="s">
        <v>71</v>
      </c>
      <c r="F643" s="2" t="s">
        <v>15</v>
      </c>
      <c r="G643" s="2">
        <v>25</v>
      </c>
      <c r="H643" s="2">
        <v>975</v>
      </c>
      <c r="I643" s="2">
        <v>1335</v>
      </c>
      <c r="J643" s="3">
        <f t="shared" ref="J643:J706" si="30">G643*H643</f>
        <v>24375</v>
      </c>
      <c r="K643" s="3">
        <f t="shared" ref="K643:K706" si="31">G643*I643</f>
        <v>33375</v>
      </c>
      <c r="L643" s="13">
        <f t="shared" ref="L643:L706" si="32">K643-J643</f>
        <v>9000</v>
      </c>
    </row>
    <row r="644" spans="1:12" ht="16.5" thickTop="1" thickBot="1" x14ac:dyDescent="0.3">
      <c r="A644" s="1">
        <v>45694</v>
      </c>
      <c r="B644" s="2" t="s">
        <v>353</v>
      </c>
      <c r="C644" s="2" t="s">
        <v>12</v>
      </c>
      <c r="D644" s="2" t="s">
        <v>77</v>
      </c>
      <c r="E644" s="2" t="s">
        <v>73</v>
      </c>
      <c r="F644" s="2" t="s">
        <v>15</v>
      </c>
      <c r="G644" s="2">
        <v>24</v>
      </c>
      <c r="H644" s="2">
        <v>642</v>
      </c>
      <c r="I644" s="2">
        <v>1307</v>
      </c>
      <c r="J644" s="3">
        <f t="shared" si="30"/>
        <v>15408</v>
      </c>
      <c r="K644" s="3">
        <f t="shared" si="31"/>
        <v>31368</v>
      </c>
      <c r="L644" s="13">
        <f t="shared" si="32"/>
        <v>15960</v>
      </c>
    </row>
    <row r="645" spans="1:12" ht="16.5" thickTop="1" thickBot="1" x14ac:dyDescent="0.3">
      <c r="A645" s="1">
        <v>45695</v>
      </c>
      <c r="B645" s="2" t="s">
        <v>354</v>
      </c>
      <c r="C645" s="2" t="s">
        <v>12</v>
      </c>
      <c r="D645" s="2" t="s">
        <v>77</v>
      </c>
      <c r="E645" s="2" t="s">
        <v>20</v>
      </c>
      <c r="F645" s="2" t="s">
        <v>15</v>
      </c>
      <c r="G645" s="2">
        <v>29</v>
      </c>
      <c r="H645" s="2">
        <v>598</v>
      </c>
      <c r="I645" s="2">
        <v>900</v>
      </c>
      <c r="J645" s="3">
        <f t="shared" si="30"/>
        <v>17342</v>
      </c>
      <c r="K645" s="3">
        <f t="shared" si="31"/>
        <v>26100</v>
      </c>
      <c r="L645" s="13">
        <f t="shared" si="32"/>
        <v>8758</v>
      </c>
    </row>
    <row r="646" spans="1:12" ht="16.5" thickTop="1" thickBot="1" x14ac:dyDescent="0.3">
      <c r="A646" s="1">
        <v>45696</v>
      </c>
      <c r="B646" s="2" t="s">
        <v>355</v>
      </c>
      <c r="C646" s="2" t="s">
        <v>12</v>
      </c>
      <c r="D646" s="2" t="s">
        <v>77</v>
      </c>
      <c r="E646" s="2" t="s">
        <v>20</v>
      </c>
      <c r="F646" s="2" t="s">
        <v>15</v>
      </c>
      <c r="G646" s="2">
        <v>22</v>
      </c>
      <c r="H646" s="2">
        <v>719</v>
      </c>
      <c r="I646" s="2">
        <v>1172</v>
      </c>
      <c r="J646" s="3">
        <f t="shared" si="30"/>
        <v>15818</v>
      </c>
      <c r="K646" s="3">
        <f t="shared" si="31"/>
        <v>25784</v>
      </c>
      <c r="L646" s="13">
        <f t="shared" si="32"/>
        <v>9966</v>
      </c>
    </row>
    <row r="647" spans="1:12" ht="16.5" thickTop="1" thickBot="1" x14ac:dyDescent="0.3">
      <c r="A647" s="1">
        <v>45697</v>
      </c>
      <c r="B647" s="2" t="s">
        <v>356</v>
      </c>
      <c r="C647" s="2" t="s">
        <v>12</v>
      </c>
      <c r="D647" s="2" t="s">
        <v>77</v>
      </c>
      <c r="E647" s="2" t="s">
        <v>41</v>
      </c>
      <c r="F647" s="2" t="s">
        <v>34</v>
      </c>
      <c r="G647" s="2">
        <v>30</v>
      </c>
      <c r="H647" s="2">
        <v>716</v>
      </c>
      <c r="I647" s="2">
        <v>1219</v>
      </c>
      <c r="J647" s="3">
        <f t="shared" si="30"/>
        <v>21480</v>
      </c>
      <c r="K647" s="3">
        <f t="shared" si="31"/>
        <v>36570</v>
      </c>
      <c r="L647" s="13">
        <f t="shared" si="32"/>
        <v>15090</v>
      </c>
    </row>
    <row r="648" spans="1:12" ht="16.5" thickTop="1" thickBot="1" x14ac:dyDescent="0.3">
      <c r="A648" s="1">
        <v>45698</v>
      </c>
      <c r="B648" s="2" t="s">
        <v>357</v>
      </c>
      <c r="C648" s="2" t="s">
        <v>12</v>
      </c>
      <c r="D648" s="2" t="s">
        <v>77</v>
      </c>
      <c r="E648" s="2" t="s">
        <v>60</v>
      </c>
      <c r="F648" s="2" t="s">
        <v>34</v>
      </c>
      <c r="G648" s="2">
        <v>29</v>
      </c>
      <c r="H648" s="2">
        <v>725</v>
      </c>
      <c r="I648" s="2">
        <v>1096</v>
      </c>
      <c r="J648" s="3">
        <f t="shared" si="30"/>
        <v>21025</v>
      </c>
      <c r="K648" s="3">
        <f t="shared" si="31"/>
        <v>31784</v>
      </c>
      <c r="L648" s="13">
        <f t="shared" si="32"/>
        <v>10759</v>
      </c>
    </row>
    <row r="649" spans="1:12" ht="16.5" thickTop="1" thickBot="1" x14ac:dyDescent="0.3">
      <c r="A649" s="1">
        <v>45699</v>
      </c>
      <c r="B649" s="2" t="s">
        <v>358</v>
      </c>
      <c r="C649" s="2" t="s">
        <v>12</v>
      </c>
      <c r="D649" s="2" t="s">
        <v>77</v>
      </c>
      <c r="E649" s="2" t="s">
        <v>30</v>
      </c>
      <c r="F649" s="2" t="s">
        <v>34</v>
      </c>
      <c r="G649" s="2">
        <v>29</v>
      </c>
      <c r="H649" s="2">
        <v>623</v>
      </c>
      <c r="I649" s="2">
        <v>941</v>
      </c>
      <c r="J649" s="3">
        <f t="shared" si="30"/>
        <v>18067</v>
      </c>
      <c r="K649" s="3">
        <f t="shared" si="31"/>
        <v>27289</v>
      </c>
      <c r="L649" s="13">
        <f t="shared" si="32"/>
        <v>9222</v>
      </c>
    </row>
    <row r="650" spans="1:12" ht="16.5" thickTop="1" thickBot="1" x14ac:dyDescent="0.3">
      <c r="A650" s="1">
        <v>45700</v>
      </c>
      <c r="B650" s="2" t="s">
        <v>359</v>
      </c>
      <c r="C650" s="2" t="s">
        <v>24</v>
      </c>
      <c r="D650" s="2" t="s">
        <v>90</v>
      </c>
      <c r="E650" s="2" t="s">
        <v>37</v>
      </c>
      <c r="F650" s="2" t="s">
        <v>34</v>
      </c>
      <c r="G650" s="2">
        <v>85</v>
      </c>
      <c r="H650" s="2">
        <v>938</v>
      </c>
      <c r="I650" s="2">
        <v>893</v>
      </c>
      <c r="J650" s="3">
        <f t="shared" si="30"/>
        <v>79730</v>
      </c>
      <c r="K650" s="3">
        <f t="shared" si="31"/>
        <v>75905</v>
      </c>
      <c r="L650" s="13">
        <f t="shared" si="32"/>
        <v>-3825</v>
      </c>
    </row>
    <row r="651" spans="1:12" ht="16.5" thickTop="1" thickBot="1" x14ac:dyDescent="0.3">
      <c r="A651" s="1">
        <v>45701</v>
      </c>
      <c r="B651" s="2" t="s">
        <v>360</v>
      </c>
      <c r="C651" s="2" t="s">
        <v>24</v>
      </c>
      <c r="D651" s="2" t="s">
        <v>90</v>
      </c>
      <c r="E651" s="2" t="s">
        <v>37</v>
      </c>
      <c r="F651" s="2" t="s">
        <v>34</v>
      </c>
      <c r="G651" s="2">
        <v>62</v>
      </c>
      <c r="H651" s="2">
        <v>562</v>
      </c>
      <c r="I651" s="2">
        <v>1412</v>
      </c>
      <c r="J651" s="3">
        <f t="shared" si="30"/>
        <v>34844</v>
      </c>
      <c r="K651" s="3">
        <f t="shared" si="31"/>
        <v>87544</v>
      </c>
      <c r="L651" s="13">
        <f t="shared" si="32"/>
        <v>52700</v>
      </c>
    </row>
    <row r="652" spans="1:12" ht="16.5" thickTop="1" thickBot="1" x14ac:dyDescent="0.3">
      <c r="A652" s="1">
        <v>45702</v>
      </c>
      <c r="B652" s="2" t="s">
        <v>361</v>
      </c>
      <c r="C652" s="2" t="s">
        <v>24</v>
      </c>
      <c r="D652" s="2" t="s">
        <v>90</v>
      </c>
      <c r="E652" s="2" t="s">
        <v>22</v>
      </c>
      <c r="F652" s="2" t="s">
        <v>34</v>
      </c>
      <c r="G652" s="2">
        <v>59</v>
      </c>
      <c r="H652" s="2">
        <v>725</v>
      </c>
      <c r="I652" s="2">
        <v>1407</v>
      </c>
      <c r="J652" s="3">
        <f t="shared" si="30"/>
        <v>42775</v>
      </c>
      <c r="K652" s="3">
        <f t="shared" si="31"/>
        <v>83013</v>
      </c>
      <c r="L652" s="13">
        <f t="shared" si="32"/>
        <v>40238</v>
      </c>
    </row>
    <row r="653" spans="1:12" ht="16.5" thickTop="1" thickBot="1" x14ac:dyDescent="0.3">
      <c r="A653" s="1">
        <v>45703</v>
      </c>
      <c r="B653" s="2" t="s">
        <v>362</v>
      </c>
      <c r="C653" s="2" t="s">
        <v>24</v>
      </c>
      <c r="D653" s="2" t="s">
        <v>90</v>
      </c>
      <c r="E653" s="2" t="s">
        <v>22</v>
      </c>
      <c r="F653" s="2" t="s">
        <v>34</v>
      </c>
      <c r="G653" s="2">
        <v>50</v>
      </c>
      <c r="H653" s="2">
        <v>887</v>
      </c>
      <c r="I653" s="2">
        <v>1139</v>
      </c>
      <c r="J653" s="3">
        <f t="shared" si="30"/>
        <v>44350</v>
      </c>
      <c r="K653" s="3">
        <f t="shared" si="31"/>
        <v>56950</v>
      </c>
      <c r="L653" s="13">
        <f t="shared" si="32"/>
        <v>12600</v>
      </c>
    </row>
    <row r="654" spans="1:12" ht="16.5" thickTop="1" thickBot="1" x14ac:dyDescent="0.3">
      <c r="A654" s="1">
        <v>45704</v>
      </c>
      <c r="B654" s="2" t="s">
        <v>363</v>
      </c>
      <c r="C654" s="2" t="s">
        <v>24</v>
      </c>
      <c r="D654" s="2" t="s">
        <v>90</v>
      </c>
      <c r="E654" s="2" t="s">
        <v>33</v>
      </c>
      <c r="F654" s="2" t="s">
        <v>15</v>
      </c>
      <c r="G654" s="2">
        <v>66</v>
      </c>
      <c r="H654" s="2">
        <v>771</v>
      </c>
      <c r="I654" s="2">
        <v>1347</v>
      </c>
      <c r="J654" s="3">
        <f t="shared" si="30"/>
        <v>50886</v>
      </c>
      <c r="K654" s="3">
        <f t="shared" si="31"/>
        <v>88902</v>
      </c>
      <c r="L654" s="13">
        <f t="shared" si="32"/>
        <v>38016</v>
      </c>
    </row>
    <row r="655" spans="1:12" ht="16.5" thickTop="1" thickBot="1" x14ac:dyDescent="0.3">
      <c r="A655" s="1">
        <v>45705</v>
      </c>
      <c r="B655" s="2" t="s">
        <v>364</v>
      </c>
      <c r="C655" s="2" t="s">
        <v>24</v>
      </c>
      <c r="D655" s="2" t="s">
        <v>90</v>
      </c>
      <c r="E655" s="2" t="s">
        <v>37</v>
      </c>
      <c r="F655" s="2" t="s">
        <v>15</v>
      </c>
      <c r="G655" s="2">
        <v>61</v>
      </c>
      <c r="H655" s="2">
        <v>529</v>
      </c>
      <c r="I655" s="2">
        <v>1136</v>
      </c>
      <c r="J655" s="3">
        <f t="shared" si="30"/>
        <v>32269</v>
      </c>
      <c r="K655" s="3">
        <f t="shared" si="31"/>
        <v>69296</v>
      </c>
      <c r="L655" s="13">
        <f t="shared" si="32"/>
        <v>37027</v>
      </c>
    </row>
    <row r="656" spans="1:12" ht="16.5" thickTop="1" thickBot="1" x14ac:dyDescent="0.3">
      <c r="A656" s="1">
        <v>45706</v>
      </c>
      <c r="B656" s="2" t="s">
        <v>365</v>
      </c>
      <c r="C656" s="2" t="s">
        <v>24</v>
      </c>
      <c r="D656" s="2" t="s">
        <v>90</v>
      </c>
      <c r="E656" s="2" t="s">
        <v>60</v>
      </c>
      <c r="F656" s="2" t="s">
        <v>15</v>
      </c>
      <c r="G656" s="2">
        <v>78</v>
      </c>
      <c r="H656" s="2">
        <v>511</v>
      </c>
      <c r="I656" s="2">
        <v>1010</v>
      </c>
      <c r="J656" s="3">
        <f t="shared" si="30"/>
        <v>39858</v>
      </c>
      <c r="K656" s="3">
        <f t="shared" si="31"/>
        <v>78780</v>
      </c>
      <c r="L656" s="13">
        <f t="shared" si="32"/>
        <v>38922</v>
      </c>
    </row>
    <row r="657" spans="1:12" ht="16.5" thickTop="1" thickBot="1" x14ac:dyDescent="0.3">
      <c r="A657" s="1">
        <v>45707</v>
      </c>
      <c r="B657" s="2" t="s">
        <v>366</v>
      </c>
      <c r="C657" s="2" t="s">
        <v>24</v>
      </c>
      <c r="D657" s="2" t="s">
        <v>90</v>
      </c>
      <c r="E657" s="2" t="s">
        <v>62</v>
      </c>
      <c r="F657" s="2" t="s">
        <v>15</v>
      </c>
      <c r="G657" s="2">
        <v>96</v>
      </c>
      <c r="H657" s="2">
        <v>790</v>
      </c>
      <c r="I657" s="2">
        <v>1088</v>
      </c>
      <c r="J657" s="3">
        <f t="shared" si="30"/>
        <v>75840</v>
      </c>
      <c r="K657" s="3">
        <f t="shared" si="31"/>
        <v>104448</v>
      </c>
      <c r="L657" s="13">
        <f t="shared" si="32"/>
        <v>28608</v>
      </c>
    </row>
    <row r="658" spans="1:12" ht="16.5" thickTop="1" thickBot="1" x14ac:dyDescent="0.3">
      <c r="A658" s="1">
        <v>45708</v>
      </c>
      <c r="B658" s="2" t="s">
        <v>367</v>
      </c>
      <c r="C658" s="2" t="s">
        <v>24</v>
      </c>
      <c r="D658" s="2" t="s">
        <v>90</v>
      </c>
      <c r="E658" s="2" t="s">
        <v>18</v>
      </c>
      <c r="F658" s="2" t="s">
        <v>34</v>
      </c>
      <c r="G658" s="2">
        <v>63</v>
      </c>
      <c r="H658" s="2">
        <v>722</v>
      </c>
      <c r="I658" s="2">
        <v>893</v>
      </c>
      <c r="J658" s="3">
        <f t="shared" si="30"/>
        <v>45486</v>
      </c>
      <c r="K658" s="3">
        <f t="shared" si="31"/>
        <v>56259</v>
      </c>
      <c r="L658" s="13">
        <f t="shared" si="32"/>
        <v>10773</v>
      </c>
    </row>
    <row r="659" spans="1:12" ht="16.5" thickTop="1" thickBot="1" x14ac:dyDescent="0.3">
      <c r="A659" s="1">
        <v>45709</v>
      </c>
      <c r="B659" s="2" t="s">
        <v>368</v>
      </c>
      <c r="C659" s="2" t="s">
        <v>24</v>
      </c>
      <c r="D659" s="2" t="s">
        <v>90</v>
      </c>
      <c r="E659" s="2" t="s">
        <v>65</v>
      </c>
      <c r="F659" s="2" t="s">
        <v>15</v>
      </c>
      <c r="G659" s="2">
        <v>100</v>
      </c>
      <c r="H659" s="2">
        <v>831</v>
      </c>
      <c r="I659" s="2">
        <v>1370</v>
      </c>
      <c r="J659" s="3">
        <f t="shared" si="30"/>
        <v>83100</v>
      </c>
      <c r="K659" s="3">
        <f t="shared" si="31"/>
        <v>137000</v>
      </c>
      <c r="L659" s="13">
        <f t="shared" si="32"/>
        <v>53900</v>
      </c>
    </row>
    <row r="660" spans="1:12" ht="16.5" thickTop="1" thickBot="1" x14ac:dyDescent="0.3">
      <c r="A660" s="1">
        <v>45710</v>
      </c>
      <c r="B660" s="2" t="s">
        <v>369</v>
      </c>
      <c r="C660" s="2" t="s">
        <v>24</v>
      </c>
      <c r="D660" s="2" t="s">
        <v>90</v>
      </c>
      <c r="E660" s="2" t="s">
        <v>67</v>
      </c>
      <c r="F660" s="2" t="s">
        <v>15</v>
      </c>
      <c r="G660" s="2">
        <v>92</v>
      </c>
      <c r="H660" s="2">
        <v>521</v>
      </c>
      <c r="I660" s="2">
        <v>1373</v>
      </c>
      <c r="J660" s="3">
        <f t="shared" si="30"/>
        <v>47932</v>
      </c>
      <c r="K660" s="3">
        <f t="shared" si="31"/>
        <v>126316</v>
      </c>
      <c r="L660" s="13">
        <f t="shared" si="32"/>
        <v>78384</v>
      </c>
    </row>
    <row r="661" spans="1:12" ht="16.5" thickTop="1" thickBot="1" x14ac:dyDescent="0.3">
      <c r="A661" s="1">
        <v>45711</v>
      </c>
      <c r="B661" s="2" t="s">
        <v>370</v>
      </c>
      <c r="C661" s="2" t="s">
        <v>24</v>
      </c>
      <c r="D661" s="2" t="s">
        <v>90</v>
      </c>
      <c r="E661" s="2" t="s">
        <v>69</v>
      </c>
      <c r="F661" s="2" t="s">
        <v>15</v>
      </c>
      <c r="G661" s="2">
        <v>65</v>
      </c>
      <c r="H661" s="2">
        <v>661</v>
      </c>
      <c r="I661" s="2">
        <v>1459</v>
      </c>
      <c r="J661" s="3">
        <f t="shared" si="30"/>
        <v>42965</v>
      </c>
      <c r="K661" s="3">
        <f t="shared" si="31"/>
        <v>94835</v>
      </c>
      <c r="L661" s="13">
        <f t="shared" si="32"/>
        <v>51870</v>
      </c>
    </row>
    <row r="662" spans="1:12" ht="16.5" thickTop="1" thickBot="1" x14ac:dyDescent="0.3">
      <c r="A662" s="1">
        <v>45712</v>
      </c>
      <c r="B662" s="4" t="s">
        <v>371</v>
      </c>
      <c r="C662" s="4" t="s">
        <v>24</v>
      </c>
      <c r="D662" s="4" t="s">
        <v>103</v>
      </c>
      <c r="E662" s="4" t="s">
        <v>71</v>
      </c>
      <c r="F662" s="2" t="s">
        <v>15</v>
      </c>
      <c r="G662" s="2">
        <v>77</v>
      </c>
      <c r="H662" s="2">
        <v>595</v>
      </c>
      <c r="I662" s="2">
        <v>1275</v>
      </c>
      <c r="J662" s="3">
        <f t="shared" si="30"/>
        <v>45815</v>
      </c>
      <c r="K662" s="3">
        <f t="shared" si="31"/>
        <v>98175</v>
      </c>
      <c r="L662" s="13">
        <f t="shared" si="32"/>
        <v>52360</v>
      </c>
    </row>
    <row r="663" spans="1:12" ht="16.5" thickTop="1" thickBot="1" x14ac:dyDescent="0.3">
      <c r="A663" s="1">
        <v>45713</v>
      </c>
      <c r="B663" s="5" t="s">
        <v>372</v>
      </c>
      <c r="C663" s="4" t="s">
        <v>24</v>
      </c>
      <c r="D663" s="5" t="s">
        <v>373</v>
      </c>
      <c r="E663" s="4" t="s">
        <v>71</v>
      </c>
      <c r="F663" s="2" t="s">
        <v>15</v>
      </c>
      <c r="G663" s="2">
        <v>62</v>
      </c>
      <c r="H663" s="2">
        <v>774</v>
      </c>
      <c r="I663" s="2">
        <v>1463</v>
      </c>
      <c r="J663" s="3">
        <f t="shared" si="30"/>
        <v>47988</v>
      </c>
      <c r="K663" s="3">
        <f t="shared" si="31"/>
        <v>90706</v>
      </c>
      <c r="L663" s="13">
        <f t="shared" si="32"/>
        <v>42718</v>
      </c>
    </row>
    <row r="664" spans="1:12" ht="16.5" thickTop="1" thickBot="1" x14ac:dyDescent="0.3">
      <c r="A664" s="1">
        <v>45383</v>
      </c>
      <c r="B664" s="2" t="s">
        <v>11</v>
      </c>
      <c r="C664" s="2" t="s">
        <v>12</v>
      </c>
      <c r="D664" s="2" t="s">
        <v>13</v>
      </c>
      <c r="E664" s="2" t="s">
        <v>14</v>
      </c>
      <c r="F664" s="2" t="s">
        <v>15</v>
      </c>
      <c r="G664" s="2">
        <v>21</v>
      </c>
      <c r="H664" s="2">
        <v>553</v>
      </c>
      <c r="I664" s="2">
        <v>1146</v>
      </c>
      <c r="J664" s="3">
        <f t="shared" si="30"/>
        <v>11613</v>
      </c>
      <c r="K664" s="3">
        <f t="shared" si="31"/>
        <v>24066</v>
      </c>
      <c r="L664" s="13">
        <f t="shared" si="32"/>
        <v>12453</v>
      </c>
    </row>
    <row r="665" spans="1:12" ht="16.5" thickTop="1" thickBot="1" x14ac:dyDescent="0.3">
      <c r="A665" s="1">
        <v>45384</v>
      </c>
      <c r="B665" s="2" t="s">
        <v>16</v>
      </c>
      <c r="C665" s="2" t="s">
        <v>12</v>
      </c>
      <c r="D665" s="2" t="s">
        <v>17</v>
      </c>
      <c r="E665" s="2" t="s">
        <v>18</v>
      </c>
      <c r="F665" s="2" t="s">
        <v>15</v>
      </c>
      <c r="G665" s="2">
        <v>30</v>
      </c>
      <c r="H665" s="2">
        <v>719</v>
      </c>
      <c r="I665" s="2">
        <v>1492</v>
      </c>
      <c r="J665" s="3">
        <f t="shared" si="30"/>
        <v>21570</v>
      </c>
      <c r="K665" s="3">
        <f t="shared" si="31"/>
        <v>44760</v>
      </c>
      <c r="L665" s="13">
        <f t="shared" si="32"/>
        <v>23190</v>
      </c>
    </row>
    <row r="666" spans="1:12" ht="16.5" thickTop="1" thickBot="1" x14ac:dyDescent="0.3">
      <c r="A666" s="1">
        <v>45385</v>
      </c>
      <c r="B666" s="2" t="s">
        <v>19</v>
      </c>
      <c r="C666" s="2" t="s">
        <v>12</v>
      </c>
      <c r="D666" s="2" t="s">
        <v>17</v>
      </c>
      <c r="E666" s="2" t="s">
        <v>20</v>
      </c>
      <c r="F666" s="2" t="s">
        <v>15</v>
      </c>
      <c r="G666" s="2">
        <v>25</v>
      </c>
      <c r="H666" s="2">
        <v>980</v>
      </c>
      <c r="I666" s="2">
        <v>1303</v>
      </c>
      <c r="J666" s="3">
        <f t="shared" si="30"/>
        <v>24500</v>
      </c>
      <c r="K666" s="3">
        <f t="shared" si="31"/>
        <v>32575</v>
      </c>
      <c r="L666" s="13">
        <f t="shared" si="32"/>
        <v>8075</v>
      </c>
    </row>
    <row r="667" spans="1:12" ht="16.5" thickTop="1" thickBot="1" x14ac:dyDescent="0.3">
      <c r="A667" s="1">
        <v>45386</v>
      </c>
      <c r="B667" s="2" t="s">
        <v>21</v>
      </c>
      <c r="C667" s="2" t="s">
        <v>12</v>
      </c>
      <c r="D667" s="2" t="s">
        <v>17</v>
      </c>
      <c r="E667" s="2" t="s">
        <v>22</v>
      </c>
      <c r="F667" s="2" t="s">
        <v>15</v>
      </c>
      <c r="G667" s="2">
        <v>22</v>
      </c>
      <c r="H667" s="2">
        <v>718</v>
      </c>
      <c r="I667" s="2">
        <v>1188</v>
      </c>
      <c r="J667" s="3">
        <f t="shared" si="30"/>
        <v>15796</v>
      </c>
      <c r="K667" s="3">
        <f t="shared" si="31"/>
        <v>26136</v>
      </c>
      <c r="L667" s="13">
        <f t="shared" si="32"/>
        <v>10340</v>
      </c>
    </row>
    <row r="668" spans="1:12" ht="16.5" thickTop="1" thickBot="1" x14ac:dyDescent="0.3">
      <c r="A668" s="1">
        <v>45387</v>
      </c>
      <c r="B668" s="2" t="s">
        <v>23</v>
      </c>
      <c r="C668" s="2" t="s">
        <v>24</v>
      </c>
      <c r="D668" s="2" t="s">
        <v>25</v>
      </c>
      <c r="E668" s="2" t="s">
        <v>26</v>
      </c>
      <c r="F668" s="2" t="s">
        <v>15</v>
      </c>
      <c r="G668" s="2">
        <v>65</v>
      </c>
      <c r="H668" s="2">
        <v>816</v>
      </c>
      <c r="I668" s="2">
        <v>1009</v>
      </c>
      <c r="J668" s="3">
        <f t="shared" si="30"/>
        <v>53040</v>
      </c>
      <c r="K668" s="3">
        <f t="shared" si="31"/>
        <v>65585</v>
      </c>
      <c r="L668" s="13">
        <f t="shared" si="32"/>
        <v>12545</v>
      </c>
    </row>
    <row r="669" spans="1:12" ht="16.5" thickTop="1" thickBot="1" x14ac:dyDescent="0.3">
      <c r="A669" s="1">
        <v>45388</v>
      </c>
      <c r="B669" s="2" t="s">
        <v>27</v>
      </c>
      <c r="C669" s="2" t="s">
        <v>24</v>
      </c>
      <c r="D669" s="2" t="s">
        <v>25</v>
      </c>
      <c r="E669" s="2" t="s">
        <v>28</v>
      </c>
      <c r="F669" s="2" t="s">
        <v>15</v>
      </c>
      <c r="G669" s="2">
        <v>100</v>
      </c>
      <c r="H669" s="2">
        <v>893</v>
      </c>
      <c r="I669" s="2">
        <v>1074</v>
      </c>
      <c r="J669" s="3">
        <f t="shared" si="30"/>
        <v>89300</v>
      </c>
      <c r="K669" s="3">
        <f t="shared" si="31"/>
        <v>107400</v>
      </c>
      <c r="L669" s="13">
        <f t="shared" si="32"/>
        <v>18100</v>
      </c>
    </row>
    <row r="670" spans="1:12" ht="16.5" thickTop="1" thickBot="1" x14ac:dyDescent="0.3">
      <c r="A670" s="1">
        <v>45389</v>
      </c>
      <c r="B670" s="2" t="s">
        <v>29</v>
      </c>
      <c r="C670" s="2" t="s">
        <v>24</v>
      </c>
      <c r="D670" s="2" t="s">
        <v>25</v>
      </c>
      <c r="E670" s="2" t="s">
        <v>30</v>
      </c>
      <c r="F670" s="2" t="s">
        <v>15</v>
      </c>
      <c r="G670" s="2">
        <v>78</v>
      </c>
      <c r="H670" s="2">
        <v>655</v>
      </c>
      <c r="I670" s="2">
        <v>1045</v>
      </c>
      <c r="J670" s="3">
        <f t="shared" si="30"/>
        <v>51090</v>
      </c>
      <c r="K670" s="3">
        <f t="shared" si="31"/>
        <v>81510</v>
      </c>
      <c r="L670" s="13">
        <f t="shared" si="32"/>
        <v>30420</v>
      </c>
    </row>
    <row r="671" spans="1:12" ht="16.5" thickTop="1" thickBot="1" x14ac:dyDescent="0.3">
      <c r="A671" s="1">
        <v>45390</v>
      </c>
      <c r="B671" s="2" t="s">
        <v>31</v>
      </c>
      <c r="C671" s="2" t="s">
        <v>24</v>
      </c>
      <c r="D671" s="2" t="s">
        <v>25</v>
      </c>
      <c r="E671" s="2" t="s">
        <v>18</v>
      </c>
      <c r="F671" s="2" t="s">
        <v>15</v>
      </c>
      <c r="G671" s="2">
        <v>79</v>
      </c>
      <c r="H671" s="2">
        <v>632</v>
      </c>
      <c r="I671" s="2">
        <v>1133</v>
      </c>
      <c r="J671" s="3">
        <f t="shared" si="30"/>
        <v>49928</v>
      </c>
      <c r="K671" s="3">
        <f t="shared" si="31"/>
        <v>89507</v>
      </c>
      <c r="L671" s="13">
        <f t="shared" si="32"/>
        <v>39579</v>
      </c>
    </row>
    <row r="672" spans="1:12" ht="16.5" thickTop="1" thickBot="1" x14ac:dyDescent="0.3">
      <c r="A672" s="1">
        <v>45391</v>
      </c>
      <c r="B672" s="2" t="s">
        <v>32</v>
      </c>
      <c r="C672" s="2" t="s">
        <v>12</v>
      </c>
      <c r="D672" s="2" t="s">
        <v>13</v>
      </c>
      <c r="E672" s="2" t="s">
        <v>33</v>
      </c>
      <c r="F672" s="2" t="s">
        <v>34</v>
      </c>
      <c r="G672" s="2">
        <v>30</v>
      </c>
      <c r="H672" s="2">
        <v>520</v>
      </c>
      <c r="I672" s="2">
        <v>1274</v>
      </c>
      <c r="J672" s="3">
        <f t="shared" si="30"/>
        <v>15600</v>
      </c>
      <c r="K672" s="3">
        <f t="shared" si="31"/>
        <v>38220</v>
      </c>
      <c r="L672" s="13">
        <f t="shared" si="32"/>
        <v>22620</v>
      </c>
    </row>
    <row r="673" spans="1:12" ht="16.5" thickTop="1" thickBot="1" x14ac:dyDescent="0.3">
      <c r="A673" s="1">
        <v>45392</v>
      </c>
      <c r="B673" s="2" t="s">
        <v>35</v>
      </c>
      <c r="C673" s="2" t="s">
        <v>12</v>
      </c>
      <c r="D673" s="2" t="s">
        <v>13</v>
      </c>
      <c r="E673" s="2" t="s">
        <v>30</v>
      </c>
      <c r="F673" s="2" t="s">
        <v>34</v>
      </c>
      <c r="G673" s="2">
        <v>26</v>
      </c>
      <c r="H673" s="2">
        <v>808</v>
      </c>
      <c r="I673" s="2">
        <v>1142</v>
      </c>
      <c r="J673" s="3">
        <f t="shared" si="30"/>
        <v>21008</v>
      </c>
      <c r="K673" s="3">
        <f t="shared" si="31"/>
        <v>29692</v>
      </c>
      <c r="L673" s="13">
        <f t="shared" si="32"/>
        <v>8684</v>
      </c>
    </row>
    <row r="674" spans="1:12" ht="16.5" thickTop="1" thickBot="1" x14ac:dyDescent="0.3">
      <c r="A674" s="1">
        <v>45393</v>
      </c>
      <c r="B674" s="2" t="s">
        <v>36</v>
      </c>
      <c r="C674" s="2" t="s">
        <v>12</v>
      </c>
      <c r="D674" s="2" t="s">
        <v>13</v>
      </c>
      <c r="E674" s="2" t="s">
        <v>37</v>
      </c>
      <c r="F674" s="2" t="s">
        <v>34</v>
      </c>
      <c r="G674" s="2">
        <v>23</v>
      </c>
      <c r="H674" s="2">
        <v>504</v>
      </c>
      <c r="I674" s="2">
        <v>929</v>
      </c>
      <c r="J674" s="3">
        <f t="shared" si="30"/>
        <v>11592</v>
      </c>
      <c r="K674" s="3">
        <f t="shared" si="31"/>
        <v>21367</v>
      </c>
      <c r="L674" s="13">
        <f t="shared" si="32"/>
        <v>9775</v>
      </c>
    </row>
    <row r="675" spans="1:12" ht="16.5" thickTop="1" thickBot="1" x14ac:dyDescent="0.3">
      <c r="A675" s="1">
        <v>45394</v>
      </c>
      <c r="B675" s="2" t="s">
        <v>38</v>
      </c>
      <c r="C675" s="2" t="s">
        <v>12</v>
      </c>
      <c r="D675" s="2" t="s">
        <v>13</v>
      </c>
      <c r="E675" s="2" t="s">
        <v>37</v>
      </c>
      <c r="F675" s="2" t="s">
        <v>34</v>
      </c>
      <c r="G675" s="2">
        <v>28</v>
      </c>
      <c r="H675" s="2">
        <v>918</v>
      </c>
      <c r="I675" s="2">
        <v>1469</v>
      </c>
      <c r="J675" s="3">
        <f t="shared" si="30"/>
        <v>25704</v>
      </c>
      <c r="K675" s="3">
        <f t="shared" si="31"/>
        <v>41132</v>
      </c>
      <c r="L675" s="13">
        <f t="shared" si="32"/>
        <v>15428</v>
      </c>
    </row>
    <row r="676" spans="1:12" ht="16.5" thickTop="1" thickBot="1" x14ac:dyDescent="0.3">
      <c r="A676" s="1">
        <v>45395</v>
      </c>
      <c r="B676" s="2" t="s">
        <v>39</v>
      </c>
      <c r="C676" s="2" t="s">
        <v>12</v>
      </c>
      <c r="D676" s="2" t="s">
        <v>13</v>
      </c>
      <c r="E676" s="2" t="s">
        <v>18</v>
      </c>
      <c r="F676" s="2" t="s">
        <v>34</v>
      </c>
      <c r="G676" s="2">
        <v>22</v>
      </c>
      <c r="H676" s="2">
        <v>755</v>
      </c>
      <c r="I676" s="2">
        <v>1291</v>
      </c>
      <c r="J676" s="3">
        <f t="shared" si="30"/>
        <v>16610</v>
      </c>
      <c r="K676" s="3">
        <f t="shared" si="31"/>
        <v>28402</v>
      </c>
      <c r="L676" s="13">
        <f t="shared" si="32"/>
        <v>11792</v>
      </c>
    </row>
    <row r="677" spans="1:12" ht="16.5" thickTop="1" thickBot="1" x14ac:dyDescent="0.3">
      <c r="A677" s="1">
        <v>45396</v>
      </c>
      <c r="B677" s="2" t="s">
        <v>40</v>
      </c>
      <c r="C677" s="2" t="s">
        <v>12</v>
      </c>
      <c r="D677" s="2" t="s">
        <v>13</v>
      </c>
      <c r="E677" s="2" t="s">
        <v>41</v>
      </c>
      <c r="F677" s="2" t="s">
        <v>34</v>
      </c>
      <c r="G677" s="2">
        <v>27</v>
      </c>
      <c r="H677" s="2">
        <v>966</v>
      </c>
      <c r="I677" s="2">
        <v>1136</v>
      </c>
      <c r="J677" s="3">
        <f t="shared" si="30"/>
        <v>26082</v>
      </c>
      <c r="K677" s="3">
        <f t="shared" si="31"/>
        <v>30672</v>
      </c>
      <c r="L677" s="13">
        <f t="shared" si="32"/>
        <v>4590</v>
      </c>
    </row>
    <row r="678" spans="1:12" ht="16.5" thickTop="1" thickBot="1" x14ac:dyDescent="0.3">
      <c r="A678" s="1">
        <v>45397</v>
      </c>
      <c r="B678" s="2" t="s">
        <v>42</v>
      </c>
      <c r="C678" s="2" t="s">
        <v>24</v>
      </c>
      <c r="D678" s="2" t="s">
        <v>43</v>
      </c>
      <c r="E678" s="2" t="s">
        <v>18</v>
      </c>
      <c r="F678" s="2" t="s">
        <v>34</v>
      </c>
      <c r="G678" s="2">
        <v>74</v>
      </c>
      <c r="H678" s="2">
        <v>859</v>
      </c>
      <c r="I678" s="2">
        <v>906</v>
      </c>
      <c r="J678" s="3">
        <f t="shared" si="30"/>
        <v>63566</v>
      </c>
      <c r="K678" s="3">
        <f t="shared" si="31"/>
        <v>67044</v>
      </c>
      <c r="L678" s="13">
        <f t="shared" si="32"/>
        <v>3478</v>
      </c>
    </row>
    <row r="679" spans="1:12" ht="16.5" thickTop="1" thickBot="1" x14ac:dyDescent="0.3">
      <c r="A679" s="1">
        <v>45398</v>
      </c>
      <c r="B679" s="2" t="s">
        <v>44</v>
      </c>
      <c r="C679" s="2" t="s">
        <v>24</v>
      </c>
      <c r="D679" s="2" t="s">
        <v>43</v>
      </c>
      <c r="E679" s="2" t="s">
        <v>45</v>
      </c>
      <c r="F679" s="2" t="s">
        <v>34</v>
      </c>
      <c r="G679" s="2">
        <v>77</v>
      </c>
      <c r="H679" s="2">
        <v>579</v>
      </c>
      <c r="I679" s="2">
        <v>1326</v>
      </c>
      <c r="J679" s="3">
        <f t="shared" si="30"/>
        <v>44583</v>
      </c>
      <c r="K679" s="3">
        <f t="shared" si="31"/>
        <v>102102</v>
      </c>
      <c r="L679" s="13">
        <f t="shared" si="32"/>
        <v>57519</v>
      </c>
    </row>
    <row r="680" spans="1:12" ht="16.5" thickTop="1" thickBot="1" x14ac:dyDescent="0.3">
      <c r="A680" s="1">
        <v>45399</v>
      </c>
      <c r="B680" s="2" t="s">
        <v>46</v>
      </c>
      <c r="C680" s="2" t="s">
        <v>24</v>
      </c>
      <c r="D680" s="2" t="s">
        <v>43</v>
      </c>
      <c r="E680" s="2" t="s">
        <v>41</v>
      </c>
      <c r="F680" s="2" t="s">
        <v>34</v>
      </c>
      <c r="G680" s="2">
        <v>61</v>
      </c>
      <c r="H680" s="2">
        <v>865</v>
      </c>
      <c r="I680" s="2">
        <v>1340</v>
      </c>
      <c r="J680" s="3">
        <f t="shared" si="30"/>
        <v>52765</v>
      </c>
      <c r="K680" s="3">
        <f t="shared" si="31"/>
        <v>81740</v>
      </c>
      <c r="L680" s="13">
        <f t="shared" si="32"/>
        <v>28975</v>
      </c>
    </row>
    <row r="681" spans="1:12" ht="16.5" thickTop="1" thickBot="1" x14ac:dyDescent="0.3">
      <c r="A681" s="1">
        <v>45400</v>
      </c>
      <c r="B681" s="2" t="s">
        <v>47</v>
      </c>
      <c r="C681" s="2" t="s">
        <v>24</v>
      </c>
      <c r="D681" s="2" t="s">
        <v>43</v>
      </c>
      <c r="E681" s="2" t="s">
        <v>48</v>
      </c>
      <c r="F681" s="2" t="s">
        <v>34</v>
      </c>
      <c r="G681" s="2">
        <v>57</v>
      </c>
      <c r="H681" s="2">
        <v>881</v>
      </c>
      <c r="I681" s="2">
        <v>1457</v>
      </c>
      <c r="J681" s="3">
        <f t="shared" si="30"/>
        <v>50217</v>
      </c>
      <c r="K681" s="3">
        <f t="shared" si="31"/>
        <v>83049</v>
      </c>
      <c r="L681" s="13">
        <f t="shared" si="32"/>
        <v>32832</v>
      </c>
    </row>
    <row r="682" spans="1:12" ht="16.5" thickTop="1" thickBot="1" x14ac:dyDescent="0.3">
      <c r="A682" s="1">
        <v>45401</v>
      </c>
      <c r="B682" s="2" t="s">
        <v>49</v>
      </c>
      <c r="C682" s="2" t="s">
        <v>24</v>
      </c>
      <c r="D682" s="2" t="s">
        <v>43</v>
      </c>
      <c r="E682" s="2" t="s">
        <v>50</v>
      </c>
      <c r="F682" s="2" t="s">
        <v>34</v>
      </c>
      <c r="G682" s="2">
        <v>57</v>
      </c>
      <c r="H682" s="2">
        <v>548</v>
      </c>
      <c r="I682" s="2">
        <v>1451</v>
      </c>
      <c r="J682" s="3">
        <f t="shared" si="30"/>
        <v>31236</v>
      </c>
      <c r="K682" s="3">
        <f t="shared" si="31"/>
        <v>82707</v>
      </c>
      <c r="L682" s="13">
        <f t="shared" si="32"/>
        <v>51471</v>
      </c>
    </row>
    <row r="683" spans="1:12" ht="16.5" thickTop="1" thickBot="1" x14ac:dyDescent="0.3">
      <c r="A683" s="1">
        <v>45402</v>
      </c>
      <c r="B683" s="2" t="s">
        <v>51</v>
      </c>
      <c r="C683" s="2" t="s">
        <v>24</v>
      </c>
      <c r="D683" s="2" t="s">
        <v>43</v>
      </c>
      <c r="E683" s="2" t="s">
        <v>30</v>
      </c>
      <c r="F683" s="2" t="s">
        <v>15</v>
      </c>
      <c r="G683" s="2">
        <v>84</v>
      </c>
      <c r="H683" s="2">
        <v>702</v>
      </c>
      <c r="I683" s="2">
        <v>1319</v>
      </c>
      <c r="J683" s="3">
        <f t="shared" si="30"/>
        <v>58968</v>
      </c>
      <c r="K683" s="3">
        <f t="shared" si="31"/>
        <v>110796</v>
      </c>
      <c r="L683" s="13">
        <f t="shared" si="32"/>
        <v>51828</v>
      </c>
    </row>
    <row r="684" spans="1:12" ht="16.5" thickTop="1" thickBot="1" x14ac:dyDescent="0.3">
      <c r="A684" s="1">
        <v>45403</v>
      </c>
      <c r="B684" s="2" t="s">
        <v>52</v>
      </c>
      <c r="C684" s="2" t="s">
        <v>24</v>
      </c>
      <c r="D684" s="2" t="s">
        <v>43</v>
      </c>
      <c r="E684" s="2" t="s">
        <v>37</v>
      </c>
      <c r="F684" s="2" t="s">
        <v>15</v>
      </c>
      <c r="G684" s="2">
        <v>76</v>
      </c>
      <c r="H684" s="2">
        <v>875</v>
      </c>
      <c r="I684" s="2">
        <v>1259</v>
      </c>
      <c r="J684" s="3">
        <f t="shared" si="30"/>
        <v>66500</v>
      </c>
      <c r="K684" s="3">
        <f t="shared" si="31"/>
        <v>95684</v>
      </c>
      <c r="L684" s="13">
        <f t="shared" si="32"/>
        <v>29184</v>
      </c>
    </row>
    <row r="685" spans="1:12" ht="16.5" thickTop="1" thickBot="1" x14ac:dyDescent="0.3">
      <c r="A685" s="1">
        <v>45404</v>
      </c>
      <c r="B685" s="2" t="s">
        <v>53</v>
      </c>
      <c r="C685" s="2" t="s">
        <v>12</v>
      </c>
      <c r="D685" s="2" t="s">
        <v>54</v>
      </c>
      <c r="E685" s="2" t="s">
        <v>37</v>
      </c>
      <c r="F685" s="2" t="s">
        <v>15</v>
      </c>
      <c r="G685" s="2">
        <v>20</v>
      </c>
      <c r="H685" s="2">
        <v>664</v>
      </c>
      <c r="I685" s="2">
        <v>1236</v>
      </c>
      <c r="J685" s="3">
        <f t="shared" si="30"/>
        <v>13280</v>
      </c>
      <c r="K685" s="3">
        <f t="shared" si="31"/>
        <v>24720</v>
      </c>
      <c r="L685" s="13">
        <f t="shared" si="32"/>
        <v>11440</v>
      </c>
    </row>
    <row r="686" spans="1:12" ht="16.5" thickTop="1" thickBot="1" x14ac:dyDescent="0.3">
      <c r="A686" s="1">
        <v>45405</v>
      </c>
      <c r="B686" s="2" t="s">
        <v>55</v>
      </c>
      <c r="C686" s="2" t="s">
        <v>12</v>
      </c>
      <c r="D686" s="2" t="s">
        <v>54</v>
      </c>
      <c r="E686" s="2" t="s">
        <v>22</v>
      </c>
      <c r="F686" s="2" t="s">
        <v>15</v>
      </c>
      <c r="G686" s="2">
        <v>23</v>
      </c>
      <c r="H686" s="2">
        <v>627</v>
      </c>
      <c r="I686" s="2">
        <v>1255</v>
      </c>
      <c r="J686" s="3">
        <f t="shared" si="30"/>
        <v>14421</v>
      </c>
      <c r="K686" s="3">
        <f t="shared" si="31"/>
        <v>28865</v>
      </c>
      <c r="L686" s="13">
        <f t="shared" si="32"/>
        <v>14444</v>
      </c>
    </row>
    <row r="687" spans="1:12" ht="16.5" thickTop="1" thickBot="1" x14ac:dyDescent="0.3">
      <c r="A687" s="1">
        <v>45406</v>
      </c>
      <c r="B687" s="2" t="s">
        <v>56</v>
      </c>
      <c r="C687" s="2" t="s">
        <v>12</v>
      </c>
      <c r="D687" s="2" t="s">
        <v>54</v>
      </c>
      <c r="E687" s="2" t="s">
        <v>22</v>
      </c>
      <c r="F687" s="2" t="s">
        <v>15</v>
      </c>
      <c r="G687" s="2">
        <v>26</v>
      </c>
      <c r="H687" s="2">
        <v>608</v>
      </c>
      <c r="I687" s="2">
        <v>1221</v>
      </c>
      <c r="J687" s="3">
        <f t="shared" si="30"/>
        <v>15808</v>
      </c>
      <c r="K687" s="3">
        <f t="shared" si="31"/>
        <v>31746</v>
      </c>
      <c r="L687" s="13">
        <f t="shared" si="32"/>
        <v>15938</v>
      </c>
    </row>
    <row r="688" spans="1:12" ht="16.5" thickTop="1" thickBot="1" x14ac:dyDescent="0.3">
      <c r="A688" s="1">
        <v>45407</v>
      </c>
      <c r="B688" s="2" t="s">
        <v>57</v>
      </c>
      <c r="C688" s="2" t="s">
        <v>12</v>
      </c>
      <c r="D688" s="2" t="s">
        <v>54</v>
      </c>
      <c r="E688" s="2" t="s">
        <v>33</v>
      </c>
      <c r="F688" s="2" t="s">
        <v>34</v>
      </c>
      <c r="G688" s="2">
        <v>23</v>
      </c>
      <c r="H688" s="2">
        <v>938</v>
      </c>
      <c r="I688" s="2">
        <v>1081</v>
      </c>
      <c r="J688" s="3">
        <f t="shared" si="30"/>
        <v>21574</v>
      </c>
      <c r="K688" s="3">
        <f t="shared" si="31"/>
        <v>24863</v>
      </c>
      <c r="L688" s="13">
        <f t="shared" si="32"/>
        <v>3289</v>
      </c>
    </row>
    <row r="689" spans="1:12" ht="16.5" thickTop="1" thickBot="1" x14ac:dyDescent="0.3">
      <c r="A689" s="1">
        <v>45408</v>
      </c>
      <c r="B689" s="2" t="s">
        <v>58</v>
      </c>
      <c r="C689" s="2" t="s">
        <v>12</v>
      </c>
      <c r="D689" s="2" t="s">
        <v>54</v>
      </c>
      <c r="E689" s="2" t="s">
        <v>37</v>
      </c>
      <c r="F689" s="2" t="s">
        <v>34</v>
      </c>
      <c r="G689" s="2">
        <v>24</v>
      </c>
      <c r="H689" s="2">
        <v>826</v>
      </c>
      <c r="I689" s="2">
        <v>1027</v>
      </c>
      <c r="J689" s="3">
        <f t="shared" si="30"/>
        <v>19824</v>
      </c>
      <c r="K689" s="3">
        <f t="shared" si="31"/>
        <v>24648</v>
      </c>
      <c r="L689" s="13">
        <f t="shared" si="32"/>
        <v>4824</v>
      </c>
    </row>
    <row r="690" spans="1:12" ht="16.5" thickTop="1" thickBot="1" x14ac:dyDescent="0.3">
      <c r="A690" s="1">
        <v>45409</v>
      </c>
      <c r="B690" s="2" t="s">
        <v>59</v>
      </c>
      <c r="C690" s="2" t="s">
        <v>12</v>
      </c>
      <c r="D690" s="2" t="s">
        <v>54</v>
      </c>
      <c r="E690" s="2" t="s">
        <v>60</v>
      </c>
      <c r="F690" s="2" t="s">
        <v>34</v>
      </c>
      <c r="G690" s="2">
        <v>24</v>
      </c>
      <c r="H690" s="2">
        <v>877</v>
      </c>
      <c r="I690" s="2">
        <v>1049</v>
      </c>
      <c r="J690" s="3">
        <f t="shared" si="30"/>
        <v>21048</v>
      </c>
      <c r="K690" s="3">
        <f t="shared" si="31"/>
        <v>25176</v>
      </c>
      <c r="L690" s="13">
        <f t="shared" si="32"/>
        <v>4128</v>
      </c>
    </row>
    <row r="691" spans="1:12" ht="16.5" thickTop="1" thickBot="1" x14ac:dyDescent="0.3">
      <c r="A691" s="1">
        <v>45410</v>
      </c>
      <c r="B691" s="2" t="s">
        <v>61</v>
      </c>
      <c r="C691" s="2" t="s">
        <v>12</v>
      </c>
      <c r="D691" s="2" t="s">
        <v>54</v>
      </c>
      <c r="E691" s="2" t="s">
        <v>62</v>
      </c>
      <c r="F691" s="2" t="s">
        <v>34</v>
      </c>
      <c r="G691" s="2">
        <v>23</v>
      </c>
      <c r="H691" s="2">
        <v>736</v>
      </c>
      <c r="I691" s="2">
        <v>985</v>
      </c>
      <c r="J691" s="3">
        <f t="shared" si="30"/>
        <v>16928</v>
      </c>
      <c r="K691" s="3">
        <f t="shared" si="31"/>
        <v>22655</v>
      </c>
      <c r="L691" s="13">
        <f t="shared" si="32"/>
        <v>5727</v>
      </c>
    </row>
    <row r="692" spans="1:12" ht="16.5" thickTop="1" thickBot="1" x14ac:dyDescent="0.3">
      <c r="A692" s="1">
        <v>45411</v>
      </c>
      <c r="B692" s="2" t="s">
        <v>63</v>
      </c>
      <c r="C692" s="2" t="s">
        <v>12</v>
      </c>
      <c r="D692" s="2" t="s">
        <v>54</v>
      </c>
      <c r="E692" s="2" t="s">
        <v>18</v>
      </c>
      <c r="F692" s="2" t="s">
        <v>34</v>
      </c>
      <c r="G692" s="2">
        <v>27</v>
      </c>
      <c r="H692" s="2">
        <v>828</v>
      </c>
      <c r="I692" s="2">
        <v>1378</v>
      </c>
      <c r="J692" s="3">
        <f t="shared" si="30"/>
        <v>22356</v>
      </c>
      <c r="K692" s="3">
        <f t="shared" si="31"/>
        <v>37206</v>
      </c>
      <c r="L692" s="13">
        <f t="shared" si="32"/>
        <v>14850</v>
      </c>
    </row>
    <row r="693" spans="1:12" ht="16.5" thickTop="1" thickBot="1" x14ac:dyDescent="0.3">
      <c r="A693" s="1">
        <v>45412</v>
      </c>
      <c r="B693" s="2" t="s">
        <v>64</v>
      </c>
      <c r="C693" s="2" t="s">
        <v>12</v>
      </c>
      <c r="D693" s="2" t="s">
        <v>54</v>
      </c>
      <c r="E693" s="2" t="s">
        <v>65</v>
      </c>
      <c r="F693" s="2" t="s">
        <v>34</v>
      </c>
      <c r="G693" s="2">
        <v>28</v>
      </c>
      <c r="H693" s="2">
        <v>901</v>
      </c>
      <c r="I693" s="2">
        <v>963</v>
      </c>
      <c r="J693" s="3">
        <f t="shared" si="30"/>
        <v>25228</v>
      </c>
      <c r="K693" s="3">
        <f t="shared" si="31"/>
        <v>26964</v>
      </c>
      <c r="L693" s="13">
        <f t="shared" si="32"/>
        <v>1736</v>
      </c>
    </row>
    <row r="694" spans="1:12" ht="16.5" thickTop="1" thickBot="1" x14ac:dyDescent="0.3">
      <c r="A694" s="1">
        <v>45413</v>
      </c>
      <c r="B694" s="2" t="s">
        <v>66</v>
      </c>
      <c r="C694" s="2" t="s">
        <v>12</v>
      </c>
      <c r="D694" s="2" t="s">
        <v>54</v>
      </c>
      <c r="E694" s="2" t="s">
        <v>67</v>
      </c>
      <c r="F694" s="2" t="s">
        <v>34</v>
      </c>
      <c r="G694" s="2">
        <v>28</v>
      </c>
      <c r="H694" s="2">
        <v>796</v>
      </c>
      <c r="I694" s="2">
        <v>1230</v>
      </c>
      <c r="J694" s="3">
        <f t="shared" si="30"/>
        <v>22288</v>
      </c>
      <c r="K694" s="3">
        <f t="shared" si="31"/>
        <v>34440</v>
      </c>
      <c r="L694" s="13">
        <f t="shared" si="32"/>
        <v>12152</v>
      </c>
    </row>
    <row r="695" spans="1:12" ht="16.5" thickTop="1" thickBot="1" x14ac:dyDescent="0.3">
      <c r="A695" s="1">
        <v>45414</v>
      </c>
      <c r="B695" s="2" t="s">
        <v>68</v>
      </c>
      <c r="C695" s="2" t="s">
        <v>12</v>
      </c>
      <c r="D695" s="2" t="s">
        <v>54</v>
      </c>
      <c r="E695" s="2" t="s">
        <v>69</v>
      </c>
      <c r="F695" s="2" t="s">
        <v>15</v>
      </c>
      <c r="G695" s="2">
        <v>27</v>
      </c>
      <c r="H695" s="2">
        <v>794</v>
      </c>
      <c r="I695" s="2">
        <v>1184</v>
      </c>
      <c r="J695" s="3">
        <f t="shared" si="30"/>
        <v>21438</v>
      </c>
      <c r="K695" s="3">
        <f t="shared" si="31"/>
        <v>31968</v>
      </c>
      <c r="L695" s="13">
        <f t="shared" si="32"/>
        <v>10530</v>
      </c>
    </row>
    <row r="696" spans="1:12" ht="16.5" thickTop="1" thickBot="1" x14ac:dyDescent="0.3">
      <c r="A696" s="1">
        <v>45415</v>
      </c>
      <c r="B696" s="2" t="s">
        <v>70</v>
      </c>
      <c r="C696" s="2" t="s">
        <v>12</v>
      </c>
      <c r="D696" s="2" t="s">
        <v>54</v>
      </c>
      <c r="E696" s="2" t="s">
        <v>71</v>
      </c>
      <c r="F696" s="2" t="s">
        <v>15</v>
      </c>
      <c r="G696" s="2">
        <v>20</v>
      </c>
      <c r="H696" s="2">
        <v>812</v>
      </c>
      <c r="I696" s="2">
        <v>1108</v>
      </c>
      <c r="J696" s="3">
        <f t="shared" si="30"/>
        <v>16240</v>
      </c>
      <c r="K696" s="3">
        <f t="shared" si="31"/>
        <v>22160</v>
      </c>
      <c r="L696" s="13">
        <f t="shared" si="32"/>
        <v>5920</v>
      </c>
    </row>
    <row r="697" spans="1:12" ht="16.5" thickTop="1" thickBot="1" x14ac:dyDescent="0.3">
      <c r="A697" s="1">
        <v>45416</v>
      </c>
      <c r="B697" s="2" t="s">
        <v>72</v>
      </c>
      <c r="C697" s="2" t="s">
        <v>12</v>
      </c>
      <c r="D697" s="2" t="s">
        <v>54</v>
      </c>
      <c r="E697" s="2" t="s">
        <v>73</v>
      </c>
      <c r="F697" s="2" t="s">
        <v>15</v>
      </c>
      <c r="G697" s="2">
        <v>20</v>
      </c>
      <c r="H697" s="2">
        <v>908</v>
      </c>
      <c r="I697" s="2">
        <v>1335</v>
      </c>
      <c r="J697" s="3">
        <f t="shared" si="30"/>
        <v>18160</v>
      </c>
      <c r="K697" s="3">
        <f t="shared" si="31"/>
        <v>26700</v>
      </c>
      <c r="L697" s="13">
        <f t="shared" si="32"/>
        <v>8540</v>
      </c>
    </row>
    <row r="698" spans="1:12" ht="16.5" thickTop="1" thickBot="1" x14ac:dyDescent="0.3">
      <c r="A698" s="1">
        <v>45417</v>
      </c>
      <c r="B698" s="2" t="s">
        <v>74</v>
      </c>
      <c r="C698" s="2" t="s">
        <v>12</v>
      </c>
      <c r="D698" s="2" t="s">
        <v>54</v>
      </c>
      <c r="E698" s="2" t="s">
        <v>20</v>
      </c>
      <c r="F698" s="2" t="s">
        <v>15</v>
      </c>
      <c r="G698" s="2">
        <v>23</v>
      </c>
      <c r="H698" s="2">
        <v>846</v>
      </c>
      <c r="I698" s="2">
        <v>1460</v>
      </c>
      <c r="J698" s="3">
        <f t="shared" si="30"/>
        <v>19458</v>
      </c>
      <c r="K698" s="3">
        <f t="shared" si="31"/>
        <v>33580</v>
      </c>
      <c r="L698" s="13">
        <f t="shared" si="32"/>
        <v>14122</v>
      </c>
    </row>
    <row r="699" spans="1:12" ht="16.5" thickTop="1" thickBot="1" x14ac:dyDescent="0.3">
      <c r="A699" s="1">
        <v>45418</v>
      </c>
      <c r="B699" s="2" t="s">
        <v>75</v>
      </c>
      <c r="C699" s="2" t="s">
        <v>12</v>
      </c>
      <c r="D699" s="2" t="s">
        <v>54</v>
      </c>
      <c r="E699" s="2" t="s">
        <v>20</v>
      </c>
      <c r="F699" s="2" t="s">
        <v>34</v>
      </c>
      <c r="G699" s="2">
        <v>25</v>
      </c>
      <c r="H699" s="2">
        <v>627</v>
      </c>
      <c r="I699" s="2">
        <v>1315</v>
      </c>
      <c r="J699" s="3">
        <f t="shared" si="30"/>
        <v>15675</v>
      </c>
      <c r="K699" s="3">
        <f t="shared" si="31"/>
        <v>32875</v>
      </c>
      <c r="L699" s="13">
        <f t="shared" si="32"/>
        <v>17200</v>
      </c>
    </row>
    <row r="700" spans="1:12" ht="16.5" thickTop="1" thickBot="1" x14ac:dyDescent="0.3">
      <c r="A700" s="1">
        <v>45419</v>
      </c>
      <c r="B700" s="2" t="s">
        <v>76</v>
      </c>
      <c r="C700" s="2" t="s">
        <v>12</v>
      </c>
      <c r="D700" s="2" t="s">
        <v>77</v>
      </c>
      <c r="E700" s="2" t="s">
        <v>41</v>
      </c>
      <c r="F700" s="2" t="s">
        <v>34</v>
      </c>
      <c r="G700" s="2">
        <v>27</v>
      </c>
      <c r="H700" s="2">
        <v>817</v>
      </c>
      <c r="I700" s="2">
        <v>1245</v>
      </c>
      <c r="J700" s="3">
        <f t="shared" si="30"/>
        <v>22059</v>
      </c>
      <c r="K700" s="3">
        <f t="shared" si="31"/>
        <v>33615</v>
      </c>
      <c r="L700" s="13">
        <f t="shared" si="32"/>
        <v>11556</v>
      </c>
    </row>
    <row r="701" spans="1:12" ht="16.5" thickTop="1" thickBot="1" x14ac:dyDescent="0.3">
      <c r="A701" s="1">
        <v>45420</v>
      </c>
      <c r="B701" s="2" t="s">
        <v>78</v>
      </c>
      <c r="C701" s="2" t="s">
        <v>12</v>
      </c>
      <c r="D701" s="2" t="s">
        <v>77</v>
      </c>
      <c r="E701" s="2" t="s">
        <v>60</v>
      </c>
      <c r="F701" s="2" t="s">
        <v>34</v>
      </c>
      <c r="G701" s="2">
        <v>27</v>
      </c>
      <c r="H701" s="2">
        <v>675</v>
      </c>
      <c r="I701" s="2">
        <v>1163</v>
      </c>
      <c r="J701" s="3">
        <f t="shared" si="30"/>
        <v>18225</v>
      </c>
      <c r="K701" s="3">
        <f t="shared" si="31"/>
        <v>31401</v>
      </c>
      <c r="L701" s="13">
        <f t="shared" si="32"/>
        <v>13176</v>
      </c>
    </row>
    <row r="702" spans="1:12" ht="16.5" thickTop="1" thickBot="1" x14ac:dyDescent="0.3">
      <c r="A702" s="1">
        <v>45421</v>
      </c>
      <c r="B702" s="2" t="s">
        <v>79</v>
      </c>
      <c r="C702" s="2" t="s">
        <v>12</v>
      </c>
      <c r="D702" s="2" t="s">
        <v>77</v>
      </c>
      <c r="E702" s="2" t="s">
        <v>20</v>
      </c>
      <c r="F702" s="2" t="s">
        <v>34</v>
      </c>
      <c r="G702" s="2">
        <v>22</v>
      </c>
      <c r="H702" s="2">
        <v>695</v>
      </c>
      <c r="I702" s="2">
        <v>918</v>
      </c>
      <c r="J702" s="3">
        <f t="shared" si="30"/>
        <v>15290</v>
      </c>
      <c r="K702" s="3">
        <f t="shared" si="31"/>
        <v>20196</v>
      </c>
      <c r="L702" s="13">
        <f t="shared" si="32"/>
        <v>4906</v>
      </c>
    </row>
    <row r="703" spans="1:12" ht="16.5" thickTop="1" thickBot="1" x14ac:dyDescent="0.3">
      <c r="A703" s="1">
        <v>45422</v>
      </c>
      <c r="B703" s="2" t="s">
        <v>80</v>
      </c>
      <c r="C703" s="2" t="s">
        <v>12</v>
      </c>
      <c r="D703" s="2" t="s">
        <v>77</v>
      </c>
      <c r="E703" s="2" t="s">
        <v>26</v>
      </c>
      <c r="F703" s="2" t="s">
        <v>34</v>
      </c>
      <c r="G703" s="2">
        <v>21</v>
      </c>
      <c r="H703" s="2">
        <v>781</v>
      </c>
      <c r="I703" s="2">
        <v>1061</v>
      </c>
      <c r="J703" s="3">
        <f t="shared" si="30"/>
        <v>16401</v>
      </c>
      <c r="K703" s="3">
        <f t="shared" si="31"/>
        <v>22281</v>
      </c>
      <c r="L703" s="13">
        <f t="shared" si="32"/>
        <v>5880</v>
      </c>
    </row>
    <row r="704" spans="1:12" ht="16.5" thickTop="1" thickBot="1" x14ac:dyDescent="0.3">
      <c r="A704" s="1">
        <v>45423</v>
      </c>
      <c r="B704" s="2" t="s">
        <v>81</v>
      </c>
      <c r="C704" s="2" t="s">
        <v>12</v>
      </c>
      <c r="D704" s="2" t="s">
        <v>77</v>
      </c>
      <c r="E704" s="2" t="s">
        <v>14</v>
      </c>
      <c r="F704" s="2" t="s">
        <v>34</v>
      </c>
      <c r="G704" s="2">
        <v>25</v>
      </c>
      <c r="H704" s="2">
        <v>517</v>
      </c>
      <c r="I704" s="2">
        <v>1180</v>
      </c>
      <c r="J704" s="3">
        <f t="shared" si="30"/>
        <v>12925</v>
      </c>
      <c r="K704" s="3">
        <f t="shared" si="31"/>
        <v>29500</v>
      </c>
      <c r="L704" s="13">
        <f t="shared" si="32"/>
        <v>16575</v>
      </c>
    </row>
    <row r="705" spans="1:12" ht="16.5" thickTop="1" thickBot="1" x14ac:dyDescent="0.3">
      <c r="A705" s="1">
        <v>45424</v>
      </c>
      <c r="B705" s="2" t="s">
        <v>82</v>
      </c>
      <c r="C705" s="2" t="s">
        <v>12</v>
      </c>
      <c r="D705" s="2" t="s">
        <v>77</v>
      </c>
      <c r="E705" s="2" t="s">
        <v>18</v>
      </c>
      <c r="F705" s="2" t="s">
        <v>34</v>
      </c>
      <c r="G705" s="2">
        <v>24</v>
      </c>
      <c r="H705" s="2">
        <v>730</v>
      </c>
      <c r="I705" s="2">
        <v>1234</v>
      </c>
      <c r="J705" s="3">
        <f t="shared" si="30"/>
        <v>17520</v>
      </c>
      <c r="K705" s="3">
        <f t="shared" si="31"/>
        <v>29616</v>
      </c>
      <c r="L705" s="13">
        <f t="shared" si="32"/>
        <v>12096</v>
      </c>
    </row>
    <row r="706" spans="1:12" ht="16.5" thickTop="1" thickBot="1" x14ac:dyDescent="0.3">
      <c r="A706" s="1">
        <v>45425</v>
      </c>
      <c r="B706" s="2" t="s">
        <v>83</v>
      </c>
      <c r="C706" s="2" t="s">
        <v>12</v>
      </c>
      <c r="D706" s="2" t="s">
        <v>77</v>
      </c>
      <c r="E706" s="2" t="s">
        <v>20</v>
      </c>
      <c r="F706" s="2" t="s">
        <v>34</v>
      </c>
      <c r="G706" s="2">
        <v>23</v>
      </c>
      <c r="H706" s="2">
        <v>811</v>
      </c>
      <c r="I706" s="2">
        <v>1086</v>
      </c>
      <c r="J706" s="3">
        <f t="shared" si="30"/>
        <v>18653</v>
      </c>
      <c r="K706" s="3">
        <f t="shared" si="31"/>
        <v>24978</v>
      </c>
      <c r="L706" s="13">
        <f t="shared" si="32"/>
        <v>6325</v>
      </c>
    </row>
    <row r="707" spans="1:12" ht="16.5" thickTop="1" thickBot="1" x14ac:dyDescent="0.3">
      <c r="A707" s="1">
        <v>45426</v>
      </c>
      <c r="B707" s="2" t="s">
        <v>84</v>
      </c>
      <c r="C707" s="2" t="s">
        <v>12</v>
      </c>
      <c r="D707" s="2" t="s">
        <v>77</v>
      </c>
      <c r="E707" s="2" t="s">
        <v>22</v>
      </c>
      <c r="F707" s="2" t="s">
        <v>34</v>
      </c>
      <c r="G707" s="2">
        <v>21</v>
      </c>
      <c r="H707" s="2">
        <v>967</v>
      </c>
      <c r="I707" s="2">
        <v>1423</v>
      </c>
      <c r="J707" s="3">
        <f t="shared" ref="J707:J770" si="33">G707*H707</f>
        <v>20307</v>
      </c>
      <c r="K707" s="3">
        <f t="shared" ref="K707:K770" si="34">G707*I707</f>
        <v>29883</v>
      </c>
      <c r="L707" s="13">
        <f t="shared" ref="L707:L770" si="35">K707-J707</f>
        <v>9576</v>
      </c>
    </row>
    <row r="708" spans="1:12" ht="16.5" thickTop="1" thickBot="1" x14ac:dyDescent="0.3">
      <c r="A708" s="1">
        <v>45427</v>
      </c>
      <c r="B708" s="2" t="s">
        <v>85</v>
      </c>
      <c r="C708" s="2" t="s">
        <v>12</v>
      </c>
      <c r="D708" s="2" t="s">
        <v>77</v>
      </c>
      <c r="E708" s="2" t="s">
        <v>26</v>
      </c>
      <c r="F708" s="2" t="s">
        <v>34</v>
      </c>
      <c r="G708" s="2">
        <v>29</v>
      </c>
      <c r="H708" s="2">
        <v>655</v>
      </c>
      <c r="I708" s="2">
        <v>1132</v>
      </c>
      <c r="J708" s="3">
        <f t="shared" si="33"/>
        <v>18995</v>
      </c>
      <c r="K708" s="3">
        <f t="shared" si="34"/>
        <v>32828</v>
      </c>
      <c r="L708" s="13">
        <f t="shared" si="35"/>
        <v>13833</v>
      </c>
    </row>
    <row r="709" spans="1:12" ht="16.5" thickTop="1" thickBot="1" x14ac:dyDescent="0.3">
      <c r="A709" s="1">
        <v>45428</v>
      </c>
      <c r="B709" s="2" t="s">
        <v>86</v>
      </c>
      <c r="C709" s="2" t="s">
        <v>12</v>
      </c>
      <c r="D709" s="2" t="s">
        <v>77</v>
      </c>
      <c r="E709" s="2" t="s">
        <v>28</v>
      </c>
      <c r="F709" s="2" t="s">
        <v>15</v>
      </c>
      <c r="G709" s="2">
        <v>30</v>
      </c>
      <c r="H709" s="2">
        <v>616</v>
      </c>
      <c r="I709" s="2">
        <v>1159</v>
      </c>
      <c r="J709" s="3">
        <f t="shared" si="33"/>
        <v>18480</v>
      </c>
      <c r="K709" s="3">
        <f t="shared" si="34"/>
        <v>34770</v>
      </c>
      <c r="L709" s="13">
        <f t="shared" si="35"/>
        <v>16290</v>
      </c>
    </row>
    <row r="710" spans="1:12" ht="16.5" thickTop="1" thickBot="1" x14ac:dyDescent="0.3">
      <c r="A710" s="1">
        <v>45429</v>
      </c>
      <c r="B710" s="2" t="s">
        <v>87</v>
      </c>
      <c r="C710" s="2" t="s">
        <v>12</v>
      </c>
      <c r="D710" s="2" t="s">
        <v>77</v>
      </c>
      <c r="E710" s="2" t="s">
        <v>30</v>
      </c>
      <c r="F710" s="2" t="s">
        <v>15</v>
      </c>
      <c r="G710" s="2">
        <v>30</v>
      </c>
      <c r="H710" s="2">
        <v>709</v>
      </c>
      <c r="I710" s="2">
        <v>1305</v>
      </c>
      <c r="J710" s="3">
        <f t="shared" si="33"/>
        <v>21270</v>
      </c>
      <c r="K710" s="3">
        <f t="shared" si="34"/>
        <v>39150</v>
      </c>
      <c r="L710" s="13">
        <f t="shared" si="35"/>
        <v>17880</v>
      </c>
    </row>
    <row r="711" spans="1:12" ht="16.5" thickTop="1" thickBot="1" x14ac:dyDescent="0.3">
      <c r="A711" s="1">
        <v>45430</v>
      </c>
      <c r="B711" s="2" t="s">
        <v>88</v>
      </c>
      <c r="C711" s="2" t="s">
        <v>12</v>
      </c>
      <c r="D711" s="2" t="s">
        <v>77</v>
      </c>
      <c r="E711" s="2" t="s">
        <v>18</v>
      </c>
      <c r="F711" s="2" t="s">
        <v>15</v>
      </c>
      <c r="G711" s="2">
        <v>23</v>
      </c>
      <c r="H711" s="2">
        <v>875</v>
      </c>
      <c r="I711" s="2">
        <v>1376</v>
      </c>
      <c r="J711" s="3">
        <f t="shared" si="33"/>
        <v>20125</v>
      </c>
      <c r="K711" s="3">
        <f t="shared" si="34"/>
        <v>31648</v>
      </c>
      <c r="L711" s="13">
        <f t="shared" si="35"/>
        <v>11523</v>
      </c>
    </row>
    <row r="712" spans="1:12" ht="16.5" thickTop="1" thickBot="1" x14ac:dyDescent="0.3">
      <c r="A712" s="1">
        <v>45431</v>
      </c>
      <c r="B712" s="2" t="s">
        <v>89</v>
      </c>
      <c r="C712" s="2" t="s">
        <v>24</v>
      </c>
      <c r="D712" s="2" t="s">
        <v>90</v>
      </c>
      <c r="E712" s="2" t="s">
        <v>33</v>
      </c>
      <c r="F712" s="2" t="s">
        <v>15</v>
      </c>
      <c r="G712" s="2">
        <v>50</v>
      </c>
      <c r="H712" s="2">
        <v>885</v>
      </c>
      <c r="I712" s="2">
        <v>1238</v>
      </c>
      <c r="J712" s="3">
        <f t="shared" si="33"/>
        <v>44250</v>
      </c>
      <c r="K712" s="3">
        <f t="shared" si="34"/>
        <v>61900</v>
      </c>
      <c r="L712" s="13">
        <f t="shared" si="35"/>
        <v>17650</v>
      </c>
    </row>
    <row r="713" spans="1:12" ht="16.5" thickTop="1" thickBot="1" x14ac:dyDescent="0.3">
      <c r="A713" s="1">
        <v>45432</v>
      </c>
      <c r="B713" s="2" t="s">
        <v>91</v>
      </c>
      <c r="C713" s="2" t="s">
        <v>24</v>
      </c>
      <c r="D713" s="2" t="s">
        <v>90</v>
      </c>
      <c r="E713" s="2" t="s">
        <v>30</v>
      </c>
      <c r="F713" s="2" t="s">
        <v>15</v>
      </c>
      <c r="G713" s="2">
        <v>90</v>
      </c>
      <c r="H713" s="2">
        <v>718</v>
      </c>
      <c r="I713" s="2">
        <v>1346</v>
      </c>
      <c r="J713" s="3">
        <f t="shared" si="33"/>
        <v>64620</v>
      </c>
      <c r="K713" s="3">
        <f t="shared" si="34"/>
        <v>121140</v>
      </c>
      <c r="L713" s="13">
        <f t="shared" si="35"/>
        <v>56520</v>
      </c>
    </row>
    <row r="714" spans="1:12" ht="16.5" thickTop="1" thickBot="1" x14ac:dyDescent="0.3">
      <c r="A714" s="1">
        <v>45433</v>
      </c>
      <c r="B714" s="2" t="s">
        <v>92</v>
      </c>
      <c r="C714" s="2" t="s">
        <v>24</v>
      </c>
      <c r="D714" s="2" t="s">
        <v>90</v>
      </c>
      <c r="E714" s="2" t="s">
        <v>37</v>
      </c>
      <c r="F714" s="2" t="s">
        <v>34</v>
      </c>
      <c r="G714" s="2">
        <v>53</v>
      </c>
      <c r="H714" s="2">
        <v>950</v>
      </c>
      <c r="I714" s="2">
        <v>919</v>
      </c>
      <c r="J714" s="3">
        <f t="shared" si="33"/>
        <v>50350</v>
      </c>
      <c r="K714" s="3">
        <f t="shared" si="34"/>
        <v>48707</v>
      </c>
      <c r="L714" s="13">
        <f t="shared" si="35"/>
        <v>-1643</v>
      </c>
    </row>
    <row r="715" spans="1:12" ht="16.5" thickTop="1" thickBot="1" x14ac:dyDescent="0.3">
      <c r="A715" s="1">
        <v>45434</v>
      </c>
      <c r="B715" s="2" t="s">
        <v>93</v>
      </c>
      <c r="C715" s="2" t="s">
        <v>24</v>
      </c>
      <c r="D715" s="2" t="s">
        <v>90</v>
      </c>
      <c r="E715" s="2" t="s">
        <v>37</v>
      </c>
      <c r="F715" s="2" t="s">
        <v>34</v>
      </c>
      <c r="G715" s="2">
        <v>62</v>
      </c>
      <c r="H715" s="2">
        <v>623</v>
      </c>
      <c r="I715" s="2">
        <v>1463</v>
      </c>
      <c r="J715" s="3">
        <f t="shared" si="33"/>
        <v>38626</v>
      </c>
      <c r="K715" s="3">
        <f t="shared" si="34"/>
        <v>90706</v>
      </c>
      <c r="L715" s="13">
        <f t="shared" si="35"/>
        <v>52080</v>
      </c>
    </row>
    <row r="716" spans="1:12" ht="16.5" thickTop="1" thickBot="1" x14ac:dyDescent="0.3">
      <c r="A716" s="1">
        <v>45435</v>
      </c>
      <c r="B716" s="2" t="s">
        <v>94</v>
      </c>
      <c r="C716" s="2" t="s">
        <v>24</v>
      </c>
      <c r="D716" s="2" t="s">
        <v>90</v>
      </c>
      <c r="E716" s="2" t="s">
        <v>18</v>
      </c>
      <c r="F716" s="2" t="s">
        <v>34</v>
      </c>
      <c r="G716" s="2">
        <v>72</v>
      </c>
      <c r="H716" s="2">
        <v>920</v>
      </c>
      <c r="I716" s="2">
        <v>1333</v>
      </c>
      <c r="J716" s="3">
        <f t="shared" si="33"/>
        <v>66240</v>
      </c>
      <c r="K716" s="3">
        <f t="shared" si="34"/>
        <v>95976</v>
      </c>
      <c r="L716" s="13">
        <f t="shared" si="35"/>
        <v>29736</v>
      </c>
    </row>
    <row r="717" spans="1:12" ht="16.5" thickTop="1" thickBot="1" x14ac:dyDescent="0.3">
      <c r="A717" s="1">
        <v>45436</v>
      </c>
      <c r="B717" s="2" t="s">
        <v>95</v>
      </c>
      <c r="C717" s="2" t="s">
        <v>24</v>
      </c>
      <c r="D717" s="2" t="s">
        <v>90</v>
      </c>
      <c r="E717" s="2" t="s">
        <v>41</v>
      </c>
      <c r="F717" s="2" t="s">
        <v>34</v>
      </c>
      <c r="G717" s="2">
        <v>69</v>
      </c>
      <c r="H717" s="2">
        <v>860</v>
      </c>
      <c r="I717" s="2">
        <v>1028</v>
      </c>
      <c r="J717" s="3">
        <f t="shared" si="33"/>
        <v>59340</v>
      </c>
      <c r="K717" s="3">
        <f t="shared" si="34"/>
        <v>70932</v>
      </c>
      <c r="L717" s="13">
        <f t="shared" si="35"/>
        <v>11592</v>
      </c>
    </row>
    <row r="718" spans="1:12" ht="16.5" thickTop="1" thickBot="1" x14ac:dyDescent="0.3">
      <c r="A718" s="1">
        <v>45437</v>
      </c>
      <c r="B718" s="2" t="s">
        <v>96</v>
      </c>
      <c r="C718" s="2" t="s">
        <v>24</v>
      </c>
      <c r="D718" s="2" t="s">
        <v>90</v>
      </c>
      <c r="E718" s="2" t="s">
        <v>18</v>
      </c>
      <c r="F718" s="2" t="s">
        <v>34</v>
      </c>
      <c r="G718" s="2">
        <v>80</v>
      </c>
      <c r="H718" s="2">
        <v>765</v>
      </c>
      <c r="I718" s="2">
        <v>1025</v>
      </c>
      <c r="J718" s="3">
        <f t="shared" si="33"/>
        <v>61200</v>
      </c>
      <c r="K718" s="3">
        <f t="shared" si="34"/>
        <v>82000</v>
      </c>
      <c r="L718" s="13">
        <f t="shared" si="35"/>
        <v>20800</v>
      </c>
    </row>
    <row r="719" spans="1:12" ht="16.5" thickTop="1" thickBot="1" x14ac:dyDescent="0.3">
      <c r="A719" s="1">
        <v>45438</v>
      </c>
      <c r="B719" s="2" t="s">
        <v>97</v>
      </c>
      <c r="C719" s="2" t="s">
        <v>24</v>
      </c>
      <c r="D719" s="2" t="s">
        <v>90</v>
      </c>
      <c r="E719" s="2" t="s">
        <v>45</v>
      </c>
      <c r="F719" s="2" t="s">
        <v>34</v>
      </c>
      <c r="G719" s="2">
        <v>75</v>
      </c>
      <c r="H719" s="2">
        <v>690</v>
      </c>
      <c r="I719" s="2">
        <v>898</v>
      </c>
      <c r="J719" s="3">
        <f t="shared" si="33"/>
        <v>51750</v>
      </c>
      <c r="K719" s="3">
        <f t="shared" si="34"/>
        <v>67350</v>
      </c>
      <c r="L719" s="13">
        <f t="shared" si="35"/>
        <v>15600</v>
      </c>
    </row>
    <row r="720" spans="1:12" ht="16.5" thickTop="1" thickBot="1" x14ac:dyDescent="0.3">
      <c r="A720" s="1">
        <v>45439</v>
      </c>
      <c r="B720" s="2" t="s">
        <v>98</v>
      </c>
      <c r="C720" s="2" t="s">
        <v>24</v>
      </c>
      <c r="D720" s="2" t="s">
        <v>90</v>
      </c>
      <c r="E720" s="2" t="s">
        <v>41</v>
      </c>
      <c r="F720" s="2" t="s">
        <v>34</v>
      </c>
      <c r="G720" s="2">
        <v>100</v>
      </c>
      <c r="H720" s="2">
        <v>795</v>
      </c>
      <c r="I720" s="2">
        <v>1235</v>
      </c>
      <c r="J720" s="3">
        <f t="shared" si="33"/>
        <v>79500</v>
      </c>
      <c r="K720" s="3">
        <f t="shared" si="34"/>
        <v>123500</v>
      </c>
      <c r="L720" s="13">
        <f t="shared" si="35"/>
        <v>44000</v>
      </c>
    </row>
    <row r="721" spans="1:12" ht="16.5" thickTop="1" thickBot="1" x14ac:dyDescent="0.3">
      <c r="A721" s="1">
        <v>45440</v>
      </c>
      <c r="B721" s="2" t="s">
        <v>99</v>
      </c>
      <c r="C721" s="2" t="s">
        <v>24</v>
      </c>
      <c r="D721" s="2" t="s">
        <v>90</v>
      </c>
      <c r="E721" s="2" t="s">
        <v>48</v>
      </c>
      <c r="F721" s="2" t="s">
        <v>15</v>
      </c>
      <c r="G721" s="2">
        <v>85</v>
      </c>
      <c r="H721" s="2">
        <v>845</v>
      </c>
      <c r="I721" s="2">
        <v>1374</v>
      </c>
      <c r="J721" s="3">
        <f t="shared" si="33"/>
        <v>71825</v>
      </c>
      <c r="K721" s="3">
        <f t="shared" si="34"/>
        <v>116790</v>
      </c>
      <c r="L721" s="13">
        <f t="shared" si="35"/>
        <v>44965</v>
      </c>
    </row>
    <row r="722" spans="1:12" ht="16.5" thickTop="1" thickBot="1" x14ac:dyDescent="0.3">
      <c r="A722" s="1">
        <v>45441</v>
      </c>
      <c r="B722" s="2" t="s">
        <v>100</v>
      </c>
      <c r="C722" s="2" t="s">
        <v>24</v>
      </c>
      <c r="D722" s="2" t="s">
        <v>90</v>
      </c>
      <c r="E722" s="2" t="s">
        <v>50</v>
      </c>
      <c r="F722" s="2" t="s">
        <v>15</v>
      </c>
      <c r="G722" s="2">
        <v>59</v>
      </c>
      <c r="H722" s="2">
        <v>716</v>
      </c>
      <c r="I722" s="2">
        <v>1384</v>
      </c>
      <c r="J722" s="3">
        <f t="shared" si="33"/>
        <v>42244</v>
      </c>
      <c r="K722" s="3">
        <f t="shared" si="34"/>
        <v>81656</v>
      </c>
      <c r="L722" s="13">
        <f t="shared" si="35"/>
        <v>39412</v>
      </c>
    </row>
    <row r="723" spans="1:12" ht="16.5" thickTop="1" thickBot="1" x14ac:dyDescent="0.3">
      <c r="A723" s="1">
        <v>45442</v>
      </c>
      <c r="B723" s="2" t="s">
        <v>101</v>
      </c>
      <c r="C723" s="2" t="s">
        <v>24</v>
      </c>
      <c r="D723" s="2" t="s">
        <v>90</v>
      </c>
      <c r="E723" s="2" t="s">
        <v>30</v>
      </c>
      <c r="F723" s="2" t="s">
        <v>15</v>
      </c>
      <c r="G723" s="2">
        <v>51</v>
      </c>
      <c r="H723" s="2">
        <v>876</v>
      </c>
      <c r="I723" s="2">
        <v>934</v>
      </c>
      <c r="J723" s="3">
        <f t="shared" si="33"/>
        <v>44676</v>
      </c>
      <c r="K723" s="3">
        <f t="shared" si="34"/>
        <v>47634</v>
      </c>
      <c r="L723" s="13">
        <f t="shared" si="35"/>
        <v>2958</v>
      </c>
    </row>
    <row r="724" spans="1:12" ht="16.5" thickTop="1" thickBot="1" x14ac:dyDescent="0.3">
      <c r="A724" s="1">
        <v>45443</v>
      </c>
      <c r="B724" s="2" t="s">
        <v>102</v>
      </c>
      <c r="C724" s="2" t="s">
        <v>24</v>
      </c>
      <c r="D724" s="2" t="s">
        <v>103</v>
      </c>
      <c r="E724" s="2" t="s">
        <v>37</v>
      </c>
      <c r="F724" s="2" t="s">
        <v>15</v>
      </c>
      <c r="G724" s="2">
        <v>55</v>
      </c>
      <c r="H724" s="2">
        <v>793</v>
      </c>
      <c r="I724" s="2">
        <v>1289</v>
      </c>
      <c r="J724" s="3">
        <f t="shared" si="33"/>
        <v>43615</v>
      </c>
      <c r="K724" s="3">
        <f t="shared" si="34"/>
        <v>70895</v>
      </c>
      <c r="L724" s="13">
        <f t="shared" si="35"/>
        <v>27280</v>
      </c>
    </row>
    <row r="725" spans="1:12" ht="16.5" thickTop="1" thickBot="1" x14ac:dyDescent="0.3">
      <c r="A725" s="1">
        <v>45444</v>
      </c>
      <c r="B725" s="2" t="s">
        <v>104</v>
      </c>
      <c r="C725" s="2" t="s">
        <v>24</v>
      </c>
      <c r="D725" s="2" t="s">
        <v>103</v>
      </c>
      <c r="E725" s="2" t="s">
        <v>37</v>
      </c>
      <c r="F725" s="2" t="s">
        <v>34</v>
      </c>
      <c r="G725" s="2">
        <v>82</v>
      </c>
      <c r="H725" s="2">
        <v>641</v>
      </c>
      <c r="I725" s="2">
        <v>964</v>
      </c>
      <c r="J725" s="3">
        <f t="shared" si="33"/>
        <v>52562</v>
      </c>
      <c r="K725" s="3">
        <f t="shared" si="34"/>
        <v>79048</v>
      </c>
      <c r="L725" s="13">
        <f t="shared" si="35"/>
        <v>26486</v>
      </c>
    </row>
    <row r="726" spans="1:12" ht="16.5" thickTop="1" thickBot="1" x14ac:dyDescent="0.3">
      <c r="A726" s="1">
        <v>45445</v>
      </c>
      <c r="B726" s="2" t="s">
        <v>105</v>
      </c>
      <c r="C726" s="2" t="s">
        <v>24</v>
      </c>
      <c r="D726" s="2" t="s">
        <v>103</v>
      </c>
      <c r="E726" s="2" t="s">
        <v>22</v>
      </c>
      <c r="F726" s="2" t="s">
        <v>15</v>
      </c>
      <c r="G726" s="2">
        <v>80</v>
      </c>
      <c r="H726" s="2">
        <v>678</v>
      </c>
      <c r="I726" s="2">
        <v>1088</v>
      </c>
      <c r="J726" s="3">
        <f t="shared" si="33"/>
        <v>54240</v>
      </c>
      <c r="K726" s="3">
        <f t="shared" si="34"/>
        <v>87040</v>
      </c>
      <c r="L726" s="13">
        <f t="shared" si="35"/>
        <v>32800</v>
      </c>
    </row>
    <row r="727" spans="1:12" ht="16.5" thickTop="1" thickBot="1" x14ac:dyDescent="0.3">
      <c r="A727" s="1">
        <v>45446</v>
      </c>
      <c r="B727" s="2" t="s">
        <v>106</v>
      </c>
      <c r="C727" s="2" t="s">
        <v>24</v>
      </c>
      <c r="D727" s="2" t="s">
        <v>103</v>
      </c>
      <c r="E727" s="2" t="s">
        <v>22</v>
      </c>
      <c r="F727" s="2" t="s">
        <v>15</v>
      </c>
      <c r="G727" s="2">
        <v>76</v>
      </c>
      <c r="H727" s="2">
        <v>585</v>
      </c>
      <c r="I727" s="2">
        <v>1399</v>
      </c>
      <c r="J727" s="3">
        <f t="shared" si="33"/>
        <v>44460</v>
      </c>
      <c r="K727" s="3">
        <f t="shared" si="34"/>
        <v>106324</v>
      </c>
      <c r="L727" s="13">
        <f t="shared" si="35"/>
        <v>61864</v>
      </c>
    </row>
    <row r="728" spans="1:12" ht="16.5" thickTop="1" thickBot="1" x14ac:dyDescent="0.3">
      <c r="A728" s="1">
        <v>45447</v>
      </c>
      <c r="B728" s="2" t="s">
        <v>107</v>
      </c>
      <c r="C728" s="2" t="s">
        <v>24</v>
      </c>
      <c r="D728" s="2" t="s">
        <v>103</v>
      </c>
      <c r="E728" s="2" t="s">
        <v>33</v>
      </c>
      <c r="F728" s="2" t="s">
        <v>15</v>
      </c>
      <c r="G728" s="2">
        <v>93</v>
      </c>
      <c r="H728" s="2">
        <v>662</v>
      </c>
      <c r="I728" s="2">
        <v>1440</v>
      </c>
      <c r="J728" s="3">
        <f t="shared" si="33"/>
        <v>61566</v>
      </c>
      <c r="K728" s="3">
        <f t="shared" si="34"/>
        <v>133920</v>
      </c>
      <c r="L728" s="13">
        <f t="shared" si="35"/>
        <v>72354</v>
      </c>
    </row>
    <row r="729" spans="1:12" ht="16.5" thickTop="1" thickBot="1" x14ac:dyDescent="0.3">
      <c r="A729" s="1">
        <v>45448</v>
      </c>
      <c r="B729" s="2" t="s">
        <v>108</v>
      </c>
      <c r="C729" s="2" t="s">
        <v>24</v>
      </c>
      <c r="D729" s="2" t="s">
        <v>103</v>
      </c>
      <c r="E729" s="2" t="s">
        <v>37</v>
      </c>
      <c r="F729" s="2" t="s">
        <v>15</v>
      </c>
      <c r="G729" s="2">
        <v>51</v>
      </c>
      <c r="H729" s="2">
        <v>744</v>
      </c>
      <c r="I729" s="2">
        <v>1324</v>
      </c>
      <c r="J729" s="3">
        <f t="shared" si="33"/>
        <v>37944</v>
      </c>
      <c r="K729" s="3">
        <f t="shared" si="34"/>
        <v>67524</v>
      </c>
      <c r="L729" s="13">
        <f t="shared" si="35"/>
        <v>29580</v>
      </c>
    </row>
    <row r="730" spans="1:12" ht="16.5" thickTop="1" thickBot="1" x14ac:dyDescent="0.3">
      <c r="A730" s="1">
        <v>45449</v>
      </c>
      <c r="B730" s="2" t="s">
        <v>109</v>
      </c>
      <c r="C730" s="2" t="s">
        <v>24</v>
      </c>
      <c r="D730" s="2" t="s">
        <v>103</v>
      </c>
      <c r="E730" s="2" t="s">
        <v>60</v>
      </c>
      <c r="F730" s="2" t="s">
        <v>34</v>
      </c>
      <c r="G730" s="2">
        <v>88</v>
      </c>
      <c r="H730" s="2">
        <v>820</v>
      </c>
      <c r="I730" s="2">
        <v>1182</v>
      </c>
      <c r="J730" s="3">
        <f t="shared" si="33"/>
        <v>72160</v>
      </c>
      <c r="K730" s="3">
        <f t="shared" si="34"/>
        <v>104016</v>
      </c>
      <c r="L730" s="13">
        <f t="shared" si="35"/>
        <v>31856</v>
      </c>
    </row>
    <row r="731" spans="1:12" ht="16.5" thickTop="1" thickBot="1" x14ac:dyDescent="0.3">
      <c r="A731" s="1">
        <v>45450</v>
      </c>
      <c r="B731" s="2" t="s">
        <v>110</v>
      </c>
      <c r="C731" s="2" t="s">
        <v>24</v>
      </c>
      <c r="D731" s="2" t="s">
        <v>103</v>
      </c>
      <c r="E731" s="2" t="s">
        <v>62</v>
      </c>
      <c r="F731" s="2" t="s">
        <v>34</v>
      </c>
      <c r="G731" s="2">
        <v>72</v>
      </c>
      <c r="H731" s="2">
        <v>937</v>
      </c>
      <c r="I731" s="2">
        <v>1264</v>
      </c>
      <c r="J731" s="3">
        <f t="shared" si="33"/>
        <v>67464</v>
      </c>
      <c r="K731" s="3">
        <f t="shared" si="34"/>
        <v>91008</v>
      </c>
      <c r="L731" s="13">
        <f t="shared" si="35"/>
        <v>23544</v>
      </c>
    </row>
    <row r="732" spans="1:12" ht="16.5" thickTop="1" thickBot="1" x14ac:dyDescent="0.3">
      <c r="A732" s="1">
        <v>45451</v>
      </c>
      <c r="B732" s="2" t="s">
        <v>111</v>
      </c>
      <c r="C732" s="2" t="s">
        <v>24</v>
      </c>
      <c r="D732" s="2" t="s">
        <v>103</v>
      </c>
      <c r="E732" s="2" t="s">
        <v>18</v>
      </c>
      <c r="F732" s="2" t="s">
        <v>34</v>
      </c>
      <c r="G732" s="2">
        <v>55</v>
      </c>
      <c r="H732" s="2">
        <v>685</v>
      </c>
      <c r="I732" s="2">
        <v>1135</v>
      </c>
      <c r="J732" s="3">
        <f t="shared" si="33"/>
        <v>37675</v>
      </c>
      <c r="K732" s="3">
        <f t="shared" si="34"/>
        <v>62425</v>
      </c>
      <c r="L732" s="13">
        <f t="shared" si="35"/>
        <v>24750</v>
      </c>
    </row>
    <row r="733" spans="1:12" ht="16.5" thickTop="1" thickBot="1" x14ac:dyDescent="0.3">
      <c r="A733" s="1">
        <v>45452</v>
      </c>
      <c r="B733" s="2" t="s">
        <v>112</v>
      </c>
      <c r="C733" s="2" t="s">
        <v>24</v>
      </c>
      <c r="D733" s="2" t="s">
        <v>103</v>
      </c>
      <c r="E733" s="2" t="s">
        <v>65</v>
      </c>
      <c r="F733" s="2" t="s">
        <v>34</v>
      </c>
      <c r="G733" s="2">
        <v>55</v>
      </c>
      <c r="H733" s="2">
        <v>661</v>
      </c>
      <c r="I733" s="2">
        <v>1210</v>
      </c>
      <c r="J733" s="3">
        <f t="shared" si="33"/>
        <v>36355</v>
      </c>
      <c r="K733" s="3">
        <f t="shared" si="34"/>
        <v>66550</v>
      </c>
      <c r="L733" s="13">
        <f t="shared" si="35"/>
        <v>30195</v>
      </c>
    </row>
    <row r="734" spans="1:12" ht="16.5" thickTop="1" thickBot="1" x14ac:dyDescent="0.3">
      <c r="A734" s="1">
        <v>45453</v>
      </c>
      <c r="B734" s="2" t="s">
        <v>113</v>
      </c>
      <c r="C734" s="2" t="s">
        <v>24</v>
      </c>
      <c r="D734" s="2" t="s">
        <v>103</v>
      </c>
      <c r="E734" s="2" t="s">
        <v>67</v>
      </c>
      <c r="F734" s="2" t="s">
        <v>34</v>
      </c>
      <c r="G734" s="2">
        <v>72</v>
      </c>
      <c r="H734" s="2">
        <v>804</v>
      </c>
      <c r="I734" s="2">
        <v>1389</v>
      </c>
      <c r="J734" s="3">
        <f t="shared" si="33"/>
        <v>57888</v>
      </c>
      <c r="K734" s="3">
        <f t="shared" si="34"/>
        <v>100008</v>
      </c>
      <c r="L734" s="13">
        <f t="shared" si="35"/>
        <v>42120</v>
      </c>
    </row>
    <row r="735" spans="1:12" ht="16.5" thickTop="1" thickBot="1" x14ac:dyDescent="0.3">
      <c r="A735" s="1">
        <v>45454</v>
      </c>
      <c r="B735" s="2" t="s">
        <v>114</v>
      </c>
      <c r="C735" s="2" t="s">
        <v>115</v>
      </c>
      <c r="D735" s="2" t="s">
        <v>116</v>
      </c>
      <c r="E735" s="2" t="s">
        <v>69</v>
      </c>
      <c r="F735" s="2" t="s">
        <v>34</v>
      </c>
      <c r="G735" s="2">
        <v>13</v>
      </c>
      <c r="H735" s="2">
        <v>643</v>
      </c>
      <c r="I735" s="2">
        <v>1098</v>
      </c>
      <c r="J735" s="3">
        <f t="shared" si="33"/>
        <v>8359</v>
      </c>
      <c r="K735" s="3">
        <f t="shared" si="34"/>
        <v>14274</v>
      </c>
      <c r="L735" s="13">
        <f t="shared" si="35"/>
        <v>5915</v>
      </c>
    </row>
    <row r="736" spans="1:12" ht="16.5" thickTop="1" thickBot="1" x14ac:dyDescent="0.3">
      <c r="A736" s="1">
        <v>45455</v>
      </c>
      <c r="B736" s="2" t="s">
        <v>117</v>
      </c>
      <c r="C736" s="2" t="s">
        <v>115</v>
      </c>
      <c r="D736" s="2" t="s">
        <v>116</v>
      </c>
      <c r="E736" s="2" t="s">
        <v>71</v>
      </c>
      <c r="F736" s="2" t="s">
        <v>34</v>
      </c>
      <c r="G736" s="2">
        <v>16</v>
      </c>
      <c r="H736" s="2">
        <v>848</v>
      </c>
      <c r="I736" s="2">
        <v>894</v>
      </c>
      <c r="J736" s="3">
        <f t="shared" si="33"/>
        <v>13568</v>
      </c>
      <c r="K736" s="3">
        <f t="shared" si="34"/>
        <v>14304</v>
      </c>
      <c r="L736" s="13">
        <f t="shared" si="35"/>
        <v>736</v>
      </c>
    </row>
    <row r="737" spans="1:12" ht="16.5" thickTop="1" thickBot="1" x14ac:dyDescent="0.3">
      <c r="A737" s="1">
        <v>45456</v>
      </c>
      <c r="B737" s="2" t="s">
        <v>118</v>
      </c>
      <c r="C737" s="2" t="s">
        <v>115</v>
      </c>
      <c r="D737" s="2" t="s">
        <v>116</v>
      </c>
      <c r="E737" s="2" t="s">
        <v>73</v>
      </c>
      <c r="F737" s="2" t="s">
        <v>34</v>
      </c>
      <c r="G737" s="2">
        <v>19</v>
      </c>
      <c r="H737" s="2">
        <v>982</v>
      </c>
      <c r="I737" s="2">
        <v>1253</v>
      </c>
      <c r="J737" s="3">
        <f t="shared" si="33"/>
        <v>18658</v>
      </c>
      <c r="K737" s="3">
        <f t="shared" si="34"/>
        <v>23807</v>
      </c>
      <c r="L737" s="13">
        <f t="shared" si="35"/>
        <v>5149</v>
      </c>
    </row>
    <row r="738" spans="1:12" ht="16.5" thickTop="1" thickBot="1" x14ac:dyDescent="0.3">
      <c r="A738" s="1">
        <v>45457</v>
      </c>
      <c r="B738" s="2" t="s">
        <v>119</v>
      </c>
      <c r="C738" s="2" t="s">
        <v>115</v>
      </c>
      <c r="D738" s="2" t="s">
        <v>116</v>
      </c>
      <c r="E738" s="2" t="s">
        <v>20</v>
      </c>
      <c r="F738" s="2" t="s">
        <v>34</v>
      </c>
      <c r="G738" s="2">
        <v>19</v>
      </c>
      <c r="H738" s="2">
        <v>918</v>
      </c>
      <c r="I738" s="2">
        <v>1364</v>
      </c>
      <c r="J738" s="3">
        <f t="shared" si="33"/>
        <v>17442</v>
      </c>
      <c r="K738" s="3">
        <f t="shared" si="34"/>
        <v>25916</v>
      </c>
      <c r="L738" s="13">
        <f t="shared" si="35"/>
        <v>8474</v>
      </c>
    </row>
    <row r="739" spans="1:12" ht="16.5" thickTop="1" thickBot="1" x14ac:dyDescent="0.3">
      <c r="A739" s="1">
        <v>45458</v>
      </c>
      <c r="B739" s="2" t="s">
        <v>120</v>
      </c>
      <c r="C739" s="2" t="s">
        <v>115</v>
      </c>
      <c r="D739" s="2" t="s">
        <v>116</v>
      </c>
      <c r="E739" s="2" t="s">
        <v>20</v>
      </c>
      <c r="F739" s="2" t="s">
        <v>34</v>
      </c>
      <c r="G739" s="2">
        <v>17</v>
      </c>
      <c r="H739" s="2">
        <v>901</v>
      </c>
      <c r="I739" s="2">
        <v>1395</v>
      </c>
      <c r="J739" s="3">
        <f t="shared" si="33"/>
        <v>15317</v>
      </c>
      <c r="K739" s="3">
        <f t="shared" si="34"/>
        <v>23715</v>
      </c>
      <c r="L739" s="13">
        <f t="shared" si="35"/>
        <v>8398</v>
      </c>
    </row>
    <row r="740" spans="1:12" ht="16.5" thickTop="1" thickBot="1" x14ac:dyDescent="0.3">
      <c r="A740" s="1">
        <v>45459</v>
      </c>
      <c r="B740" s="2" t="s">
        <v>121</v>
      </c>
      <c r="C740" s="2" t="s">
        <v>115</v>
      </c>
      <c r="D740" s="2" t="s">
        <v>116</v>
      </c>
      <c r="E740" s="2" t="s">
        <v>41</v>
      </c>
      <c r="F740" s="2" t="s">
        <v>15</v>
      </c>
      <c r="G740" s="2">
        <v>17</v>
      </c>
      <c r="H740" s="2">
        <v>787</v>
      </c>
      <c r="I740" s="2">
        <v>1165</v>
      </c>
      <c r="J740" s="3">
        <f t="shared" si="33"/>
        <v>13379</v>
      </c>
      <c r="K740" s="3">
        <f t="shared" si="34"/>
        <v>19805</v>
      </c>
      <c r="L740" s="13">
        <f t="shared" si="35"/>
        <v>6426</v>
      </c>
    </row>
    <row r="741" spans="1:12" ht="16.5" thickTop="1" thickBot="1" x14ac:dyDescent="0.3">
      <c r="A741" s="1">
        <v>45460</v>
      </c>
      <c r="B741" s="2" t="s">
        <v>122</v>
      </c>
      <c r="C741" s="2" t="s">
        <v>115</v>
      </c>
      <c r="D741" s="2" t="s">
        <v>116</v>
      </c>
      <c r="E741" s="2" t="s">
        <v>60</v>
      </c>
      <c r="F741" s="2" t="s">
        <v>15</v>
      </c>
      <c r="G741" s="2">
        <v>15</v>
      </c>
      <c r="H741" s="2">
        <v>545</v>
      </c>
      <c r="I741" s="2">
        <v>1113</v>
      </c>
      <c r="J741" s="3">
        <f t="shared" si="33"/>
        <v>8175</v>
      </c>
      <c r="K741" s="3">
        <f t="shared" si="34"/>
        <v>16695</v>
      </c>
      <c r="L741" s="13">
        <f t="shared" si="35"/>
        <v>8520</v>
      </c>
    </row>
    <row r="742" spans="1:12" ht="16.5" thickTop="1" thickBot="1" x14ac:dyDescent="0.3">
      <c r="A742" s="1">
        <v>45461</v>
      </c>
      <c r="B742" s="2" t="s">
        <v>123</v>
      </c>
      <c r="C742" s="2" t="s">
        <v>24</v>
      </c>
      <c r="D742" s="2" t="s">
        <v>90</v>
      </c>
      <c r="E742" s="2" t="s">
        <v>20</v>
      </c>
      <c r="F742" s="2" t="s">
        <v>15</v>
      </c>
      <c r="G742" s="2">
        <v>87</v>
      </c>
      <c r="H742" s="2">
        <v>616</v>
      </c>
      <c r="I742" s="2">
        <v>916</v>
      </c>
      <c r="J742" s="3">
        <f t="shared" si="33"/>
        <v>53592</v>
      </c>
      <c r="K742" s="3">
        <f t="shared" si="34"/>
        <v>79692</v>
      </c>
      <c r="L742" s="13">
        <f t="shared" si="35"/>
        <v>26100</v>
      </c>
    </row>
    <row r="743" spans="1:12" ht="16.5" thickTop="1" thickBot="1" x14ac:dyDescent="0.3">
      <c r="A743" s="1">
        <v>45462</v>
      </c>
      <c r="B743" s="2" t="s">
        <v>124</v>
      </c>
      <c r="C743" s="2" t="s">
        <v>24</v>
      </c>
      <c r="D743" s="2" t="s">
        <v>90</v>
      </c>
      <c r="E743" s="2" t="s">
        <v>26</v>
      </c>
      <c r="F743" s="2" t="s">
        <v>15</v>
      </c>
      <c r="G743" s="2">
        <v>57</v>
      </c>
      <c r="H743" s="2">
        <v>724</v>
      </c>
      <c r="I743" s="2">
        <v>923</v>
      </c>
      <c r="J743" s="3">
        <f t="shared" si="33"/>
        <v>41268</v>
      </c>
      <c r="K743" s="3">
        <f t="shared" si="34"/>
        <v>52611</v>
      </c>
      <c r="L743" s="13">
        <f t="shared" si="35"/>
        <v>11343</v>
      </c>
    </row>
    <row r="744" spans="1:12" ht="16.5" thickTop="1" thickBot="1" x14ac:dyDescent="0.3">
      <c r="A744" s="1">
        <v>45463</v>
      </c>
      <c r="B744" s="2" t="s">
        <v>125</v>
      </c>
      <c r="C744" s="2" t="s">
        <v>24</v>
      </c>
      <c r="D744" s="2" t="s">
        <v>90</v>
      </c>
      <c r="E744" s="2" t="s">
        <v>14</v>
      </c>
      <c r="F744" s="2" t="s">
        <v>15</v>
      </c>
      <c r="G744" s="2">
        <v>85</v>
      </c>
      <c r="H744" s="2">
        <v>639</v>
      </c>
      <c r="I744" s="2">
        <v>920</v>
      </c>
      <c r="J744" s="3">
        <f t="shared" si="33"/>
        <v>54315</v>
      </c>
      <c r="K744" s="3">
        <f t="shared" si="34"/>
        <v>78200</v>
      </c>
      <c r="L744" s="13">
        <f t="shared" si="35"/>
        <v>23885</v>
      </c>
    </row>
    <row r="745" spans="1:12" ht="16.5" thickTop="1" thickBot="1" x14ac:dyDescent="0.3">
      <c r="A745" s="1">
        <v>45464</v>
      </c>
      <c r="B745" s="2" t="s">
        <v>126</v>
      </c>
      <c r="C745" s="2" t="s">
        <v>24</v>
      </c>
      <c r="D745" s="2" t="s">
        <v>90</v>
      </c>
      <c r="E745" s="2" t="s">
        <v>18</v>
      </c>
      <c r="F745" s="2" t="s">
        <v>34</v>
      </c>
      <c r="G745" s="2">
        <v>83</v>
      </c>
      <c r="H745" s="2">
        <v>889</v>
      </c>
      <c r="I745" s="2">
        <v>1363</v>
      </c>
      <c r="J745" s="3">
        <f t="shared" si="33"/>
        <v>73787</v>
      </c>
      <c r="K745" s="3">
        <f t="shared" si="34"/>
        <v>113129</v>
      </c>
      <c r="L745" s="13">
        <f t="shared" si="35"/>
        <v>39342</v>
      </c>
    </row>
    <row r="746" spans="1:12" ht="16.5" thickTop="1" thickBot="1" x14ac:dyDescent="0.3">
      <c r="A746" s="1">
        <v>45465</v>
      </c>
      <c r="B746" s="2" t="s">
        <v>127</v>
      </c>
      <c r="C746" s="2" t="s">
        <v>24</v>
      </c>
      <c r="D746" s="2" t="s">
        <v>90</v>
      </c>
      <c r="E746" s="2" t="s">
        <v>20</v>
      </c>
      <c r="F746" s="2" t="s">
        <v>34</v>
      </c>
      <c r="G746" s="2">
        <v>81</v>
      </c>
      <c r="H746" s="2">
        <v>776</v>
      </c>
      <c r="I746" s="2">
        <v>1318</v>
      </c>
      <c r="J746" s="3">
        <f t="shared" si="33"/>
        <v>62856</v>
      </c>
      <c r="K746" s="3">
        <f t="shared" si="34"/>
        <v>106758</v>
      </c>
      <c r="L746" s="13">
        <f t="shared" si="35"/>
        <v>43902</v>
      </c>
    </row>
    <row r="747" spans="1:12" ht="16.5" thickTop="1" thickBot="1" x14ac:dyDescent="0.3">
      <c r="A747" s="1">
        <v>45466</v>
      </c>
      <c r="B747" s="2" t="s">
        <v>128</v>
      </c>
      <c r="C747" s="2" t="s">
        <v>24</v>
      </c>
      <c r="D747" s="2" t="s">
        <v>103</v>
      </c>
      <c r="E747" s="2" t="s">
        <v>22</v>
      </c>
      <c r="F747" s="2" t="s">
        <v>34</v>
      </c>
      <c r="G747" s="2">
        <v>86</v>
      </c>
      <c r="H747" s="2">
        <v>705</v>
      </c>
      <c r="I747" s="2">
        <v>1007</v>
      </c>
      <c r="J747" s="3">
        <f t="shared" si="33"/>
        <v>60630</v>
      </c>
      <c r="K747" s="3">
        <f t="shared" si="34"/>
        <v>86602</v>
      </c>
      <c r="L747" s="13">
        <f t="shared" si="35"/>
        <v>25972</v>
      </c>
    </row>
    <row r="748" spans="1:12" ht="16.5" thickTop="1" thickBot="1" x14ac:dyDescent="0.3">
      <c r="A748" s="1">
        <v>45467</v>
      </c>
      <c r="B748" s="2" t="s">
        <v>129</v>
      </c>
      <c r="C748" s="2" t="s">
        <v>24</v>
      </c>
      <c r="D748" s="2" t="s">
        <v>103</v>
      </c>
      <c r="E748" s="2" t="s">
        <v>26</v>
      </c>
      <c r="F748" s="2" t="s">
        <v>15</v>
      </c>
      <c r="G748" s="2">
        <v>80</v>
      </c>
      <c r="H748" s="2">
        <v>901</v>
      </c>
      <c r="I748" s="2">
        <v>1198</v>
      </c>
      <c r="J748" s="3">
        <f t="shared" si="33"/>
        <v>72080</v>
      </c>
      <c r="K748" s="3">
        <f t="shared" si="34"/>
        <v>95840</v>
      </c>
      <c r="L748" s="13">
        <f t="shared" si="35"/>
        <v>23760</v>
      </c>
    </row>
    <row r="749" spans="1:12" ht="16.5" thickTop="1" thickBot="1" x14ac:dyDescent="0.3">
      <c r="A749" s="1">
        <v>45468</v>
      </c>
      <c r="B749" s="2" t="s">
        <v>130</v>
      </c>
      <c r="C749" s="2" t="s">
        <v>24</v>
      </c>
      <c r="D749" s="2" t="s">
        <v>103</v>
      </c>
      <c r="E749" s="2" t="s">
        <v>28</v>
      </c>
      <c r="F749" s="2" t="s">
        <v>15</v>
      </c>
      <c r="G749" s="2">
        <v>59</v>
      </c>
      <c r="H749" s="2">
        <v>502</v>
      </c>
      <c r="I749" s="2">
        <v>1430</v>
      </c>
      <c r="J749" s="3">
        <f t="shared" si="33"/>
        <v>29618</v>
      </c>
      <c r="K749" s="3">
        <f t="shared" si="34"/>
        <v>84370</v>
      </c>
      <c r="L749" s="13">
        <f t="shared" si="35"/>
        <v>54752</v>
      </c>
    </row>
    <row r="750" spans="1:12" ht="16.5" thickTop="1" thickBot="1" x14ac:dyDescent="0.3">
      <c r="A750" s="1">
        <v>45469</v>
      </c>
      <c r="B750" s="2" t="s">
        <v>131</v>
      </c>
      <c r="C750" s="2" t="s">
        <v>24</v>
      </c>
      <c r="D750" s="2" t="s">
        <v>103</v>
      </c>
      <c r="E750" s="2" t="s">
        <v>30</v>
      </c>
      <c r="F750" s="2" t="s">
        <v>15</v>
      </c>
      <c r="G750" s="2">
        <v>52</v>
      </c>
      <c r="H750" s="2">
        <v>556</v>
      </c>
      <c r="I750" s="2">
        <v>1041</v>
      </c>
      <c r="J750" s="3">
        <f t="shared" si="33"/>
        <v>28912</v>
      </c>
      <c r="K750" s="3">
        <f t="shared" si="34"/>
        <v>54132</v>
      </c>
      <c r="L750" s="13">
        <f t="shared" si="35"/>
        <v>25220</v>
      </c>
    </row>
    <row r="751" spans="1:12" ht="16.5" thickTop="1" thickBot="1" x14ac:dyDescent="0.3">
      <c r="A751" s="1">
        <v>45470</v>
      </c>
      <c r="B751" s="2" t="s">
        <v>132</v>
      </c>
      <c r="C751" s="2" t="s">
        <v>24</v>
      </c>
      <c r="D751" s="2" t="s">
        <v>103</v>
      </c>
      <c r="E751" s="2" t="s">
        <v>18</v>
      </c>
      <c r="F751" s="2" t="s">
        <v>15</v>
      </c>
      <c r="G751" s="2">
        <v>92</v>
      </c>
      <c r="H751" s="2">
        <v>953</v>
      </c>
      <c r="I751" s="2">
        <v>888</v>
      </c>
      <c r="J751" s="3">
        <f t="shared" si="33"/>
        <v>87676</v>
      </c>
      <c r="K751" s="3">
        <f t="shared" si="34"/>
        <v>81696</v>
      </c>
      <c r="L751" s="13">
        <f t="shared" si="35"/>
        <v>-5980</v>
      </c>
    </row>
    <row r="752" spans="1:12" ht="16.5" thickTop="1" thickBot="1" x14ac:dyDescent="0.3">
      <c r="A752" s="1">
        <v>45471</v>
      </c>
      <c r="B752" s="2" t="s">
        <v>133</v>
      </c>
      <c r="C752" s="2" t="s">
        <v>24</v>
      </c>
      <c r="D752" s="2" t="s">
        <v>103</v>
      </c>
      <c r="E752" s="2" t="s">
        <v>33</v>
      </c>
      <c r="F752" s="2" t="s">
        <v>15</v>
      </c>
      <c r="G752" s="2">
        <v>96</v>
      </c>
      <c r="H752" s="2">
        <v>961</v>
      </c>
      <c r="I752" s="2">
        <v>1234</v>
      </c>
      <c r="J752" s="3">
        <f t="shared" si="33"/>
        <v>92256</v>
      </c>
      <c r="K752" s="3">
        <f t="shared" si="34"/>
        <v>118464</v>
      </c>
      <c r="L752" s="13">
        <f t="shared" si="35"/>
        <v>26208</v>
      </c>
    </row>
    <row r="753" spans="1:12" ht="16.5" thickTop="1" thickBot="1" x14ac:dyDescent="0.3">
      <c r="A753" s="1">
        <v>45472</v>
      </c>
      <c r="B753" s="2" t="s">
        <v>134</v>
      </c>
      <c r="C753" s="2" t="s">
        <v>115</v>
      </c>
      <c r="D753" s="2" t="s">
        <v>135</v>
      </c>
      <c r="E753" s="2" t="s">
        <v>30</v>
      </c>
      <c r="F753" s="2" t="s">
        <v>34</v>
      </c>
      <c r="G753" s="2">
        <v>11</v>
      </c>
      <c r="H753" s="2">
        <v>616</v>
      </c>
      <c r="I753" s="2">
        <v>1429</v>
      </c>
      <c r="J753" s="3">
        <f t="shared" si="33"/>
        <v>6776</v>
      </c>
      <c r="K753" s="3">
        <f t="shared" si="34"/>
        <v>15719</v>
      </c>
      <c r="L753" s="13">
        <f t="shared" si="35"/>
        <v>8943</v>
      </c>
    </row>
    <row r="754" spans="1:12" ht="16.5" thickTop="1" thickBot="1" x14ac:dyDescent="0.3">
      <c r="A754" s="1">
        <v>45473</v>
      </c>
      <c r="B754" s="2" t="s">
        <v>136</v>
      </c>
      <c r="C754" s="2" t="s">
        <v>115</v>
      </c>
      <c r="D754" s="2" t="s">
        <v>135</v>
      </c>
      <c r="E754" s="2" t="s">
        <v>37</v>
      </c>
      <c r="F754" s="2" t="s">
        <v>34</v>
      </c>
      <c r="G754" s="2">
        <v>16</v>
      </c>
      <c r="H754" s="2">
        <v>911</v>
      </c>
      <c r="I754" s="2">
        <v>1482</v>
      </c>
      <c r="J754" s="3">
        <f t="shared" si="33"/>
        <v>14576</v>
      </c>
      <c r="K754" s="3">
        <f t="shared" si="34"/>
        <v>23712</v>
      </c>
      <c r="L754" s="13">
        <f t="shared" si="35"/>
        <v>9136</v>
      </c>
    </row>
    <row r="755" spans="1:12" ht="16.5" thickTop="1" thickBot="1" x14ac:dyDescent="0.3">
      <c r="A755" s="1">
        <v>45474</v>
      </c>
      <c r="B755" s="2" t="s">
        <v>137</v>
      </c>
      <c r="C755" s="2" t="s">
        <v>115</v>
      </c>
      <c r="D755" s="2" t="s">
        <v>135</v>
      </c>
      <c r="E755" s="2" t="s">
        <v>37</v>
      </c>
      <c r="F755" s="2" t="s">
        <v>34</v>
      </c>
      <c r="G755" s="2">
        <v>19</v>
      </c>
      <c r="H755" s="2">
        <v>816</v>
      </c>
      <c r="I755" s="2">
        <v>1069</v>
      </c>
      <c r="J755" s="3">
        <f t="shared" si="33"/>
        <v>15504</v>
      </c>
      <c r="K755" s="3">
        <f t="shared" si="34"/>
        <v>20311</v>
      </c>
      <c r="L755" s="13">
        <f t="shared" si="35"/>
        <v>4807</v>
      </c>
    </row>
    <row r="756" spans="1:12" ht="16.5" thickTop="1" thickBot="1" x14ac:dyDescent="0.3">
      <c r="A756" s="1">
        <v>45475</v>
      </c>
      <c r="B756" s="2" t="s">
        <v>138</v>
      </c>
      <c r="C756" s="2" t="s">
        <v>115</v>
      </c>
      <c r="D756" s="2" t="s">
        <v>135</v>
      </c>
      <c r="E756" s="2" t="s">
        <v>18</v>
      </c>
      <c r="F756" s="2" t="s">
        <v>34</v>
      </c>
      <c r="G756" s="2">
        <v>14</v>
      </c>
      <c r="H756" s="2">
        <v>684</v>
      </c>
      <c r="I756" s="2">
        <v>983</v>
      </c>
      <c r="J756" s="3">
        <f t="shared" si="33"/>
        <v>9576</v>
      </c>
      <c r="K756" s="3">
        <f t="shared" si="34"/>
        <v>13762</v>
      </c>
      <c r="L756" s="13">
        <f t="shared" si="35"/>
        <v>4186</v>
      </c>
    </row>
    <row r="757" spans="1:12" ht="16.5" thickTop="1" thickBot="1" x14ac:dyDescent="0.3">
      <c r="A757" s="1">
        <v>45476</v>
      </c>
      <c r="B757" s="2" t="s">
        <v>139</v>
      </c>
      <c r="C757" s="2" t="s">
        <v>115</v>
      </c>
      <c r="D757" s="2" t="s">
        <v>135</v>
      </c>
      <c r="E757" s="2" t="s">
        <v>41</v>
      </c>
      <c r="F757" s="2" t="s">
        <v>34</v>
      </c>
      <c r="G757" s="2">
        <v>16</v>
      </c>
      <c r="H757" s="2">
        <v>693</v>
      </c>
      <c r="I757" s="2">
        <v>1417</v>
      </c>
      <c r="J757" s="3">
        <f t="shared" si="33"/>
        <v>11088</v>
      </c>
      <c r="K757" s="3">
        <f t="shared" si="34"/>
        <v>22672</v>
      </c>
      <c r="L757" s="13">
        <f t="shared" si="35"/>
        <v>11584</v>
      </c>
    </row>
    <row r="758" spans="1:12" ht="16.5" thickTop="1" thickBot="1" x14ac:dyDescent="0.3">
      <c r="A758" s="1">
        <v>45477</v>
      </c>
      <c r="B758" s="2" t="s">
        <v>140</v>
      </c>
      <c r="C758" s="2" t="s">
        <v>115</v>
      </c>
      <c r="D758" s="2" t="s">
        <v>135</v>
      </c>
      <c r="E758" s="2" t="s">
        <v>18</v>
      </c>
      <c r="F758" s="2" t="s">
        <v>34</v>
      </c>
      <c r="G758" s="2">
        <v>14</v>
      </c>
      <c r="H758" s="2">
        <v>965</v>
      </c>
      <c r="I758" s="2">
        <v>1403</v>
      </c>
      <c r="J758" s="3">
        <f t="shared" si="33"/>
        <v>13510</v>
      </c>
      <c r="K758" s="3">
        <f t="shared" si="34"/>
        <v>19642</v>
      </c>
      <c r="L758" s="13">
        <f t="shared" si="35"/>
        <v>6132</v>
      </c>
    </row>
    <row r="759" spans="1:12" ht="16.5" thickTop="1" thickBot="1" x14ac:dyDescent="0.3">
      <c r="A759" s="1">
        <v>45478</v>
      </c>
      <c r="B759" s="2" t="s">
        <v>141</v>
      </c>
      <c r="C759" s="2" t="s">
        <v>115</v>
      </c>
      <c r="D759" s="2" t="s">
        <v>135</v>
      </c>
      <c r="E759" s="2" t="s">
        <v>45</v>
      </c>
      <c r="F759" s="2" t="s">
        <v>34</v>
      </c>
      <c r="G759" s="2">
        <v>20</v>
      </c>
      <c r="H759" s="2">
        <v>960</v>
      </c>
      <c r="I759" s="2">
        <v>1498</v>
      </c>
      <c r="J759" s="3">
        <f t="shared" si="33"/>
        <v>19200</v>
      </c>
      <c r="K759" s="3">
        <f t="shared" si="34"/>
        <v>29960</v>
      </c>
      <c r="L759" s="13">
        <f t="shared" si="35"/>
        <v>10760</v>
      </c>
    </row>
    <row r="760" spans="1:12" ht="16.5" thickTop="1" thickBot="1" x14ac:dyDescent="0.3">
      <c r="A760" s="1">
        <v>45479</v>
      </c>
      <c r="B760" s="2" t="s">
        <v>142</v>
      </c>
      <c r="C760" s="2" t="s">
        <v>115</v>
      </c>
      <c r="D760" s="2" t="s">
        <v>135</v>
      </c>
      <c r="E760" s="2" t="s">
        <v>41</v>
      </c>
      <c r="F760" s="2" t="s">
        <v>15</v>
      </c>
      <c r="G760" s="2">
        <v>16</v>
      </c>
      <c r="H760" s="2">
        <v>734</v>
      </c>
      <c r="I760" s="2">
        <v>940</v>
      </c>
      <c r="J760" s="3">
        <f t="shared" si="33"/>
        <v>11744</v>
      </c>
      <c r="K760" s="3">
        <f t="shared" si="34"/>
        <v>15040</v>
      </c>
      <c r="L760" s="13">
        <f t="shared" si="35"/>
        <v>3296</v>
      </c>
    </row>
    <row r="761" spans="1:12" ht="16.5" thickTop="1" thickBot="1" x14ac:dyDescent="0.3">
      <c r="A761" s="1">
        <v>45480</v>
      </c>
      <c r="B761" s="2" t="s">
        <v>143</v>
      </c>
      <c r="C761" s="2" t="s">
        <v>115</v>
      </c>
      <c r="D761" s="2" t="s">
        <v>135</v>
      </c>
      <c r="E761" s="2" t="s">
        <v>48</v>
      </c>
      <c r="F761" s="2" t="s">
        <v>15</v>
      </c>
      <c r="G761" s="2">
        <v>16</v>
      </c>
      <c r="H761" s="2">
        <v>673</v>
      </c>
      <c r="I761" s="2">
        <v>1105</v>
      </c>
      <c r="J761" s="3">
        <f t="shared" si="33"/>
        <v>10768</v>
      </c>
      <c r="K761" s="3">
        <f t="shared" si="34"/>
        <v>17680</v>
      </c>
      <c r="L761" s="13">
        <f t="shared" si="35"/>
        <v>6912</v>
      </c>
    </row>
    <row r="762" spans="1:12" ht="16.5" thickTop="1" thickBot="1" x14ac:dyDescent="0.3">
      <c r="A762" s="1">
        <v>45481</v>
      </c>
      <c r="B762" s="2" t="s">
        <v>144</v>
      </c>
      <c r="C762" s="2" t="s">
        <v>115</v>
      </c>
      <c r="D762" s="2" t="s">
        <v>135</v>
      </c>
      <c r="E762" s="2" t="s">
        <v>50</v>
      </c>
      <c r="F762" s="2" t="s">
        <v>15</v>
      </c>
      <c r="G762" s="2">
        <v>14</v>
      </c>
      <c r="H762" s="2">
        <v>782</v>
      </c>
      <c r="I762" s="2">
        <v>1372</v>
      </c>
      <c r="J762" s="3">
        <f t="shared" si="33"/>
        <v>10948</v>
      </c>
      <c r="K762" s="3">
        <f t="shared" si="34"/>
        <v>19208</v>
      </c>
      <c r="L762" s="13">
        <f t="shared" si="35"/>
        <v>8260</v>
      </c>
    </row>
    <row r="763" spans="1:12" ht="16.5" thickTop="1" thickBot="1" x14ac:dyDescent="0.3">
      <c r="A763" s="1">
        <v>45482</v>
      </c>
      <c r="B763" s="2" t="s">
        <v>145</v>
      </c>
      <c r="C763" s="2" t="s">
        <v>115</v>
      </c>
      <c r="D763" s="2" t="s">
        <v>135</v>
      </c>
      <c r="E763" s="2" t="s">
        <v>30</v>
      </c>
      <c r="F763" s="2" t="s">
        <v>15</v>
      </c>
      <c r="G763" s="2">
        <v>19</v>
      </c>
      <c r="H763" s="2">
        <v>536</v>
      </c>
      <c r="I763" s="2">
        <v>965</v>
      </c>
      <c r="J763" s="3">
        <f t="shared" si="33"/>
        <v>10184</v>
      </c>
      <c r="K763" s="3">
        <f t="shared" si="34"/>
        <v>18335</v>
      </c>
      <c r="L763" s="13">
        <f t="shared" si="35"/>
        <v>8151</v>
      </c>
    </row>
    <row r="764" spans="1:12" ht="16.5" thickTop="1" thickBot="1" x14ac:dyDescent="0.3">
      <c r="A764" s="1">
        <v>45483</v>
      </c>
      <c r="B764" s="2" t="s">
        <v>146</v>
      </c>
      <c r="C764" s="2" t="s">
        <v>115</v>
      </c>
      <c r="D764" s="2" t="s">
        <v>135</v>
      </c>
      <c r="E764" s="2" t="s">
        <v>37</v>
      </c>
      <c r="F764" s="2" t="s">
        <v>34</v>
      </c>
      <c r="G764" s="2">
        <v>11</v>
      </c>
      <c r="H764" s="2">
        <v>991</v>
      </c>
      <c r="I764" s="2">
        <v>1490</v>
      </c>
      <c r="J764" s="3">
        <f t="shared" si="33"/>
        <v>10901</v>
      </c>
      <c r="K764" s="3">
        <f t="shared" si="34"/>
        <v>16390</v>
      </c>
      <c r="L764" s="13">
        <f t="shared" si="35"/>
        <v>5489</v>
      </c>
    </row>
    <row r="765" spans="1:12" ht="16.5" thickTop="1" thickBot="1" x14ac:dyDescent="0.3">
      <c r="A765" s="1">
        <v>45484</v>
      </c>
      <c r="B765" s="2" t="s">
        <v>147</v>
      </c>
      <c r="C765" s="2" t="s">
        <v>12</v>
      </c>
      <c r="D765" s="2" t="s">
        <v>77</v>
      </c>
      <c r="E765" s="2" t="s">
        <v>37</v>
      </c>
      <c r="F765" s="2" t="s">
        <v>15</v>
      </c>
      <c r="G765" s="2">
        <v>26</v>
      </c>
      <c r="H765" s="2">
        <v>766</v>
      </c>
      <c r="I765" s="2">
        <v>1224</v>
      </c>
      <c r="J765" s="3">
        <f t="shared" si="33"/>
        <v>19916</v>
      </c>
      <c r="K765" s="3">
        <f t="shared" si="34"/>
        <v>31824</v>
      </c>
      <c r="L765" s="13">
        <f t="shared" si="35"/>
        <v>11908</v>
      </c>
    </row>
    <row r="766" spans="1:12" ht="16.5" thickTop="1" thickBot="1" x14ac:dyDescent="0.3">
      <c r="A766" s="1">
        <v>45485</v>
      </c>
      <c r="B766" s="2" t="s">
        <v>148</v>
      </c>
      <c r="C766" s="2" t="s">
        <v>12</v>
      </c>
      <c r="D766" s="2" t="s">
        <v>77</v>
      </c>
      <c r="E766" s="2" t="s">
        <v>22</v>
      </c>
      <c r="F766" s="2" t="s">
        <v>15</v>
      </c>
      <c r="G766" s="2">
        <v>23</v>
      </c>
      <c r="H766" s="2">
        <v>589</v>
      </c>
      <c r="I766" s="2">
        <v>1165</v>
      </c>
      <c r="J766" s="3">
        <f t="shared" si="33"/>
        <v>13547</v>
      </c>
      <c r="K766" s="3">
        <f t="shared" si="34"/>
        <v>26795</v>
      </c>
      <c r="L766" s="13">
        <f t="shared" si="35"/>
        <v>13248</v>
      </c>
    </row>
    <row r="767" spans="1:12" ht="16.5" thickTop="1" thickBot="1" x14ac:dyDescent="0.3">
      <c r="A767" s="1">
        <v>45486</v>
      </c>
      <c r="B767" s="2" t="s">
        <v>149</v>
      </c>
      <c r="C767" s="2" t="s">
        <v>12</v>
      </c>
      <c r="D767" s="2" t="s">
        <v>77</v>
      </c>
      <c r="E767" s="2" t="s">
        <v>22</v>
      </c>
      <c r="F767" s="2" t="s">
        <v>15</v>
      </c>
      <c r="G767" s="2">
        <v>24</v>
      </c>
      <c r="H767" s="2">
        <v>718</v>
      </c>
      <c r="I767" s="2">
        <v>1150</v>
      </c>
      <c r="J767" s="3">
        <f t="shared" si="33"/>
        <v>17232</v>
      </c>
      <c r="K767" s="3">
        <f t="shared" si="34"/>
        <v>27600</v>
      </c>
      <c r="L767" s="13">
        <f t="shared" si="35"/>
        <v>10368</v>
      </c>
    </row>
    <row r="768" spans="1:12" ht="16.5" thickTop="1" thickBot="1" x14ac:dyDescent="0.3">
      <c r="A768" s="1">
        <v>45487</v>
      </c>
      <c r="B768" s="2" t="s">
        <v>150</v>
      </c>
      <c r="C768" s="2" t="s">
        <v>12</v>
      </c>
      <c r="D768" s="2" t="s">
        <v>77</v>
      </c>
      <c r="E768" s="2" t="s">
        <v>33</v>
      </c>
      <c r="F768" s="2" t="s">
        <v>15</v>
      </c>
      <c r="G768" s="2">
        <v>22</v>
      </c>
      <c r="H768" s="2">
        <v>877</v>
      </c>
      <c r="I768" s="2">
        <v>1452</v>
      </c>
      <c r="J768" s="3">
        <f t="shared" si="33"/>
        <v>19294</v>
      </c>
      <c r="K768" s="3">
        <f t="shared" si="34"/>
        <v>31944</v>
      </c>
      <c r="L768" s="13">
        <f t="shared" si="35"/>
        <v>12650</v>
      </c>
    </row>
    <row r="769" spans="1:12" ht="16.5" thickTop="1" thickBot="1" x14ac:dyDescent="0.3">
      <c r="A769" s="1">
        <v>45488</v>
      </c>
      <c r="B769" s="2" t="s">
        <v>151</v>
      </c>
      <c r="C769" s="2" t="s">
        <v>12</v>
      </c>
      <c r="D769" s="2" t="s">
        <v>77</v>
      </c>
      <c r="E769" s="2" t="s">
        <v>37</v>
      </c>
      <c r="F769" s="2" t="s">
        <v>34</v>
      </c>
      <c r="G769" s="2">
        <v>23</v>
      </c>
      <c r="H769" s="2">
        <v>559</v>
      </c>
      <c r="I769" s="2">
        <v>952</v>
      </c>
      <c r="J769" s="3">
        <f t="shared" si="33"/>
        <v>12857</v>
      </c>
      <c r="K769" s="3">
        <f t="shared" si="34"/>
        <v>21896</v>
      </c>
      <c r="L769" s="13">
        <f t="shared" si="35"/>
        <v>9039</v>
      </c>
    </row>
    <row r="770" spans="1:12" ht="16.5" thickTop="1" thickBot="1" x14ac:dyDescent="0.3">
      <c r="A770" s="1">
        <v>45489</v>
      </c>
      <c r="B770" s="2" t="s">
        <v>152</v>
      </c>
      <c r="C770" s="2" t="s">
        <v>12</v>
      </c>
      <c r="D770" s="2" t="s">
        <v>77</v>
      </c>
      <c r="E770" s="2" t="s">
        <v>60</v>
      </c>
      <c r="F770" s="2" t="s">
        <v>34</v>
      </c>
      <c r="G770" s="2">
        <v>23</v>
      </c>
      <c r="H770" s="2">
        <v>641</v>
      </c>
      <c r="I770" s="2">
        <v>1117</v>
      </c>
      <c r="J770" s="3">
        <f t="shared" si="33"/>
        <v>14743</v>
      </c>
      <c r="K770" s="3">
        <f t="shared" si="34"/>
        <v>25691</v>
      </c>
      <c r="L770" s="13">
        <f t="shared" si="35"/>
        <v>10948</v>
      </c>
    </row>
    <row r="771" spans="1:12" ht="16.5" thickTop="1" thickBot="1" x14ac:dyDescent="0.3">
      <c r="A771" s="1">
        <v>45490</v>
      </c>
      <c r="B771" s="2" t="s">
        <v>153</v>
      </c>
      <c r="C771" s="2" t="s">
        <v>12</v>
      </c>
      <c r="D771" s="2" t="s">
        <v>77</v>
      </c>
      <c r="E771" s="2" t="s">
        <v>62</v>
      </c>
      <c r="F771" s="2" t="s">
        <v>34</v>
      </c>
      <c r="G771" s="2">
        <v>30</v>
      </c>
      <c r="H771" s="2">
        <v>916</v>
      </c>
      <c r="I771" s="2">
        <v>1306</v>
      </c>
      <c r="J771" s="3">
        <f t="shared" ref="J771:J834" si="36">G771*H771</f>
        <v>27480</v>
      </c>
      <c r="K771" s="3">
        <f t="shared" ref="K771:K834" si="37">G771*I771</f>
        <v>39180</v>
      </c>
      <c r="L771" s="13">
        <f t="shared" ref="L771:L834" si="38">K771-J771</f>
        <v>11700</v>
      </c>
    </row>
    <row r="772" spans="1:12" ht="16.5" thickTop="1" thickBot="1" x14ac:dyDescent="0.3">
      <c r="A772" s="1">
        <v>45491</v>
      </c>
      <c r="B772" s="2" t="s">
        <v>154</v>
      </c>
      <c r="C772" s="2" t="s">
        <v>12</v>
      </c>
      <c r="D772" s="2" t="s">
        <v>77</v>
      </c>
      <c r="E772" s="2" t="s">
        <v>18</v>
      </c>
      <c r="F772" s="2" t="s">
        <v>34</v>
      </c>
      <c r="G772" s="2">
        <v>28</v>
      </c>
      <c r="H772" s="2">
        <v>588</v>
      </c>
      <c r="I772" s="2">
        <v>889</v>
      </c>
      <c r="J772" s="3">
        <f t="shared" si="36"/>
        <v>16464</v>
      </c>
      <c r="K772" s="3">
        <f t="shared" si="37"/>
        <v>24892</v>
      </c>
      <c r="L772" s="13">
        <f t="shared" si="38"/>
        <v>8428</v>
      </c>
    </row>
    <row r="773" spans="1:12" ht="16.5" thickTop="1" thickBot="1" x14ac:dyDescent="0.3">
      <c r="A773" s="1">
        <v>45492</v>
      </c>
      <c r="B773" s="2" t="s">
        <v>155</v>
      </c>
      <c r="C773" s="2" t="s">
        <v>12</v>
      </c>
      <c r="D773" s="2" t="s">
        <v>77</v>
      </c>
      <c r="E773" s="2" t="s">
        <v>65</v>
      </c>
      <c r="F773" s="2" t="s">
        <v>34</v>
      </c>
      <c r="G773" s="2">
        <v>26</v>
      </c>
      <c r="H773" s="2">
        <v>969</v>
      </c>
      <c r="I773" s="2">
        <v>1343</v>
      </c>
      <c r="J773" s="3">
        <f t="shared" si="36"/>
        <v>25194</v>
      </c>
      <c r="K773" s="3">
        <f t="shared" si="37"/>
        <v>34918</v>
      </c>
      <c r="L773" s="13">
        <f t="shared" si="38"/>
        <v>9724</v>
      </c>
    </row>
    <row r="774" spans="1:12" ht="16.5" thickTop="1" thickBot="1" x14ac:dyDescent="0.3">
      <c r="A774" s="1">
        <v>45493</v>
      </c>
      <c r="B774" s="2" t="s">
        <v>156</v>
      </c>
      <c r="C774" s="2" t="s">
        <v>12</v>
      </c>
      <c r="D774" s="2" t="s">
        <v>77</v>
      </c>
      <c r="E774" s="2" t="s">
        <v>67</v>
      </c>
      <c r="F774" s="2" t="s">
        <v>34</v>
      </c>
      <c r="G774" s="2">
        <v>25</v>
      </c>
      <c r="H774" s="2">
        <v>839</v>
      </c>
      <c r="I774" s="2">
        <v>1091</v>
      </c>
      <c r="J774" s="3">
        <f t="shared" si="36"/>
        <v>20975</v>
      </c>
      <c r="K774" s="3">
        <f t="shared" si="37"/>
        <v>27275</v>
      </c>
      <c r="L774" s="13">
        <f t="shared" si="38"/>
        <v>6300</v>
      </c>
    </row>
    <row r="775" spans="1:12" ht="16.5" thickTop="1" thickBot="1" x14ac:dyDescent="0.3">
      <c r="A775" s="1">
        <v>45494</v>
      </c>
      <c r="B775" s="2" t="s">
        <v>157</v>
      </c>
      <c r="C775" s="2" t="s">
        <v>12</v>
      </c>
      <c r="D775" s="2" t="s">
        <v>77</v>
      </c>
      <c r="E775" s="2" t="s">
        <v>69</v>
      </c>
      <c r="F775" s="2" t="s">
        <v>34</v>
      </c>
      <c r="G775" s="2">
        <v>25</v>
      </c>
      <c r="H775" s="2">
        <v>536</v>
      </c>
      <c r="I775" s="2">
        <v>935</v>
      </c>
      <c r="J775" s="3">
        <f t="shared" si="36"/>
        <v>13400</v>
      </c>
      <c r="K775" s="3">
        <f t="shared" si="37"/>
        <v>23375</v>
      </c>
      <c r="L775" s="13">
        <f t="shared" si="38"/>
        <v>9975</v>
      </c>
    </row>
    <row r="776" spans="1:12" ht="16.5" thickTop="1" thickBot="1" x14ac:dyDescent="0.3">
      <c r="A776" s="1">
        <v>45495</v>
      </c>
      <c r="B776" s="2" t="s">
        <v>158</v>
      </c>
      <c r="C776" s="2" t="s">
        <v>24</v>
      </c>
      <c r="D776" s="2" t="s">
        <v>90</v>
      </c>
      <c r="E776" s="2" t="s">
        <v>71</v>
      </c>
      <c r="F776" s="2" t="s">
        <v>34</v>
      </c>
      <c r="G776" s="2">
        <v>79</v>
      </c>
      <c r="H776" s="2">
        <v>880</v>
      </c>
      <c r="I776" s="2">
        <v>1006</v>
      </c>
      <c r="J776" s="3">
        <f t="shared" si="36"/>
        <v>69520</v>
      </c>
      <c r="K776" s="3">
        <f t="shared" si="37"/>
        <v>79474</v>
      </c>
      <c r="L776" s="13">
        <f t="shared" si="38"/>
        <v>9954</v>
      </c>
    </row>
    <row r="777" spans="1:12" ht="16.5" thickTop="1" thickBot="1" x14ac:dyDescent="0.3">
      <c r="A777" s="1">
        <v>45496</v>
      </c>
      <c r="B777" s="2" t="s">
        <v>159</v>
      </c>
      <c r="C777" s="2" t="s">
        <v>24</v>
      </c>
      <c r="D777" s="2" t="s">
        <v>90</v>
      </c>
      <c r="E777" s="2" t="s">
        <v>73</v>
      </c>
      <c r="F777" s="2" t="s">
        <v>34</v>
      </c>
      <c r="G777" s="2">
        <v>62</v>
      </c>
      <c r="H777" s="2">
        <v>936</v>
      </c>
      <c r="I777" s="2">
        <v>1020</v>
      </c>
      <c r="J777" s="3">
        <f t="shared" si="36"/>
        <v>58032</v>
      </c>
      <c r="K777" s="3">
        <f t="shared" si="37"/>
        <v>63240</v>
      </c>
      <c r="L777" s="13">
        <f t="shared" si="38"/>
        <v>5208</v>
      </c>
    </row>
    <row r="778" spans="1:12" ht="16.5" thickTop="1" thickBot="1" x14ac:dyDescent="0.3">
      <c r="A778" s="1">
        <v>45497</v>
      </c>
      <c r="B778" s="2" t="s">
        <v>160</v>
      </c>
      <c r="C778" s="2" t="s">
        <v>24</v>
      </c>
      <c r="D778" s="2" t="s">
        <v>90</v>
      </c>
      <c r="E778" s="2" t="s">
        <v>20</v>
      </c>
      <c r="F778" s="2" t="s">
        <v>34</v>
      </c>
      <c r="G778" s="2">
        <v>53</v>
      </c>
      <c r="H778" s="2">
        <v>791</v>
      </c>
      <c r="I778" s="2">
        <v>1156</v>
      </c>
      <c r="J778" s="3">
        <f t="shared" si="36"/>
        <v>41923</v>
      </c>
      <c r="K778" s="3">
        <f t="shared" si="37"/>
        <v>61268</v>
      </c>
      <c r="L778" s="13">
        <f t="shared" si="38"/>
        <v>19345</v>
      </c>
    </row>
    <row r="779" spans="1:12" ht="16.5" thickTop="1" thickBot="1" x14ac:dyDescent="0.3">
      <c r="A779" s="1">
        <v>45498</v>
      </c>
      <c r="B779" s="2" t="s">
        <v>161</v>
      </c>
      <c r="C779" s="2" t="s">
        <v>24</v>
      </c>
      <c r="D779" s="2" t="s">
        <v>90</v>
      </c>
      <c r="E779" s="2" t="s">
        <v>20</v>
      </c>
      <c r="F779" s="2" t="s">
        <v>34</v>
      </c>
      <c r="G779" s="2">
        <v>56</v>
      </c>
      <c r="H779" s="2">
        <v>740</v>
      </c>
      <c r="I779" s="2">
        <v>1101</v>
      </c>
      <c r="J779" s="3">
        <f t="shared" si="36"/>
        <v>41440</v>
      </c>
      <c r="K779" s="3">
        <f t="shared" si="37"/>
        <v>61656</v>
      </c>
      <c r="L779" s="13">
        <f t="shared" si="38"/>
        <v>20216</v>
      </c>
    </row>
    <row r="780" spans="1:12" ht="16.5" thickTop="1" thickBot="1" x14ac:dyDescent="0.3">
      <c r="A780" s="1">
        <v>45499</v>
      </c>
      <c r="B780" s="2" t="s">
        <v>162</v>
      </c>
      <c r="C780" s="2" t="s">
        <v>24</v>
      </c>
      <c r="D780" s="2" t="s">
        <v>90</v>
      </c>
      <c r="E780" s="2" t="s">
        <v>41</v>
      </c>
      <c r="F780" s="2" t="s">
        <v>34</v>
      </c>
      <c r="G780" s="2">
        <v>63</v>
      </c>
      <c r="H780" s="2">
        <v>519</v>
      </c>
      <c r="I780" s="2">
        <v>1446</v>
      </c>
      <c r="J780" s="3">
        <f t="shared" si="36"/>
        <v>32697</v>
      </c>
      <c r="K780" s="3">
        <f t="shared" si="37"/>
        <v>91098</v>
      </c>
      <c r="L780" s="13">
        <f t="shared" si="38"/>
        <v>58401</v>
      </c>
    </row>
    <row r="781" spans="1:12" ht="16.5" thickTop="1" thickBot="1" x14ac:dyDescent="0.3">
      <c r="A781" s="1">
        <v>45500</v>
      </c>
      <c r="B781" s="2" t="s">
        <v>163</v>
      </c>
      <c r="C781" s="2" t="s">
        <v>24</v>
      </c>
      <c r="D781" s="2" t="s">
        <v>90</v>
      </c>
      <c r="E781" s="2" t="s">
        <v>60</v>
      </c>
      <c r="F781" s="2" t="s">
        <v>34</v>
      </c>
      <c r="G781" s="2">
        <v>73</v>
      </c>
      <c r="H781" s="2">
        <v>857</v>
      </c>
      <c r="I781" s="2">
        <v>1092</v>
      </c>
      <c r="J781" s="3">
        <f t="shared" si="36"/>
        <v>62561</v>
      </c>
      <c r="K781" s="3">
        <f t="shared" si="37"/>
        <v>79716</v>
      </c>
      <c r="L781" s="13">
        <f t="shared" si="38"/>
        <v>17155</v>
      </c>
    </row>
    <row r="782" spans="1:12" ht="16.5" thickTop="1" thickBot="1" x14ac:dyDescent="0.3">
      <c r="A782" s="1">
        <v>45501</v>
      </c>
      <c r="B782" s="2" t="s">
        <v>164</v>
      </c>
      <c r="C782" s="2" t="s">
        <v>24</v>
      </c>
      <c r="D782" s="2" t="s">
        <v>90</v>
      </c>
      <c r="E782" s="2" t="s">
        <v>20</v>
      </c>
      <c r="F782" s="2" t="s">
        <v>34</v>
      </c>
      <c r="G782" s="2">
        <v>67</v>
      </c>
      <c r="H782" s="2">
        <v>725</v>
      </c>
      <c r="I782" s="2">
        <v>1287</v>
      </c>
      <c r="J782" s="3">
        <f t="shared" si="36"/>
        <v>48575</v>
      </c>
      <c r="K782" s="3">
        <f t="shared" si="37"/>
        <v>86229</v>
      </c>
      <c r="L782" s="13">
        <f t="shared" si="38"/>
        <v>37654</v>
      </c>
    </row>
    <row r="783" spans="1:12" ht="16.5" thickTop="1" thickBot="1" x14ac:dyDescent="0.3">
      <c r="A783" s="1">
        <v>45502</v>
      </c>
      <c r="B783" s="2" t="s">
        <v>165</v>
      </c>
      <c r="C783" s="2" t="s">
        <v>24</v>
      </c>
      <c r="D783" s="2" t="s">
        <v>90</v>
      </c>
      <c r="E783" s="2" t="s">
        <v>26</v>
      </c>
      <c r="F783" s="2" t="s">
        <v>34</v>
      </c>
      <c r="G783" s="2">
        <v>74</v>
      </c>
      <c r="H783" s="2">
        <v>691</v>
      </c>
      <c r="I783" s="2">
        <v>998</v>
      </c>
      <c r="J783" s="3">
        <f t="shared" si="36"/>
        <v>51134</v>
      </c>
      <c r="K783" s="3">
        <f t="shared" si="37"/>
        <v>73852</v>
      </c>
      <c r="L783" s="13">
        <f t="shared" si="38"/>
        <v>22718</v>
      </c>
    </row>
    <row r="784" spans="1:12" ht="16.5" thickTop="1" thickBot="1" x14ac:dyDescent="0.3">
      <c r="A784" s="1">
        <v>45503</v>
      </c>
      <c r="B784" s="2" t="s">
        <v>166</v>
      </c>
      <c r="C784" s="2" t="s">
        <v>24</v>
      </c>
      <c r="D784" s="2" t="s">
        <v>90</v>
      </c>
      <c r="E784" s="2" t="s">
        <v>14</v>
      </c>
      <c r="F784" s="2" t="s">
        <v>15</v>
      </c>
      <c r="G784" s="2">
        <v>92</v>
      </c>
      <c r="H784" s="2">
        <v>981</v>
      </c>
      <c r="I784" s="2">
        <v>1262</v>
      </c>
      <c r="J784" s="3">
        <f t="shared" si="36"/>
        <v>90252</v>
      </c>
      <c r="K784" s="3">
        <f t="shared" si="37"/>
        <v>116104</v>
      </c>
      <c r="L784" s="13">
        <f t="shared" si="38"/>
        <v>25852</v>
      </c>
    </row>
    <row r="785" spans="1:12" ht="16.5" thickTop="1" thickBot="1" x14ac:dyDescent="0.3">
      <c r="A785" s="1">
        <v>45504</v>
      </c>
      <c r="B785" s="2" t="s">
        <v>167</v>
      </c>
      <c r="C785" s="2" t="s">
        <v>24</v>
      </c>
      <c r="D785" s="2" t="s">
        <v>90</v>
      </c>
      <c r="E785" s="2" t="s">
        <v>18</v>
      </c>
      <c r="F785" s="2" t="s">
        <v>15</v>
      </c>
      <c r="G785" s="2">
        <v>63</v>
      </c>
      <c r="H785" s="2">
        <v>547</v>
      </c>
      <c r="I785" s="2">
        <v>1461</v>
      </c>
      <c r="J785" s="3">
        <f t="shared" si="36"/>
        <v>34461</v>
      </c>
      <c r="K785" s="3">
        <f t="shared" si="37"/>
        <v>92043</v>
      </c>
      <c r="L785" s="13">
        <f t="shared" si="38"/>
        <v>57582</v>
      </c>
    </row>
    <row r="786" spans="1:12" ht="16.5" thickTop="1" thickBot="1" x14ac:dyDescent="0.3">
      <c r="A786" s="1">
        <v>45505</v>
      </c>
      <c r="B786" s="2" t="s">
        <v>168</v>
      </c>
      <c r="C786" s="2" t="s">
        <v>24</v>
      </c>
      <c r="D786" s="2" t="s">
        <v>90</v>
      </c>
      <c r="E786" s="2" t="s">
        <v>20</v>
      </c>
      <c r="F786" s="2" t="s">
        <v>15</v>
      </c>
      <c r="G786" s="2">
        <v>69</v>
      </c>
      <c r="H786" s="2">
        <v>531</v>
      </c>
      <c r="I786" s="2">
        <v>1261</v>
      </c>
      <c r="J786" s="3">
        <f t="shared" si="36"/>
        <v>36639</v>
      </c>
      <c r="K786" s="3">
        <f t="shared" si="37"/>
        <v>87009</v>
      </c>
      <c r="L786" s="13">
        <f t="shared" si="38"/>
        <v>50370</v>
      </c>
    </row>
    <row r="787" spans="1:12" ht="16.5" thickTop="1" thickBot="1" x14ac:dyDescent="0.3">
      <c r="A787" s="1">
        <v>45506</v>
      </c>
      <c r="B787" s="2" t="s">
        <v>169</v>
      </c>
      <c r="C787" s="2" t="s">
        <v>24</v>
      </c>
      <c r="D787" s="2" t="s">
        <v>90</v>
      </c>
      <c r="E787" s="2" t="s">
        <v>22</v>
      </c>
      <c r="F787" s="2" t="s">
        <v>15</v>
      </c>
      <c r="G787" s="2">
        <v>84</v>
      </c>
      <c r="H787" s="2">
        <v>806</v>
      </c>
      <c r="I787" s="2">
        <v>1470</v>
      </c>
      <c r="J787" s="3">
        <f t="shared" si="36"/>
        <v>67704</v>
      </c>
      <c r="K787" s="3">
        <f t="shared" si="37"/>
        <v>123480</v>
      </c>
      <c r="L787" s="13">
        <f t="shared" si="38"/>
        <v>55776</v>
      </c>
    </row>
    <row r="788" spans="1:12" ht="16.5" thickTop="1" thickBot="1" x14ac:dyDescent="0.3">
      <c r="A788" s="1">
        <v>45507</v>
      </c>
      <c r="B788" s="2" t="s">
        <v>170</v>
      </c>
      <c r="C788" s="2" t="s">
        <v>24</v>
      </c>
      <c r="D788" s="2" t="s">
        <v>103</v>
      </c>
      <c r="E788" s="2" t="s">
        <v>26</v>
      </c>
      <c r="F788" s="2" t="s">
        <v>15</v>
      </c>
      <c r="G788" s="2">
        <v>66</v>
      </c>
      <c r="H788" s="2">
        <v>715</v>
      </c>
      <c r="I788" s="2">
        <v>1129</v>
      </c>
      <c r="J788" s="3">
        <f t="shared" si="36"/>
        <v>47190</v>
      </c>
      <c r="K788" s="3">
        <f t="shared" si="37"/>
        <v>74514</v>
      </c>
      <c r="L788" s="13">
        <f t="shared" si="38"/>
        <v>27324</v>
      </c>
    </row>
    <row r="789" spans="1:12" ht="16.5" thickTop="1" thickBot="1" x14ac:dyDescent="0.3">
      <c r="A789" s="1">
        <v>45508</v>
      </c>
      <c r="B789" s="2" t="s">
        <v>171</v>
      </c>
      <c r="C789" s="2" t="s">
        <v>24</v>
      </c>
      <c r="D789" s="2" t="s">
        <v>103</v>
      </c>
      <c r="E789" s="2" t="s">
        <v>28</v>
      </c>
      <c r="F789" s="2" t="s">
        <v>34</v>
      </c>
      <c r="G789" s="2">
        <v>71</v>
      </c>
      <c r="H789" s="2">
        <v>565</v>
      </c>
      <c r="I789" s="2">
        <v>1309</v>
      </c>
      <c r="J789" s="3">
        <f t="shared" si="36"/>
        <v>40115</v>
      </c>
      <c r="K789" s="3">
        <f t="shared" si="37"/>
        <v>92939</v>
      </c>
      <c r="L789" s="13">
        <f t="shared" si="38"/>
        <v>52824</v>
      </c>
    </row>
    <row r="790" spans="1:12" ht="16.5" thickTop="1" thickBot="1" x14ac:dyDescent="0.3">
      <c r="A790" s="1">
        <v>45509</v>
      </c>
      <c r="B790" s="2" t="s">
        <v>172</v>
      </c>
      <c r="C790" s="2" t="s">
        <v>24</v>
      </c>
      <c r="D790" s="2" t="s">
        <v>103</v>
      </c>
      <c r="E790" s="2" t="s">
        <v>30</v>
      </c>
      <c r="F790" s="2" t="s">
        <v>34</v>
      </c>
      <c r="G790" s="2">
        <v>90</v>
      </c>
      <c r="H790" s="2">
        <v>634</v>
      </c>
      <c r="I790" s="2">
        <v>956</v>
      </c>
      <c r="J790" s="3">
        <f t="shared" si="36"/>
        <v>57060</v>
      </c>
      <c r="K790" s="3">
        <f t="shared" si="37"/>
        <v>86040</v>
      </c>
      <c r="L790" s="13">
        <f t="shared" si="38"/>
        <v>28980</v>
      </c>
    </row>
    <row r="791" spans="1:12" ht="16.5" thickTop="1" thickBot="1" x14ac:dyDescent="0.3">
      <c r="A791" s="1">
        <v>45510</v>
      </c>
      <c r="B791" s="2" t="s">
        <v>173</v>
      </c>
      <c r="C791" s="2" t="s">
        <v>115</v>
      </c>
      <c r="D791" s="2" t="s">
        <v>135</v>
      </c>
      <c r="E791" s="2" t="s">
        <v>18</v>
      </c>
      <c r="F791" s="2" t="s">
        <v>34</v>
      </c>
      <c r="G791" s="2">
        <v>10</v>
      </c>
      <c r="H791" s="2">
        <v>844</v>
      </c>
      <c r="I791" s="2">
        <v>1370</v>
      </c>
      <c r="J791" s="3">
        <f t="shared" si="36"/>
        <v>8440</v>
      </c>
      <c r="K791" s="3">
        <f t="shared" si="37"/>
        <v>13700</v>
      </c>
      <c r="L791" s="13">
        <f t="shared" si="38"/>
        <v>5260</v>
      </c>
    </row>
    <row r="792" spans="1:12" ht="16.5" thickTop="1" thickBot="1" x14ac:dyDescent="0.3">
      <c r="A792" s="1">
        <v>45511</v>
      </c>
      <c r="B792" s="2" t="s">
        <v>174</v>
      </c>
      <c r="C792" s="2" t="s">
        <v>115</v>
      </c>
      <c r="D792" s="2" t="s">
        <v>135</v>
      </c>
      <c r="E792" s="2" t="s">
        <v>33</v>
      </c>
      <c r="F792" s="2" t="s">
        <v>34</v>
      </c>
      <c r="G792" s="2">
        <v>20</v>
      </c>
      <c r="H792" s="2">
        <v>803</v>
      </c>
      <c r="I792" s="2">
        <v>916</v>
      </c>
      <c r="J792" s="3">
        <f t="shared" si="36"/>
        <v>16060</v>
      </c>
      <c r="K792" s="3">
        <f t="shared" si="37"/>
        <v>18320</v>
      </c>
      <c r="L792" s="13">
        <f t="shared" si="38"/>
        <v>2260</v>
      </c>
    </row>
    <row r="793" spans="1:12" ht="16.5" thickTop="1" thickBot="1" x14ac:dyDescent="0.3">
      <c r="A793" s="1">
        <v>45512</v>
      </c>
      <c r="B793" s="2" t="s">
        <v>175</v>
      </c>
      <c r="C793" s="2" t="s">
        <v>115</v>
      </c>
      <c r="D793" s="2" t="s">
        <v>135</v>
      </c>
      <c r="E793" s="2" t="s">
        <v>30</v>
      </c>
      <c r="F793" s="2" t="s">
        <v>34</v>
      </c>
      <c r="G793" s="2">
        <v>10</v>
      </c>
      <c r="H793" s="2">
        <v>812</v>
      </c>
      <c r="I793" s="2">
        <v>1189</v>
      </c>
      <c r="J793" s="3">
        <f t="shared" si="36"/>
        <v>8120</v>
      </c>
      <c r="K793" s="3">
        <f t="shared" si="37"/>
        <v>11890</v>
      </c>
      <c r="L793" s="13">
        <f t="shared" si="38"/>
        <v>3770</v>
      </c>
    </row>
    <row r="794" spans="1:12" ht="16.5" thickTop="1" thickBot="1" x14ac:dyDescent="0.3">
      <c r="A794" s="1">
        <v>45513</v>
      </c>
      <c r="B794" s="2" t="s">
        <v>176</v>
      </c>
      <c r="C794" s="2" t="s">
        <v>115</v>
      </c>
      <c r="D794" s="2" t="s">
        <v>135</v>
      </c>
      <c r="E794" s="2" t="s">
        <v>37</v>
      </c>
      <c r="F794" s="2" t="s">
        <v>34</v>
      </c>
      <c r="G794" s="2">
        <v>12</v>
      </c>
      <c r="H794" s="2">
        <v>606</v>
      </c>
      <c r="I794" s="2">
        <v>1378</v>
      </c>
      <c r="J794" s="3">
        <f t="shared" si="36"/>
        <v>7272</v>
      </c>
      <c r="K794" s="3">
        <f t="shared" si="37"/>
        <v>16536</v>
      </c>
      <c r="L794" s="13">
        <f t="shared" si="38"/>
        <v>9264</v>
      </c>
    </row>
    <row r="795" spans="1:12" ht="16.5" thickTop="1" thickBot="1" x14ac:dyDescent="0.3">
      <c r="A795" s="1">
        <v>45514</v>
      </c>
      <c r="B795" s="2" t="s">
        <v>177</v>
      </c>
      <c r="C795" s="2" t="s">
        <v>115</v>
      </c>
      <c r="D795" s="2" t="s">
        <v>135</v>
      </c>
      <c r="E795" s="2" t="s">
        <v>37</v>
      </c>
      <c r="F795" s="2" t="s">
        <v>34</v>
      </c>
      <c r="G795" s="2">
        <v>11</v>
      </c>
      <c r="H795" s="2">
        <v>622</v>
      </c>
      <c r="I795" s="2">
        <v>1267</v>
      </c>
      <c r="J795" s="3">
        <f t="shared" si="36"/>
        <v>6842</v>
      </c>
      <c r="K795" s="3">
        <f t="shared" si="37"/>
        <v>13937</v>
      </c>
      <c r="L795" s="13">
        <f t="shared" si="38"/>
        <v>7095</v>
      </c>
    </row>
    <row r="796" spans="1:12" ht="16.5" thickTop="1" thickBot="1" x14ac:dyDescent="0.3">
      <c r="A796" s="1">
        <v>45515</v>
      </c>
      <c r="B796" s="2" t="s">
        <v>178</v>
      </c>
      <c r="C796" s="2" t="s">
        <v>115</v>
      </c>
      <c r="D796" s="2" t="s">
        <v>135</v>
      </c>
      <c r="E796" s="2" t="s">
        <v>18</v>
      </c>
      <c r="F796" s="2" t="s">
        <v>15</v>
      </c>
      <c r="G796" s="2">
        <v>17</v>
      </c>
      <c r="H796" s="2">
        <v>671</v>
      </c>
      <c r="I796" s="2">
        <v>1070</v>
      </c>
      <c r="J796" s="3">
        <f t="shared" si="36"/>
        <v>11407</v>
      </c>
      <c r="K796" s="3">
        <f t="shared" si="37"/>
        <v>18190</v>
      </c>
      <c r="L796" s="13">
        <f t="shared" si="38"/>
        <v>6783</v>
      </c>
    </row>
    <row r="797" spans="1:12" ht="16.5" thickTop="1" thickBot="1" x14ac:dyDescent="0.3">
      <c r="A797" s="1">
        <v>45516</v>
      </c>
      <c r="B797" s="2" t="s">
        <v>179</v>
      </c>
      <c r="C797" s="2" t="s">
        <v>115</v>
      </c>
      <c r="D797" s="2" t="s">
        <v>135</v>
      </c>
      <c r="E797" s="2" t="s">
        <v>41</v>
      </c>
      <c r="F797" s="2" t="s">
        <v>15</v>
      </c>
      <c r="G797" s="2">
        <v>12</v>
      </c>
      <c r="H797" s="2">
        <v>814</v>
      </c>
      <c r="I797" s="2">
        <v>1427</v>
      </c>
      <c r="J797" s="3">
        <f t="shared" si="36"/>
        <v>9768</v>
      </c>
      <c r="K797" s="3">
        <f t="shared" si="37"/>
        <v>17124</v>
      </c>
      <c r="L797" s="13">
        <f t="shared" si="38"/>
        <v>7356</v>
      </c>
    </row>
    <row r="798" spans="1:12" ht="16.5" thickTop="1" thickBot="1" x14ac:dyDescent="0.3">
      <c r="A798" s="1">
        <v>45517</v>
      </c>
      <c r="B798" s="2" t="s">
        <v>180</v>
      </c>
      <c r="C798" s="2" t="s">
        <v>12</v>
      </c>
      <c r="D798" s="2" t="s">
        <v>77</v>
      </c>
      <c r="E798" s="2" t="s">
        <v>18</v>
      </c>
      <c r="F798" s="2" t="s">
        <v>15</v>
      </c>
      <c r="G798" s="2">
        <v>27</v>
      </c>
      <c r="H798" s="2">
        <v>966</v>
      </c>
      <c r="I798" s="2">
        <v>1272</v>
      </c>
      <c r="J798" s="3">
        <f t="shared" si="36"/>
        <v>26082</v>
      </c>
      <c r="K798" s="3">
        <f t="shared" si="37"/>
        <v>34344</v>
      </c>
      <c r="L798" s="13">
        <f t="shared" si="38"/>
        <v>8262</v>
      </c>
    </row>
    <row r="799" spans="1:12" ht="16.5" thickTop="1" thickBot="1" x14ac:dyDescent="0.3">
      <c r="A799" s="1">
        <v>45518</v>
      </c>
      <c r="B799" s="2" t="s">
        <v>181</v>
      </c>
      <c r="C799" s="2" t="s">
        <v>12</v>
      </c>
      <c r="D799" s="2" t="s">
        <v>77</v>
      </c>
      <c r="E799" s="2" t="s">
        <v>45</v>
      </c>
      <c r="F799" s="2" t="s">
        <v>15</v>
      </c>
      <c r="G799" s="2">
        <v>23</v>
      </c>
      <c r="H799" s="2">
        <v>694</v>
      </c>
      <c r="I799" s="2">
        <v>1075</v>
      </c>
      <c r="J799" s="3">
        <f t="shared" si="36"/>
        <v>15962</v>
      </c>
      <c r="K799" s="3">
        <f t="shared" si="37"/>
        <v>24725</v>
      </c>
      <c r="L799" s="13">
        <f t="shared" si="38"/>
        <v>8763</v>
      </c>
    </row>
    <row r="800" spans="1:12" ht="16.5" thickTop="1" thickBot="1" x14ac:dyDescent="0.3">
      <c r="A800" s="1">
        <v>45519</v>
      </c>
      <c r="B800" s="2" t="s">
        <v>182</v>
      </c>
      <c r="C800" s="2" t="s">
        <v>12</v>
      </c>
      <c r="D800" s="2" t="s">
        <v>77</v>
      </c>
      <c r="E800" s="2" t="s">
        <v>41</v>
      </c>
      <c r="F800" s="2" t="s">
        <v>34</v>
      </c>
      <c r="G800" s="2">
        <v>22</v>
      </c>
      <c r="H800" s="2">
        <v>749</v>
      </c>
      <c r="I800" s="2">
        <v>929</v>
      </c>
      <c r="J800" s="3">
        <f t="shared" si="36"/>
        <v>16478</v>
      </c>
      <c r="K800" s="3">
        <f t="shared" si="37"/>
        <v>20438</v>
      </c>
      <c r="L800" s="13">
        <f t="shared" si="38"/>
        <v>3960</v>
      </c>
    </row>
    <row r="801" spans="1:12" ht="16.5" thickTop="1" thickBot="1" x14ac:dyDescent="0.3">
      <c r="A801" s="1">
        <v>45520</v>
      </c>
      <c r="B801" s="2" t="s">
        <v>183</v>
      </c>
      <c r="C801" s="2" t="s">
        <v>12</v>
      </c>
      <c r="D801" s="2" t="s">
        <v>77</v>
      </c>
      <c r="E801" s="2" t="s">
        <v>48</v>
      </c>
      <c r="F801" s="2" t="s">
        <v>15</v>
      </c>
      <c r="G801" s="2">
        <v>22</v>
      </c>
      <c r="H801" s="2">
        <v>888</v>
      </c>
      <c r="I801" s="2">
        <v>1278</v>
      </c>
      <c r="J801" s="3">
        <f t="shared" si="36"/>
        <v>19536</v>
      </c>
      <c r="K801" s="3">
        <f t="shared" si="37"/>
        <v>28116</v>
      </c>
      <c r="L801" s="13">
        <f t="shared" si="38"/>
        <v>8580</v>
      </c>
    </row>
    <row r="802" spans="1:12" ht="16.5" thickTop="1" thickBot="1" x14ac:dyDescent="0.3">
      <c r="A802" s="1">
        <v>45521</v>
      </c>
      <c r="B802" s="2" t="s">
        <v>184</v>
      </c>
      <c r="C802" s="2" t="s">
        <v>12</v>
      </c>
      <c r="D802" s="2" t="s">
        <v>77</v>
      </c>
      <c r="E802" s="2" t="s">
        <v>50</v>
      </c>
      <c r="F802" s="2" t="s">
        <v>15</v>
      </c>
      <c r="G802" s="2">
        <v>24</v>
      </c>
      <c r="H802" s="2">
        <v>845</v>
      </c>
      <c r="I802" s="2">
        <v>1092</v>
      </c>
      <c r="J802" s="3">
        <f t="shared" si="36"/>
        <v>20280</v>
      </c>
      <c r="K802" s="3">
        <f t="shared" si="37"/>
        <v>26208</v>
      </c>
      <c r="L802" s="13">
        <f t="shared" si="38"/>
        <v>5928</v>
      </c>
    </row>
    <row r="803" spans="1:12" ht="16.5" thickTop="1" thickBot="1" x14ac:dyDescent="0.3">
      <c r="A803" s="1">
        <v>45522</v>
      </c>
      <c r="B803" s="2" t="s">
        <v>185</v>
      </c>
      <c r="C803" s="2" t="s">
        <v>12</v>
      </c>
      <c r="D803" s="2" t="s">
        <v>77</v>
      </c>
      <c r="E803" s="2" t="s">
        <v>30</v>
      </c>
      <c r="F803" s="2" t="s">
        <v>15</v>
      </c>
      <c r="G803" s="2">
        <v>29</v>
      </c>
      <c r="H803" s="2">
        <v>872</v>
      </c>
      <c r="I803" s="2">
        <v>1287</v>
      </c>
      <c r="J803" s="3">
        <f t="shared" si="36"/>
        <v>25288</v>
      </c>
      <c r="K803" s="3">
        <f t="shared" si="37"/>
        <v>37323</v>
      </c>
      <c r="L803" s="13">
        <f t="shared" si="38"/>
        <v>12035</v>
      </c>
    </row>
    <row r="804" spans="1:12" ht="16.5" thickTop="1" thickBot="1" x14ac:dyDescent="0.3">
      <c r="A804" s="1">
        <v>45523</v>
      </c>
      <c r="B804" s="2" t="s">
        <v>186</v>
      </c>
      <c r="C804" s="2" t="s">
        <v>12</v>
      </c>
      <c r="D804" s="2" t="s">
        <v>77</v>
      </c>
      <c r="E804" s="2" t="s">
        <v>37</v>
      </c>
      <c r="F804" s="2" t="s">
        <v>15</v>
      </c>
      <c r="G804" s="2">
        <v>27</v>
      </c>
      <c r="H804" s="2">
        <v>674</v>
      </c>
      <c r="I804" s="2">
        <v>1316</v>
      </c>
      <c r="J804" s="3">
        <f t="shared" si="36"/>
        <v>18198</v>
      </c>
      <c r="K804" s="3">
        <f t="shared" si="37"/>
        <v>35532</v>
      </c>
      <c r="L804" s="13">
        <f t="shared" si="38"/>
        <v>17334</v>
      </c>
    </row>
    <row r="805" spans="1:12" ht="16.5" thickTop="1" thickBot="1" x14ac:dyDescent="0.3">
      <c r="A805" s="1">
        <v>45524</v>
      </c>
      <c r="B805" s="2" t="s">
        <v>187</v>
      </c>
      <c r="C805" s="2" t="s">
        <v>12</v>
      </c>
      <c r="D805" s="2" t="s">
        <v>77</v>
      </c>
      <c r="E805" s="2" t="s">
        <v>37</v>
      </c>
      <c r="F805" s="2" t="s">
        <v>34</v>
      </c>
      <c r="G805" s="2">
        <v>27</v>
      </c>
      <c r="H805" s="2">
        <v>583</v>
      </c>
      <c r="I805" s="2">
        <v>1332</v>
      </c>
      <c r="J805" s="3">
        <f t="shared" si="36"/>
        <v>15741</v>
      </c>
      <c r="K805" s="3">
        <f t="shared" si="37"/>
        <v>35964</v>
      </c>
      <c r="L805" s="13">
        <f t="shared" si="38"/>
        <v>20223</v>
      </c>
    </row>
    <row r="806" spans="1:12" ht="16.5" thickTop="1" thickBot="1" x14ac:dyDescent="0.3">
      <c r="A806" s="1">
        <v>45525</v>
      </c>
      <c r="B806" s="2" t="s">
        <v>188</v>
      </c>
      <c r="C806" s="2" t="s">
        <v>12</v>
      </c>
      <c r="D806" s="2" t="s">
        <v>77</v>
      </c>
      <c r="E806" s="2" t="s">
        <v>22</v>
      </c>
      <c r="F806" s="2" t="s">
        <v>34</v>
      </c>
      <c r="G806" s="2">
        <v>21</v>
      </c>
      <c r="H806" s="2">
        <v>929</v>
      </c>
      <c r="I806" s="2">
        <v>1207</v>
      </c>
      <c r="J806" s="3">
        <f t="shared" si="36"/>
        <v>19509</v>
      </c>
      <c r="K806" s="3">
        <f t="shared" si="37"/>
        <v>25347</v>
      </c>
      <c r="L806" s="13">
        <f t="shared" si="38"/>
        <v>5838</v>
      </c>
    </row>
    <row r="807" spans="1:12" ht="16.5" thickTop="1" thickBot="1" x14ac:dyDescent="0.3">
      <c r="A807" s="1">
        <v>45526</v>
      </c>
      <c r="B807" s="2" t="s">
        <v>189</v>
      </c>
      <c r="C807" s="2" t="s">
        <v>12</v>
      </c>
      <c r="D807" s="2" t="s">
        <v>77</v>
      </c>
      <c r="E807" s="2" t="s">
        <v>22</v>
      </c>
      <c r="F807" s="2" t="s">
        <v>34</v>
      </c>
      <c r="G807" s="2">
        <v>29</v>
      </c>
      <c r="H807" s="2">
        <v>818</v>
      </c>
      <c r="I807" s="2">
        <v>1256</v>
      </c>
      <c r="J807" s="3">
        <f t="shared" si="36"/>
        <v>23722</v>
      </c>
      <c r="K807" s="3">
        <f t="shared" si="37"/>
        <v>36424</v>
      </c>
      <c r="L807" s="13">
        <f t="shared" si="38"/>
        <v>12702</v>
      </c>
    </row>
    <row r="808" spans="1:12" ht="16.5" thickTop="1" thickBot="1" x14ac:dyDescent="0.3">
      <c r="A808" s="1">
        <v>45527</v>
      </c>
      <c r="B808" s="2" t="s">
        <v>190</v>
      </c>
      <c r="C808" s="2" t="s">
        <v>12</v>
      </c>
      <c r="D808" s="2" t="s">
        <v>77</v>
      </c>
      <c r="E808" s="2" t="s">
        <v>33</v>
      </c>
      <c r="F808" s="2" t="s">
        <v>34</v>
      </c>
      <c r="G808" s="2">
        <v>28</v>
      </c>
      <c r="H808" s="2">
        <v>873</v>
      </c>
      <c r="I808" s="2">
        <v>1472</v>
      </c>
      <c r="J808" s="3">
        <f t="shared" si="36"/>
        <v>24444</v>
      </c>
      <c r="K808" s="3">
        <f t="shared" si="37"/>
        <v>41216</v>
      </c>
      <c r="L808" s="13">
        <f t="shared" si="38"/>
        <v>16772</v>
      </c>
    </row>
    <row r="809" spans="1:12" ht="16.5" thickTop="1" thickBot="1" x14ac:dyDescent="0.3">
      <c r="A809" s="1">
        <v>45528</v>
      </c>
      <c r="B809" s="2" t="s">
        <v>191</v>
      </c>
      <c r="C809" s="2" t="s">
        <v>24</v>
      </c>
      <c r="D809" s="2" t="s">
        <v>90</v>
      </c>
      <c r="E809" s="2" t="s">
        <v>37</v>
      </c>
      <c r="F809" s="2" t="s">
        <v>34</v>
      </c>
      <c r="G809" s="2">
        <v>61</v>
      </c>
      <c r="H809" s="2">
        <v>675</v>
      </c>
      <c r="I809" s="2">
        <v>1355</v>
      </c>
      <c r="J809" s="3">
        <f t="shared" si="36"/>
        <v>41175</v>
      </c>
      <c r="K809" s="3">
        <f t="shared" si="37"/>
        <v>82655</v>
      </c>
      <c r="L809" s="13">
        <f t="shared" si="38"/>
        <v>41480</v>
      </c>
    </row>
    <row r="810" spans="1:12" ht="16.5" thickTop="1" thickBot="1" x14ac:dyDescent="0.3">
      <c r="A810" s="1">
        <v>45529</v>
      </c>
      <c r="B810" s="2" t="s">
        <v>192</v>
      </c>
      <c r="C810" s="2" t="s">
        <v>24</v>
      </c>
      <c r="D810" s="2" t="s">
        <v>90</v>
      </c>
      <c r="E810" s="2" t="s">
        <v>60</v>
      </c>
      <c r="F810" s="2" t="s">
        <v>34</v>
      </c>
      <c r="G810" s="2">
        <v>58</v>
      </c>
      <c r="H810" s="2">
        <v>720</v>
      </c>
      <c r="I810" s="2">
        <v>1187</v>
      </c>
      <c r="J810" s="3">
        <f t="shared" si="36"/>
        <v>41760</v>
      </c>
      <c r="K810" s="3">
        <f t="shared" si="37"/>
        <v>68846</v>
      </c>
      <c r="L810" s="13">
        <f t="shared" si="38"/>
        <v>27086</v>
      </c>
    </row>
    <row r="811" spans="1:12" ht="16.5" thickTop="1" thickBot="1" x14ac:dyDescent="0.3">
      <c r="A811" s="1">
        <v>45530</v>
      </c>
      <c r="B811" s="2" t="s">
        <v>193</v>
      </c>
      <c r="C811" s="2" t="s">
        <v>24</v>
      </c>
      <c r="D811" s="2" t="s">
        <v>90</v>
      </c>
      <c r="E811" s="2" t="s">
        <v>62</v>
      </c>
      <c r="F811" s="2" t="s">
        <v>34</v>
      </c>
      <c r="G811" s="2">
        <v>60</v>
      </c>
      <c r="H811" s="2">
        <v>676</v>
      </c>
      <c r="I811" s="2">
        <v>1112</v>
      </c>
      <c r="J811" s="3">
        <f t="shared" si="36"/>
        <v>40560</v>
      </c>
      <c r="K811" s="3">
        <f t="shared" si="37"/>
        <v>66720</v>
      </c>
      <c r="L811" s="13">
        <f t="shared" si="38"/>
        <v>26160</v>
      </c>
    </row>
    <row r="812" spans="1:12" ht="16.5" thickTop="1" thickBot="1" x14ac:dyDescent="0.3">
      <c r="A812" s="1">
        <v>45531</v>
      </c>
      <c r="B812" s="2" t="s">
        <v>194</v>
      </c>
      <c r="C812" s="2" t="s">
        <v>24</v>
      </c>
      <c r="D812" s="2" t="s">
        <v>90</v>
      </c>
      <c r="E812" s="2" t="s">
        <v>18</v>
      </c>
      <c r="F812" s="2" t="s">
        <v>34</v>
      </c>
      <c r="G812" s="2">
        <v>91</v>
      </c>
      <c r="H812" s="2">
        <v>808</v>
      </c>
      <c r="I812" s="2">
        <v>1008</v>
      </c>
      <c r="J812" s="3">
        <f t="shared" si="36"/>
        <v>73528</v>
      </c>
      <c r="K812" s="3">
        <f t="shared" si="37"/>
        <v>91728</v>
      </c>
      <c r="L812" s="13">
        <f t="shared" si="38"/>
        <v>18200</v>
      </c>
    </row>
    <row r="813" spans="1:12" ht="16.5" thickTop="1" thickBot="1" x14ac:dyDescent="0.3">
      <c r="A813" s="1">
        <v>45532</v>
      </c>
      <c r="B813" s="2" t="s">
        <v>195</v>
      </c>
      <c r="C813" s="2" t="s">
        <v>24</v>
      </c>
      <c r="D813" s="2" t="s">
        <v>90</v>
      </c>
      <c r="E813" s="2" t="s">
        <v>65</v>
      </c>
      <c r="F813" s="2" t="s">
        <v>34</v>
      </c>
      <c r="G813" s="2">
        <v>99</v>
      </c>
      <c r="H813" s="2">
        <v>528</v>
      </c>
      <c r="I813" s="2">
        <v>1208</v>
      </c>
      <c r="J813" s="3">
        <f t="shared" si="36"/>
        <v>52272</v>
      </c>
      <c r="K813" s="3">
        <f t="shared" si="37"/>
        <v>119592</v>
      </c>
      <c r="L813" s="13">
        <f t="shared" si="38"/>
        <v>67320</v>
      </c>
    </row>
    <row r="814" spans="1:12" ht="16.5" thickTop="1" thickBot="1" x14ac:dyDescent="0.3">
      <c r="A814" s="1">
        <v>45533</v>
      </c>
      <c r="B814" s="2" t="s">
        <v>196</v>
      </c>
      <c r="C814" s="2" t="s">
        <v>24</v>
      </c>
      <c r="D814" s="2" t="s">
        <v>90</v>
      </c>
      <c r="E814" s="2" t="s">
        <v>67</v>
      </c>
      <c r="F814" s="2" t="s">
        <v>34</v>
      </c>
      <c r="G814" s="2">
        <v>73</v>
      </c>
      <c r="H814" s="2">
        <v>783</v>
      </c>
      <c r="I814" s="2">
        <v>991</v>
      </c>
      <c r="J814" s="3">
        <f t="shared" si="36"/>
        <v>57159</v>
      </c>
      <c r="K814" s="3">
        <f t="shared" si="37"/>
        <v>72343</v>
      </c>
      <c r="L814" s="13">
        <f t="shared" si="38"/>
        <v>15184</v>
      </c>
    </row>
    <row r="815" spans="1:12" ht="16.5" thickTop="1" thickBot="1" x14ac:dyDescent="0.3">
      <c r="A815" s="1">
        <v>45534</v>
      </c>
      <c r="B815" s="2" t="s">
        <v>197</v>
      </c>
      <c r="C815" s="2" t="s">
        <v>24</v>
      </c>
      <c r="D815" s="2" t="s">
        <v>90</v>
      </c>
      <c r="E815" s="2" t="s">
        <v>69</v>
      </c>
      <c r="F815" s="2" t="s">
        <v>15</v>
      </c>
      <c r="G815" s="2">
        <v>59</v>
      </c>
      <c r="H815" s="2">
        <v>638</v>
      </c>
      <c r="I815" s="2">
        <v>1062</v>
      </c>
      <c r="J815" s="3">
        <f t="shared" si="36"/>
        <v>37642</v>
      </c>
      <c r="K815" s="3">
        <f t="shared" si="37"/>
        <v>62658</v>
      </c>
      <c r="L815" s="13">
        <f t="shared" si="38"/>
        <v>25016</v>
      </c>
    </row>
    <row r="816" spans="1:12" ht="16.5" thickTop="1" thickBot="1" x14ac:dyDescent="0.3">
      <c r="A816" s="1">
        <v>45535</v>
      </c>
      <c r="B816" s="2" t="s">
        <v>198</v>
      </c>
      <c r="C816" s="2" t="s">
        <v>24</v>
      </c>
      <c r="D816" s="2" t="s">
        <v>90</v>
      </c>
      <c r="E816" s="2" t="s">
        <v>71</v>
      </c>
      <c r="F816" s="2" t="s">
        <v>15</v>
      </c>
      <c r="G816" s="2">
        <v>60</v>
      </c>
      <c r="H816" s="2">
        <v>645</v>
      </c>
      <c r="I816" s="2">
        <v>1094</v>
      </c>
      <c r="J816" s="3">
        <f t="shared" si="36"/>
        <v>38700</v>
      </c>
      <c r="K816" s="3">
        <f t="shared" si="37"/>
        <v>65640</v>
      </c>
      <c r="L816" s="13">
        <f t="shared" si="38"/>
        <v>26940</v>
      </c>
    </row>
    <row r="817" spans="1:12" ht="16.5" thickTop="1" thickBot="1" x14ac:dyDescent="0.3">
      <c r="A817" s="1">
        <v>45536</v>
      </c>
      <c r="B817" s="2" t="s">
        <v>199</v>
      </c>
      <c r="C817" s="2" t="s">
        <v>24</v>
      </c>
      <c r="D817" s="2" t="s">
        <v>90</v>
      </c>
      <c r="E817" s="2" t="s">
        <v>73</v>
      </c>
      <c r="F817" s="2" t="s">
        <v>15</v>
      </c>
      <c r="G817" s="2">
        <v>68</v>
      </c>
      <c r="H817" s="2">
        <v>881</v>
      </c>
      <c r="I817" s="2">
        <v>1338</v>
      </c>
      <c r="J817" s="3">
        <f t="shared" si="36"/>
        <v>59908</v>
      </c>
      <c r="K817" s="3">
        <f t="shared" si="37"/>
        <v>90984</v>
      </c>
      <c r="L817" s="13">
        <f t="shared" si="38"/>
        <v>31076</v>
      </c>
    </row>
    <row r="818" spans="1:12" ht="16.5" thickTop="1" thickBot="1" x14ac:dyDescent="0.3">
      <c r="A818" s="1">
        <v>45537</v>
      </c>
      <c r="B818" s="2" t="s">
        <v>200</v>
      </c>
      <c r="C818" s="2" t="s">
        <v>24</v>
      </c>
      <c r="D818" s="2" t="s">
        <v>103</v>
      </c>
      <c r="E818" s="2" t="s">
        <v>20</v>
      </c>
      <c r="F818" s="2" t="s">
        <v>15</v>
      </c>
      <c r="G818" s="2">
        <v>55</v>
      </c>
      <c r="H818" s="2">
        <v>639</v>
      </c>
      <c r="I818" s="2">
        <v>1346</v>
      </c>
      <c r="J818" s="3">
        <f t="shared" si="36"/>
        <v>35145</v>
      </c>
      <c r="K818" s="3">
        <f t="shared" si="37"/>
        <v>74030</v>
      </c>
      <c r="L818" s="13">
        <f t="shared" si="38"/>
        <v>38885</v>
      </c>
    </row>
    <row r="819" spans="1:12" ht="16.5" thickTop="1" thickBot="1" x14ac:dyDescent="0.3">
      <c r="A819" s="1">
        <v>45538</v>
      </c>
      <c r="B819" s="2" t="s">
        <v>201</v>
      </c>
      <c r="C819" s="2" t="s">
        <v>24</v>
      </c>
      <c r="D819" s="2" t="s">
        <v>103</v>
      </c>
      <c r="E819" s="2" t="s">
        <v>20</v>
      </c>
      <c r="F819" s="2" t="s">
        <v>15</v>
      </c>
      <c r="G819" s="2">
        <v>52</v>
      </c>
      <c r="H819" s="2">
        <v>718</v>
      </c>
      <c r="I819" s="2">
        <v>1051</v>
      </c>
      <c r="J819" s="3">
        <f t="shared" si="36"/>
        <v>37336</v>
      </c>
      <c r="K819" s="3">
        <f t="shared" si="37"/>
        <v>54652</v>
      </c>
      <c r="L819" s="13">
        <f t="shared" si="38"/>
        <v>17316</v>
      </c>
    </row>
    <row r="820" spans="1:12" ht="16.5" thickTop="1" thickBot="1" x14ac:dyDescent="0.3">
      <c r="A820" s="1">
        <v>45539</v>
      </c>
      <c r="B820" s="2" t="s">
        <v>202</v>
      </c>
      <c r="C820" s="2" t="s">
        <v>24</v>
      </c>
      <c r="D820" s="2" t="s">
        <v>103</v>
      </c>
      <c r="E820" s="2" t="s">
        <v>41</v>
      </c>
      <c r="F820" s="2" t="s">
        <v>34</v>
      </c>
      <c r="G820" s="2">
        <v>95</v>
      </c>
      <c r="H820" s="2">
        <v>944</v>
      </c>
      <c r="I820" s="2">
        <v>1293</v>
      </c>
      <c r="J820" s="3">
        <f t="shared" si="36"/>
        <v>89680</v>
      </c>
      <c r="K820" s="3">
        <f t="shared" si="37"/>
        <v>122835</v>
      </c>
      <c r="L820" s="13">
        <f t="shared" si="38"/>
        <v>33155</v>
      </c>
    </row>
    <row r="821" spans="1:12" ht="16.5" thickTop="1" thickBot="1" x14ac:dyDescent="0.3">
      <c r="A821" s="1">
        <v>45540</v>
      </c>
      <c r="B821" s="2" t="s">
        <v>203</v>
      </c>
      <c r="C821" s="2" t="s">
        <v>24</v>
      </c>
      <c r="D821" s="2" t="s">
        <v>103</v>
      </c>
      <c r="E821" s="2" t="s">
        <v>60</v>
      </c>
      <c r="F821" s="2" t="s">
        <v>34</v>
      </c>
      <c r="G821" s="2">
        <v>68</v>
      </c>
      <c r="H821" s="2">
        <v>777</v>
      </c>
      <c r="I821" s="2">
        <v>977</v>
      </c>
      <c r="J821" s="3">
        <f t="shared" si="36"/>
        <v>52836</v>
      </c>
      <c r="K821" s="3">
        <f t="shared" si="37"/>
        <v>66436</v>
      </c>
      <c r="L821" s="13">
        <f t="shared" si="38"/>
        <v>13600</v>
      </c>
    </row>
    <row r="822" spans="1:12" ht="16.5" thickTop="1" thickBot="1" x14ac:dyDescent="0.3">
      <c r="A822" s="1">
        <v>45541</v>
      </c>
      <c r="B822" s="2" t="s">
        <v>204</v>
      </c>
      <c r="C822" s="2" t="s">
        <v>24</v>
      </c>
      <c r="D822" s="2" t="s">
        <v>103</v>
      </c>
      <c r="E822" s="2" t="s">
        <v>20</v>
      </c>
      <c r="F822" s="2" t="s">
        <v>34</v>
      </c>
      <c r="G822" s="2">
        <v>99</v>
      </c>
      <c r="H822" s="2">
        <v>523</v>
      </c>
      <c r="I822" s="2">
        <v>1373</v>
      </c>
      <c r="J822" s="3">
        <f t="shared" si="36"/>
        <v>51777</v>
      </c>
      <c r="K822" s="3">
        <f t="shared" si="37"/>
        <v>135927</v>
      </c>
      <c r="L822" s="13">
        <f t="shared" si="38"/>
        <v>84150</v>
      </c>
    </row>
    <row r="823" spans="1:12" ht="16.5" thickTop="1" thickBot="1" x14ac:dyDescent="0.3">
      <c r="A823" s="1">
        <v>45542</v>
      </c>
      <c r="B823" s="2" t="s">
        <v>205</v>
      </c>
      <c r="C823" s="2" t="s">
        <v>24</v>
      </c>
      <c r="D823" s="2" t="s">
        <v>103</v>
      </c>
      <c r="E823" s="2" t="s">
        <v>26</v>
      </c>
      <c r="F823" s="2" t="s">
        <v>15</v>
      </c>
      <c r="G823" s="2">
        <v>92</v>
      </c>
      <c r="H823" s="2">
        <v>814</v>
      </c>
      <c r="I823" s="2">
        <v>1243</v>
      </c>
      <c r="J823" s="3">
        <f t="shared" si="36"/>
        <v>74888</v>
      </c>
      <c r="K823" s="3">
        <f t="shared" si="37"/>
        <v>114356</v>
      </c>
      <c r="L823" s="13">
        <f t="shared" si="38"/>
        <v>39468</v>
      </c>
    </row>
    <row r="824" spans="1:12" ht="16.5" thickTop="1" thickBot="1" x14ac:dyDescent="0.3">
      <c r="A824" s="1">
        <v>45543</v>
      </c>
      <c r="B824" s="2" t="s">
        <v>206</v>
      </c>
      <c r="C824" s="2" t="s">
        <v>115</v>
      </c>
      <c r="D824" s="2" t="s">
        <v>135</v>
      </c>
      <c r="E824" s="2" t="s">
        <v>14</v>
      </c>
      <c r="F824" s="2" t="s">
        <v>15</v>
      </c>
      <c r="G824" s="2">
        <v>11</v>
      </c>
      <c r="H824" s="2">
        <v>960</v>
      </c>
      <c r="I824" s="2">
        <v>891</v>
      </c>
      <c r="J824" s="3">
        <f t="shared" si="36"/>
        <v>10560</v>
      </c>
      <c r="K824" s="3">
        <f t="shared" si="37"/>
        <v>9801</v>
      </c>
      <c r="L824" s="13">
        <f t="shared" si="38"/>
        <v>-759</v>
      </c>
    </row>
    <row r="825" spans="1:12" ht="16.5" thickTop="1" thickBot="1" x14ac:dyDescent="0.3">
      <c r="A825" s="1">
        <v>45544</v>
      </c>
      <c r="B825" s="2" t="s">
        <v>207</v>
      </c>
      <c r="C825" s="2" t="s">
        <v>115</v>
      </c>
      <c r="D825" s="2" t="s">
        <v>135</v>
      </c>
      <c r="E825" s="2" t="s">
        <v>18</v>
      </c>
      <c r="F825" s="2" t="s">
        <v>15</v>
      </c>
      <c r="G825" s="2">
        <v>10</v>
      </c>
      <c r="H825" s="2">
        <v>654</v>
      </c>
      <c r="I825" s="2">
        <v>908</v>
      </c>
      <c r="J825" s="3">
        <f t="shared" si="36"/>
        <v>6540</v>
      </c>
      <c r="K825" s="3">
        <f t="shared" si="37"/>
        <v>9080</v>
      </c>
      <c r="L825" s="13">
        <f t="shared" si="38"/>
        <v>2540</v>
      </c>
    </row>
    <row r="826" spans="1:12" ht="16.5" thickTop="1" thickBot="1" x14ac:dyDescent="0.3">
      <c r="A826" s="1">
        <v>45545</v>
      </c>
      <c r="B826" s="2" t="s">
        <v>208</v>
      </c>
      <c r="C826" s="2" t="s">
        <v>115</v>
      </c>
      <c r="D826" s="2" t="s">
        <v>135</v>
      </c>
      <c r="E826" s="2" t="s">
        <v>20</v>
      </c>
      <c r="F826" s="2" t="s">
        <v>15</v>
      </c>
      <c r="G826" s="2">
        <v>14</v>
      </c>
      <c r="H826" s="2">
        <v>504</v>
      </c>
      <c r="I826" s="2">
        <v>1480</v>
      </c>
      <c r="J826" s="3">
        <f t="shared" si="36"/>
        <v>7056</v>
      </c>
      <c r="K826" s="3">
        <f t="shared" si="37"/>
        <v>20720</v>
      </c>
      <c r="L826" s="13">
        <f t="shared" si="38"/>
        <v>13664</v>
      </c>
    </row>
    <row r="827" spans="1:12" ht="16.5" thickTop="1" thickBot="1" x14ac:dyDescent="0.3">
      <c r="A827" s="1">
        <v>45546</v>
      </c>
      <c r="B827" s="2" t="s">
        <v>209</v>
      </c>
      <c r="C827" s="2" t="s">
        <v>115</v>
      </c>
      <c r="D827" s="2" t="s">
        <v>135</v>
      </c>
      <c r="E827" s="2" t="s">
        <v>22</v>
      </c>
      <c r="F827" s="2" t="s">
        <v>15</v>
      </c>
      <c r="G827" s="2">
        <v>12</v>
      </c>
      <c r="H827" s="2">
        <v>886</v>
      </c>
      <c r="I827" s="2">
        <v>1322</v>
      </c>
      <c r="J827" s="3">
        <f t="shared" si="36"/>
        <v>10632</v>
      </c>
      <c r="K827" s="3">
        <f t="shared" si="37"/>
        <v>15864</v>
      </c>
      <c r="L827" s="13">
        <f t="shared" si="38"/>
        <v>5232</v>
      </c>
    </row>
    <row r="828" spans="1:12" ht="16.5" thickTop="1" thickBot="1" x14ac:dyDescent="0.3">
      <c r="A828" s="1">
        <v>45547</v>
      </c>
      <c r="B828" s="2" t="s">
        <v>210</v>
      </c>
      <c r="C828" s="2" t="s">
        <v>115</v>
      </c>
      <c r="D828" s="2" t="s">
        <v>135</v>
      </c>
      <c r="E828" s="2" t="s">
        <v>26</v>
      </c>
      <c r="F828" s="2" t="s">
        <v>34</v>
      </c>
      <c r="G828" s="2">
        <v>10</v>
      </c>
      <c r="H828" s="2">
        <v>554</v>
      </c>
      <c r="I828" s="2">
        <v>1091</v>
      </c>
      <c r="J828" s="3">
        <f t="shared" si="36"/>
        <v>5540</v>
      </c>
      <c r="K828" s="3">
        <f t="shared" si="37"/>
        <v>10910</v>
      </c>
      <c r="L828" s="13">
        <f t="shared" si="38"/>
        <v>5370</v>
      </c>
    </row>
    <row r="829" spans="1:12" ht="16.5" thickTop="1" thickBot="1" x14ac:dyDescent="0.3">
      <c r="A829" s="1">
        <v>45548</v>
      </c>
      <c r="B829" s="2" t="s">
        <v>211</v>
      </c>
      <c r="C829" s="2" t="s">
        <v>115</v>
      </c>
      <c r="D829" s="2" t="s">
        <v>135</v>
      </c>
      <c r="E829" s="2" t="s">
        <v>28</v>
      </c>
      <c r="F829" s="2" t="s">
        <v>34</v>
      </c>
      <c r="G829" s="2">
        <v>14</v>
      </c>
      <c r="H829" s="2">
        <v>933</v>
      </c>
      <c r="I829" s="2">
        <v>1357</v>
      </c>
      <c r="J829" s="3">
        <f t="shared" si="36"/>
        <v>13062</v>
      </c>
      <c r="K829" s="3">
        <f t="shared" si="37"/>
        <v>18998</v>
      </c>
      <c r="L829" s="13">
        <f t="shared" si="38"/>
        <v>5936</v>
      </c>
    </row>
    <row r="830" spans="1:12" ht="16.5" thickTop="1" thickBot="1" x14ac:dyDescent="0.3">
      <c r="A830" s="1">
        <v>45549</v>
      </c>
      <c r="B830" s="2" t="s">
        <v>212</v>
      </c>
      <c r="C830" s="2" t="s">
        <v>115</v>
      </c>
      <c r="D830" s="2" t="s">
        <v>135</v>
      </c>
      <c r="E830" s="2" t="s">
        <v>30</v>
      </c>
      <c r="F830" s="2" t="s">
        <v>34</v>
      </c>
      <c r="G830" s="2">
        <v>19</v>
      </c>
      <c r="H830" s="2">
        <v>576</v>
      </c>
      <c r="I830" s="2">
        <v>966</v>
      </c>
      <c r="J830" s="3">
        <f t="shared" si="36"/>
        <v>10944</v>
      </c>
      <c r="K830" s="3">
        <f t="shared" si="37"/>
        <v>18354</v>
      </c>
      <c r="L830" s="13">
        <f t="shared" si="38"/>
        <v>7410</v>
      </c>
    </row>
    <row r="831" spans="1:12" ht="16.5" thickTop="1" thickBot="1" x14ac:dyDescent="0.3">
      <c r="A831" s="1">
        <v>45550</v>
      </c>
      <c r="B831" s="2" t="s">
        <v>213</v>
      </c>
      <c r="C831" s="2" t="s">
        <v>115</v>
      </c>
      <c r="D831" s="2" t="s">
        <v>135</v>
      </c>
      <c r="E831" s="2" t="s">
        <v>18</v>
      </c>
      <c r="F831" s="2" t="s">
        <v>34</v>
      </c>
      <c r="G831" s="2">
        <v>15</v>
      </c>
      <c r="H831" s="2">
        <v>674</v>
      </c>
      <c r="I831" s="2">
        <v>1230</v>
      </c>
      <c r="J831" s="3">
        <f t="shared" si="36"/>
        <v>10110</v>
      </c>
      <c r="K831" s="3">
        <f t="shared" si="37"/>
        <v>18450</v>
      </c>
      <c r="L831" s="13">
        <f t="shared" si="38"/>
        <v>8340</v>
      </c>
    </row>
    <row r="832" spans="1:12" ht="16.5" thickTop="1" thickBot="1" x14ac:dyDescent="0.3">
      <c r="A832" s="1">
        <v>45551</v>
      </c>
      <c r="B832" s="2" t="s">
        <v>214</v>
      </c>
      <c r="C832" s="2" t="s">
        <v>115</v>
      </c>
      <c r="D832" s="2" t="s">
        <v>135</v>
      </c>
      <c r="E832" s="2" t="s">
        <v>33</v>
      </c>
      <c r="F832" s="2" t="s">
        <v>34</v>
      </c>
      <c r="G832" s="2">
        <v>20</v>
      </c>
      <c r="H832" s="2">
        <v>529</v>
      </c>
      <c r="I832" s="2">
        <v>1034</v>
      </c>
      <c r="J832" s="3">
        <f t="shared" si="36"/>
        <v>10580</v>
      </c>
      <c r="K832" s="3">
        <f t="shared" si="37"/>
        <v>20680</v>
      </c>
      <c r="L832" s="13">
        <f t="shared" si="38"/>
        <v>10100</v>
      </c>
    </row>
    <row r="833" spans="1:12" ht="16.5" thickTop="1" thickBot="1" x14ac:dyDescent="0.3">
      <c r="A833" s="1">
        <v>45552</v>
      </c>
      <c r="B833" s="2" t="s">
        <v>215</v>
      </c>
      <c r="C833" s="2" t="s">
        <v>115</v>
      </c>
      <c r="D833" s="2" t="s">
        <v>135</v>
      </c>
      <c r="E833" s="2" t="s">
        <v>30</v>
      </c>
      <c r="F833" s="2" t="s">
        <v>34</v>
      </c>
      <c r="G833" s="2">
        <v>18</v>
      </c>
      <c r="H833" s="2">
        <v>717</v>
      </c>
      <c r="I833" s="2">
        <v>980</v>
      </c>
      <c r="J833" s="3">
        <f t="shared" si="36"/>
        <v>12906</v>
      </c>
      <c r="K833" s="3">
        <f t="shared" si="37"/>
        <v>17640</v>
      </c>
      <c r="L833" s="13">
        <f t="shared" si="38"/>
        <v>4734</v>
      </c>
    </row>
    <row r="834" spans="1:12" ht="16.5" thickTop="1" thickBot="1" x14ac:dyDescent="0.3">
      <c r="A834" s="1">
        <v>45553</v>
      </c>
      <c r="B834" s="2" t="s">
        <v>216</v>
      </c>
      <c r="C834" s="2" t="s">
        <v>115</v>
      </c>
      <c r="D834" s="2" t="s">
        <v>135</v>
      </c>
      <c r="E834" s="2" t="s">
        <v>37</v>
      </c>
      <c r="F834" s="2" t="s">
        <v>34</v>
      </c>
      <c r="G834" s="2">
        <v>17</v>
      </c>
      <c r="H834" s="2">
        <v>966</v>
      </c>
      <c r="I834" s="2">
        <v>1268</v>
      </c>
      <c r="J834" s="3">
        <f t="shared" si="36"/>
        <v>16422</v>
      </c>
      <c r="K834" s="3">
        <f t="shared" si="37"/>
        <v>21556</v>
      </c>
      <c r="L834" s="13">
        <f t="shared" si="38"/>
        <v>5134</v>
      </c>
    </row>
    <row r="835" spans="1:12" ht="16.5" thickTop="1" thickBot="1" x14ac:dyDescent="0.3">
      <c r="A835" s="1">
        <v>45554</v>
      </c>
      <c r="B835" s="2" t="s">
        <v>217</v>
      </c>
      <c r="C835" s="2" t="s">
        <v>115</v>
      </c>
      <c r="D835" s="2" t="s">
        <v>135</v>
      </c>
      <c r="E835" s="2" t="s">
        <v>37</v>
      </c>
      <c r="F835" s="2" t="s">
        <v>15</v>
      </c>
      <c r="G835" s="2">
        <v>16</v>
      </c>
      <c r="H835" s="2">
        <v>689</v>
      </c>
      <c r="I835" s="2">
        <v>1294</v>
      </c>
      <c r="J835" s="3">
        <f t="shared" ref="J835:J898" si="39">G835*H835</f>
        <v>11024</v>
      </c>
      <c r="K835" s="3">
        <f t="shared" ref="K835:K898" si="40">G835*I835</f>
        <v>20704</v>
      </c>
      <c r="L835" s="13">
        <f t="shared" ref="L835:L898" si="41">K835-J835</f>
        <v>9680</v>
      </c>
    </row>
    <row r="836" spans="1:12" ht="16.5" thickTop="1" thickBot="1" x14ac:dyDescent="0.3">
      <c r="A836" s="1">
        <v>45555</v>
      </c>
      <c r="B836" s="2" t="s">
        <v>218</v>
      </c>
      <c r="C836" s="2" t="s">
        <v>24</v>
      </c>
      <c r="D836" s="2" t="s">
        <v>103</v>
      </c>
      <c r="E836" s="2" t="s">
        <v>18</v>
      </c>
      <c r="F836" s="2" t="s">
        <v>15</v>
      </c>
      <c r="G836" s="2">
        <v>62</v>
      </c>
      <c r="H836" s="2">
        <v>891</v>
      </c>
      <c r="I836" s="2">
        <v>1156</v>
      </c>
      <c r="J836" s="3">
        <f t="shared" si="39"/>
        <v>55242</v>
      </c>
      <c r="K836" s="3">
        <f t="shared" si="40"/>
        <v>71672</v>
      </c>
      <c r="L836" s="13">
        <f t="shared" si="41"/>
        <v>16430</v>
      </c>
    </row>
    <row r="837" spans="1:12" ht="16.5" thickTop="1" thickBot="1" x14ac:dyDescent="0.3">
      <c r="A837" s="1">
        <v>45556</v>
      </c>
      <c r="B837" s="2" t="s">
        <v>219</v>
      </c>
      <c r="C837" s="2" t="s">
        <v>24</v>
      </c>
      <c r="D837" s="2" t="s">
        <v>103</v>
      </c>
      <c r="E837" s="2" t="s">
        <v>41</v>
      </c>
      <c r="F837" s="2" t="s">
        <v>15</v>
      </c>
      <c r="G837" s="2">
        <v>89</v>
      </c>
      <c r="H837" s="2">
        <v>990</v>
      </c>
      <c r="I837" s="2">
        <v>1277</v>
      </c>
      <c r="J837" s="3">
        <f t="shared" si="39"/>
        <v>88110</v>
      </c>
      <c r="K837" s="3">
        <f t="shared" si="40"/>
        <v>113653</v>
      </c>
      <c r="L837" s="13">
        <f t="shared" si="41"/>
        <v>25543</v>
      </c>
    </row>
    <row r="838" spans="1:12" ht="16.5" thickTop="1" thickBot="1" x14ac:dyDescent="0.3">
      <c r="A838" s="1">
        <v>45557</v>
      </c>
      <c r="B838" s="2" t="s">
        <v>220</v>
      </c>
      <c r="C838" s="2" t="s">
        <v>24</v>
      </c>
      <c r="D838" s="2" t="s">
        <v>103</v>
      </c>
      <c r="E838" s="2" t="s">
        <v>18</v>
      </c>
      <c r="F838" s="2" t="s">
        <v>15</v>
      </c>
      <c r="G838" s="2">
        <v>61</v>
      </c>
      <c r="H838" s="2">
        <v>907</v>
      </c>
      <c r="I838" s="2">
        <v>1083</v>
      </c>
      <c r="J838" s="3">
        <f t="shared" si="39"/>
        <v>55327</v>
      </c>
      <c r="K838" s="3">
        <f t="shared" si="40"/>
        <v>66063</v>
      </c>
      <c r="L838" s="13">
        <f t="shared" si="41"/>
        <v>10736</v>
      </c>
    </row>
    <row r="839" spans="1:12" ht="16.5" thickTop="1" thickBot="1" x14ac:dyDescent="0.3">
      <c r="A839" s="1">
        <v>45558</v>
      </c>
      <c r="B839" s="2" t="s">
        <v>221</v>
      </c>
      <c r="C839" s="2" t="s">
        <v>24</v>
      </c>
      <c r="D839" s="2" t="s">
        <v>103</v>
      </c>
      <c r="E839" s="2" t="s">
        <v>45</v>
      </c>
      <c r="F839" s="2" t="s">
        <v>34</v>
      </c>
      <c r="G839" s="2">
        <v>52</v>
      </c>
      <c r="H839" s="2">
        <v>766</v>
      </c>
      <c r="I839" s="2">
        <v>1244</v>
      </c>
      <c r="J839" s="3">
        <f t="shared" si="39"/>
        <v>39832</v>
      </c>
      <c r="K839" s="3">
        <f t="shared" si="40"/>
        <v>64688</v>
      </c>
      <c r="L839" s="13">
        <f t="shared" si="41"/>
        <v>24856</v>
      </c>
    </row>
    <row r="840" spans="1:12" ht="16.5" thickTop="1" thickBot="1" x14ac:dyDescent="0.3">
      <c r="A840" s="1">
        <v>45559</v>
      </c>
      <c r="B840" s="2" t="s">
        <v>222</v>
      </c>
      <c r="C840" s="2" t="s">
        <v>24</v>
      </c>
      <c r="D840" s="2" t="s">
        <v>103</v>
      </c>
      <c r="E840" s="2" t="s">
        <v>41</v>
      </c>
      <c r="F840" s="2" t="s">
        <v>15</v>
      </c>
      <c r="G840" s="2">
        <v>96</v>
      </c>
      <c r="H840" s="2">
        <v>520</v>
      </c>
      <c r="I840" s="2">
        <v>1317</v>
      </c>
      <c r="J840" s="3">
        <f t="shared" si="39"/>
        <v>49920</v>
      </c>
      <c r="K840" s="3">
        <f t="shared" si="40"/>
        <v>126432</v>
      </c>
      <c r="L840" s="13">
        <f t="shared" si="41"/>
        <v>76512</v>
      </c>
    </row>
    <row r="841" spans="1:12" ht="16.5" thickTop="1" thickBot="1" x14ac:dyDescent="0.3">
      <c r="A841" s="1">
        <v>45560</v>
      </c>
      <c r="B841" s="2" t="s">
        <v>223</v>
      </c>
      <c r="C841" s="2" t="s">
        <v>24</v>
      </c>
      <c r="D841" s="2" t="s">
        <v>103</v>
      </c>
      <c r="E841" s="2" t="s">
        <v>48</v>
      </c>
      <c r="F841" s="2" t="s">
        <v>15</v>
      </c>
      <c r="G841" s="2">
        <v>90</v>
      </c>
      <c r="H841" s="2">
        <v>792</v>
      </c>
      <c r="I841" s="2">
        <v>1085</v>
      </c>
      <c r="J841" s="3">
        <f t="shared" si="39"/>
        <v>71280</v>
      </c>
      <c r="K841" s="3">
        <f t="shared" si="40"/>
        <v>97650</v>
      </c>
      <c r="L841" s="13">
        <f t="shared" si="41"/>
        <v>26370</v>
      </c>
    </row>
    <row r="842" spans="1:12" ht="16.5" thickTop="1" thickBot="1" x14ac:dyDescent="0.3">
      <c r="A842" s="1">
        <v>45561</v>
      </c>
      <c r="B842" s="2" t="s">
        <v>224</v>
      </c>
      <c r="C842" s="2" t="s">
        <v>24</v>
      </c>
      <c r="D842" s="2" t="s">
        <v>103</v>
      </c>
      <c r="E842" s="2" t="s">
        <v>50</v>
      </c>
      <c r="F842" s="2" t="s">
        <v>15</v>
      </c>
      <c r="G842" s="2">
        <v>98</v>
      </c>
      <c r="H842" s="2">
        <v>711</v>
      </c>
      <c r="I842" s="2">
        <v>1079</v>
      </c>
      <c r="J842" s="3">
        <f t="shared" si="39"/>
        <v>69678</v>
      </c>
      <c r="K842" s="3">
        <f t="shared" si="40"/>
        <v>105742</v>
      </c>
      <c r="L842" s="13">
        <f t="shared" si="41"/>
        <v>36064</v>
      </c>
    </row>
    <row r="843" spans="1:12" ht="16.5" thickTop="1" thickBot="1" x14ac:dyDescent="0.3">
      <c r="A843" s="1">
        <v>45562</v>
      </c>
      <c r="B843" s="2" t="s">
        <v>225</v>
      </c>
      <c r="C843" s="2" t="s">
        <v>115</v>
      </c>
      <c r="D843" s="2" t="s">
        <v>116</v>
      </c>
      <c r="E843" s="2" t="s">
        <v>30</v>
      </c>
      <c r="F843" s="2" t="s">
        <v>15</v>
      </c>
      <c r="G843" s="2">
        <v>16</v>
      </c>
      <c r="H843" s="2">
        <v>599</v>
      </c>
      <c r="I843" s="2">
        <v>1314</v>
      </c>
      <c r="J843" s="3">
        <f t="shared" si="39"/>
        <v>9584</v>
      </c>
      <c r="K843" s="3">
        <f t="shared" si="40"/>
        <v>21024</v>
      </c>
      <c r="L843" s="13">
        <f t="shared" si="41"/>
        <v>11440</v>
      </c>
    </row>
    <row r="844" spans="1:12" ht="16.5" thickTop="1" thickBot="1" x14ac:dyDescent="0.3">
      <c r="A844" s="1">
        <v>45563</v>
      </c>
      <c r="B844" s="2" t="s">
        <v>226</v>
      </c>
      <c r="C844" s="2" t="s">
        <v>115</v>
      </c>
      <c r="D844" s="2" t="s">
        <v>116</v>
      </c>
      <c r="E844" s="2" t="s">
        <v>37</v>
      </c>
      <c r="F844" s="2" t="s">
        <v>34</v>
      </c>
      <c r="G844" s="2">
        <v>18</v>
      </c>
      <c r="H844" s="2">
        <v>835</v>
      </c>
      <c r="I844" s="2">
        <v>1041</v>
      </c>
      <c r="J844" s="3">
        <f t="shared" si="39"/>
        <v>15030</v>
      </c>
      <c r="K844" s="3">
        <f t="shared" si="40"/>
        <v>18738</v>
      </c>
      <c r="L844" s="13">
        <f t="shared" si="41"/>
        <v>3708</v>
      </c>
    </row>
    <row r="845" spans="1:12" ht="16.5" thickTop="1" thickBot="1" x14ac:dyDescent="0.3">
      <c r="A845" s="1">
        <v>45564</v>
      </c>
      <c r="B845" s="2" t="s">
        <v>227</v>
      </c>
      <c r="C845" s="2" t="s">
        <v>115</v>
      </c>
      <c r="D845" s="2" t="s">
        <v>116</v>
      </c>
      <c r="E845" s="2" t="s">
        <v>37</v>
      </c>
      <c r="F845" s="2" t="s">
        <v>34</v>
      </c>
      <c r="G845" s="2">
        <v>12</v>
      </c>
      <c r="H845" s="2">
        <v>827</v>
      </c>
      <c r="I845" s="2">
        <v>1064</v>
      </c>
      <c r="J845" s="3">
        <f t="shared" si="39"/>
        <v>9924</v>
      </c>
      <c r="K845" s="3">
        <f t="shared" si="40"/>
        <v>12768</v>
      </c>
      <c r="L845" s="13">
        <f t="shared" si="41"/>
        <v>2844</v>
      </c>
    </row>
    <row r="846" spans="1:12" ht="16.5" thickTop="1" thickBot="1" x14ac:dyDescent="0.3">
      <c r="A846" s="1">
        <v>45565</v>
      </c>
      <c r="B846" s="2" t="s">
        <v>228</v>
      </c>
      <c r="C846" s="2" t="s">
        <v>115</v>
      </c>
      <c r="D846" s="2" t="s">
        <v>116</v>
      </c>
      <c r="E846" s="2" t="s">
        <v>22</v>
      </c>
      <c r="F846" s="2" t="s">
        <v>34</v>
      </c>
      <c r="G846" s="2">
        <v>13</v>
      </c>
      <c r="H846" s="2">
        <v>855</v>
      </c>
      <c r="I846" s="2">
        <v>1347</v>
      </c>
      <c r="J846" s="3">
        <f t="shared" si="39"/>
        <v>11115</v>
      </c>
      <c r="K846" s="3">
        <f t="shared" si="40"/>
        <v>17511</v>
      </c>
      <c r="L846" s="13">
        <f t="shared" si="41"/>
        <v>6396</v>
      </c>
    </row>
    <row r="847" spans="1:12" ht="16.5" thickTop="1" thickBot="1" x14ac:dyDescent="0.3">
      <c r="A847" s="1">
        <v>45566</v>
      </c>
      <c r="B847" s="2" t="s">
        <v>229</v>
      </c>
      <c r="C847" s="2" t="s">
        <v>115</v>
      </c>
      <c r="D847" s="2" t="s">
        <v>116</v>
      </c>
      <c r="E847" s="2" t="s">
        <v>22</v>
      </c>
      <c r="F847" s="2" t="s">
        <v>34</v>
      </c>
      <c r="G847" s="2">
        <v>17</v>
      </c>
      <c r="H847" s="2">
        <v>932</v>
      </c>
      <c r="I847" s="2">
        <v>1207</v>
      </c>
      <c r="J847" s="3">
        <f t="shared" si="39"/>
        <v>15844</v>
      </c>
      <c r="K847" s="3">
        <f t="shared" si="40"/>
        <v>20519</v>
      </c>
      <c r="L847" s="13">
        <f t="shared" si="41"/>
        <v>4675</v>
      </c>
    </row>
    <row r="848" spans="1:12" ht="16.5" thickTop="1" thickBot="1" x14ac:dyDescent="0.3">
      <c r="A848" s="1">
        <v>45567</v>
      </c>
      <c r="B848" s="2" t="s">
        <v>230</v>
      </c>
      <c r="C848" s="2" t="s">
        <v>115</v>
      </c>
      <c r="D848" s="2" t="s">
        <v>116</v>
      </c>
      <c r="E848" s="2" t="s">
        <v>33</v>
      </c>
      <c r="F848" s="2" t="s">
        <v>34</v>
      </c>
      <c r="G848" s="2">
        <v>11</v>
      </c>
      <c r="H848" s="2">
        <v>654</v>
      </c>
      <c r="I848" s="2">
        <v>1381</v>
      </c>
      <c r="J848" s="3">
        <f t="shared" si="39"/>
        <v>7194</v>
      </c>
      <c r="K848" s="3">
        <f t="shared" si="40"/>
        <v>15191</v>
      </c>
      <c r="L848" s="13">
        <f t="shared" si="41"/>
        <v>7997</v>
      </c>
    </row>
    <row r="849" spans="1:12" ht="16.5" thickTop="1" thickBot="1" x14ac:dyDescent="0.3">
      <c r="A849" s="1">
        <v>45568</v>
      </c>
      <c r="B849" s="2" t="s">
        <v>231</v>
      </c>
      <c r="C849" s="2" t="s">
        <v>115</v>
      </c>
      <c r="D849" s="2" t="s">
        <v>116</v>
      </c>
      <c r="E849" s="2" t="s">
        <v>37</v>
      </c>
      <c r="F849" s="2" t="s">
        <v>34</v>
      </c>
      <c r="G849" s="2">
        <v>19</v>
      </c>
      <c r="H849" s="2">
        <v>764</v>
      </c>
      <c r="I849" s="2">
        <v>1310</v>
      </c>
      <c r="J849" s="3">
        <f t="shared" si="39"/>
        <v>14516</v>
      </c>
      <c r="K849" s="3">
        <f t="shared" si="40"/>
        <v>24890</v>
      </c>
      <c r="L849" s="13">
        <f t="shared" si="41"/>
        <v>10374</v>
      </c>
    </row>
    <row r="850" spans="1:12" ht="16.5" thickTop="1" thickBot="1" x14ac:dyDescent="0.3">
      <c r="A850" s="1">
        <v>45569</v>
      </c>
      <c r="B850" s="2" t="s">
        <v>232</v>
      </c>
      <c r="C850" s="2" t="s">
        <v>24</v>
      </c>
      <c r="D850" s="2" t="s">
        <v>90</v>
      </c>
      <c r="E850" s="2" t="s">
        <v>60</v>
      </c>
      <c r="F850" s="2" t="s">
        <v>34</v>
      </c>
      <c r="G850" s="2">
        <v>93</v>
      </c>
      <c r="H850" s="2">
        <v>660</v>
      </c>
      <c r="I850" s="2">
        <v>1458</v>
      </c>
      <c r="J850" s="3">
        <f t="shared" si="39"/>
        <v>61380</v>
      </c>
      <c r="K850" s="3">
        <f t="shared" si="40"/>
        <v>135594</v>
      </c>
      <c r="L850" s="13">
        <f t="shared" si="41"/>
        <v>74214</v>
      </c>
    </row>
    <row r="851" spans="1:12" ht="16.5" thickTop="1" thickBot="1" x14ac:dyDescent="0.3">
      <c r="A851" s="1">
        <v>45570</v>
      </c>
      <c r="B851" s="2" t="s">
        <v>233</v>
      </c>
      <c r="C851" s="2" t="s">
        <v>24</v>
      </c>
      <c r="D851" s="2" t="s">
        <v>90</v>
      </c>
      <c r="E851" s="2" t="s">
        <v>62</v>
      </c>
      <c r="F851" s="2" t="s">
        <v>34</v>
      </c>
      <c r="G851" s="2">
        <v>59</v>
      </c>
      <c r="H851" s="2">
        <v>623</v>
      </c>
      <c r="I851" s="2">
        <v>1328</v>
      </c>
      <c r="J851" s="3">
        <f t="shared" si="39"/>
        <v>36757</v>
      </c>
      <c r="K851" s="3">
        <f t="shared" si="40"/>
        <v>78352</v>
      </c>
      <c r="L851" s="13">
        <f t="shared" si="41"/>
        <v>41595</v>
      </c>
    </row>
    <row r="852" spans="1:12" ht="16.5" thickTop="1" thickBot="1" x14ac:dyDescent="0.3">
      <c r="A852" s="1">
        <v>45571</v>
      </c>
      <c r="B852" s="2" t="s">
        <v>234</v>
      </c>
      <c r="C852" s="2" t="s">
        <v>24</v>
      </c>
      <c r="D852" s="2" t="s">
        <v>90</v>
      </c>
      <c r="E852" s="2" t="s">
        <v>18</v>
      </c>
      <c r="F852" s="2" t="s">
        <v>34</v>
      </c>
      <c r="G852" s="2">
        <v>79</v>
      </c>
      <c r="H852" s="2">
        <v>683</v>
      </c>
      <c r="I852" s="2">
        <v>913</v>
      </c>
      <c r="J852" s="3">
        <f t="shared" si="39"/>
        <v>53957</v>
      </c>
      <c r="K852" s="3">
        <f t="shared" si="40"/>
        <v>72127</v>
      </c>
      <c r="L852" s="13">
        <f t="shared" si="41"/>
        <v>18170</v>
      </c>
    </row>
    <row r="853" spans="1:12" ht="16.5" thickTop="1" thickBot="1" x14ac:dyDescent="0.3">
      <c r="A853" s="1">
        <v>45572</v>
      </c>
      <c r="B853" s="2" t="s">
        <v>235</v>
      </c>
      <c r="C853" s="2" t="s">
        <v>24</v>
      </c>
      <c r="D853" s="2" t="s">
        <v>90</v>
      </c>
      <c r="E853" s="2" t="s">
        <v>65</v>
      </c>
      <c r="F853" s="2" t="s">
        <v>34</v>
      </c>
      <c r="G853" s="2">
        <v>98</v>
      </c>
      <c r="H853" s="2">
        <v>865</v>
      </c>
      <c r="I853" s="2">
        <v>1039</v>
      </c>
      <c r="J853" s="3">
        <f t="shared" si="39"/>
        <v>84770</v>
      </c>
      <c r="K853" s="3">
        <f t="shared" si="40"/>
        <v>101822</v>
      </c>
      <c r="L853" s="13">
        <f t="shared" si="41"/>
        <v>17052</v>
      </c>
    </row>
    <row r="854" spans="1:12" ht="16.5" thickTop="1" thickBot="1" x14ac:dyDescent="0.3">
      <c r="A854" s="1">
        <v>45573</v>
      </c>
      <c r="B854" s="2" t="s">
        <v>236</v>
      </c>
      <c r="C854" s="2" t="s">
        <v>24</v>
      </c>
      <c r="D854" s="2" t="s">
        <v>90</v>
      </c>
      <c r="E854" s="2" t="s">
        <v>67</v>
      </c>
      <c r="F854" s="2" t="s">
        <v>34</v>
      </c>
      <c r="G854" s="2">
        <v>83</v>
      </c>
      <c r="H854" s="2">
        <v>709</v>
      </c>
      <c r="I854" s="2">
        <v>1468</v>
      </c>
      <c r="J854" s="3">
        <f t="shared" si="39"/>
        <v>58847</v>
      </c>
      <c r="K854" s="3">
        <f t="shared" si="40"/>
        <v>121844</v>
      </c>
      <c r="L854" s="13">
        <f t="shared" si="41"/>
        <v>62997</v>
      </c>
    </row>
    <row r="855" spans="1:12" ht="16.5" thickTop="1" thickBot="1" x14ac:dyDescent="0.3">
      <c r="A855" s="1">
        <v>45574</v>
      </c>
      <c r="B855" s="2" t="s">
        <v>237</v>
      </c>
      <c r="C855" s="2" t="s">
        <v>24</v>
      </c>
      <c r="D855" s="2" t="s">
        <v>103</v>
      </c>
      <c r="E855" s="2" t="s">
        <v>69</v>
      </c>
      <c r="F855" s="2" t="s">
        <v>34</v>
      </c>
      <c r="G855" s="2">
        <v>69</v>
      </c>
      <c r="H855" s="2">
        <v>657</v>
      </c>
      <c r="I855" s="2">
        <v>1144</v>
      </c>
      <c r="J855" s="3">
        <f t="shared" si="39"/>
        <v>45333</v>
      </c>
      <c r="K855" s="3">
        <f t="shared" si="40"/>
        <v>78936</v>
      </c>
      <c r="L855" s="13">
        <f t="shared" si="41"/>
        <v>33603</v>
      </c>
    </row>
    <row r="856" spans="1:12" ht="16.5" thickTop="1" thickBot="1" x14ac:dyDescent="0.3">
      <c r="A856" s="1">
        <v>45575</v>
      </c>
      <c r="B856" s="2" t="s">
        <v>238</v>
      </c>
      <c r="C856" s="2" t="s">
        <v>24</v>
      </c>
      <c r="D856" s="2" t="s">
        <v>103</v>
      </c>
      <c r="E856" s="2" t="s">
        <v>71</v>
      </c>
      <c r="F856" s="2" t="s">
        <v>34</v>
      </c>
      <c r="G856" s="2">
        <v>81</v>
      </c>
      <c r="H856" s="2">
        <v>709</v>
      </c>
      <c r="I856" s="2">
        <v>1055</v>
      </c>
      <c r="J856" s="3">
        <f t="shared" si="39"/>
        <v>57429</v>
      </c>
      <c r="K856" s="3">
        <f t="shared" si="40"/>
        <v>85455</v>
      </c>
      <c r="L856" s="13">
        <f t="shared" si="41"/>
        <v>28026</v>
      </c>
    </row>
    <row r="857" spans="1:12" ht="16.5" thickTop="1" thickBot="1" x14ac:dyDescent="0.3">
      <c r="A857" s="1">
        <v>45576</v>
      </c>
      <c r="B857" s="2" t="s">
        <v>239</v>
      </c>
      <c r="C857" s="2" t="s">
        <v>24</v>
      </c>
      <c r="D857" s="2" t="s">
        <v>103</v>
      </c>
      <c r="E857" s="2" t="s">
        <v>73</v>
      </c>
      <c r="F857" s="2" t="s">
        <v>34</v>
      </c>
      <c r="G857" s="2">
        <v>61</v>
      </c>
      <c r="H857" s="2">
        <v>547</v>
      </c>
      <c r="I857" s="2">
        <v>1187</v>
      </c>
      <c r="J857" s="3">
        <f t="shared" si="39"/>
        <v>33367</v>
      </c>
      <c r="K857" s="3">
        <f t="shared" si="40"/>
        <v>72407</v>
      </c>
      <c r="L857" s="13">
        <f t="shared" si="41"/>
        <v>39040</v>
      </c>
    </row>
    <row r="858" spans="1:12" ht="16.5" thickTop="1" thickBot="1" x14ac:dyDescent="0.3">
      <c r="A858" s="1">
        <v>45577</v>
      </c>
      <c r="B858" s="2" t="s">
        <v>240</v>
      </c>
      <c r="C858" s="2" t="s">
        <v>24</v>
      </c>
      <c r="D858" s="2" t="s">
        <v>103</v>
      </c>
      <c r="E858" s="2" t="s">
        <v>20</v>
      </c>
      <c r="F858" s="2" t="s">
        <v>34</v>
      </c>
      <c r="G858" s="2">
        <v>57</v>
      </c>
      <c r="H858" s="2">
        <v>734</v>
      </c>
      <c r="I858" s="2">
        <v>1024</v>
      </c>
      <c r="J858" s="3">
        <f t="shared" si="39"/>
        <v>41838</v>
      </c>
      <c r="K858" s="3">
        <f t="shared" si="40"/>
        <v>58368</v>
      </c>
      <c r="L858" s="13">
        <f t="shared" si="41"/>
        <v>16530</v>
      </c>
    </row>
    <row r="859" spans="1:12" ht="16.5" thickTop="1" thickBot="1" x14ac:dyDescent="0.3">
      <c r="A859" s="1">
        <v>45578</v>
      </c>
      <c r="B859" s="2" t="s">
        <v>241</v>
      </c>
      <c r="C859" s="2" t="s">
        <v>24</v>
      </c>
      <c r="D859" s="2" t="s">
        <v>103</v>
      </c>
      <c r="E859" s="2" t="s">
        <v>20</v>
      </c>
      <c r="F859" s="2" t="s">
        <v>15</v>
      </c>
      <c r="G859" s="2">
        <v>67</v>
      </c>
      <c r="H859" s="2">
        <v>711</v>
      </c>
      <c r="I859" s="2">
        <v>1122</v>
      </c>
      <c r="J859" s="3">
        <f t="shared" si="39"/>
        <v>47637</v>
      </c>
      <c r="K859" s="3">
        <f t="shared" si="40"/>
        <v>75174</v>
      </c>
      <c r="L859" s="13">
        <f t="shared" si="41"/>
        <v>27537</v>
      </c>
    </row>
    <row r="860" spans="1:12" ht="16.5" thickTop="1" thickBot="1" x14ac:dyDescent="0.3">
      <c r="A860" s="1">
        <v>45579</v>
      </c>
      <c r="B860" s="2" t="s">
        <v>242</v>
      </c>
      <c r="C860" s="2" t="s">
        <v>24</v>
      </c>
      <c r="D860" s="2" t="s">
        <v>103</v>
      </c>
      <c r="E860" s="2" t="s">
        <v>41</v>
      </c>
      <c r="F860" s="2" t="s">
        <v>15</v>
      </c>
      <c r="G860" s="2">
        <v>60</v>
      </c>
      <c r="H860" s="2">
        <v>937</v>
      </c>
      <c r="I860" s="2">
        <v>1022</v>
      </c>
      <c r="J860" s="3">
        <f t="shared" si="39"/>
        <v>56220</v>
      </c>
      <c r="K860" s="3">
        <f t="shared" si="40"/>
        <v>61320</v>
      </c>
      <c r="L860" s="13">
        <f t="shared" si="41"/>
        <v>5100</v>
      </c>
    </row>
    <row r="861" spans="1:12" ht="16.5" thickTop="1" thickBot="1" x14ac:dyDescent="0.3">
      <c r="A861" s="1">
        <v>45580</v>
      </c>
      <c r="B861" s="2" t="s">
        <v>243</v>
      </c>
      <c r="C861" s="2" t="s">
        <v>115</v>
      </c>
      <c r="D861" s="2" t="s">
        <v>135</v>
      </c>
      <c r="E861" s="2" t="s">
        <v>60</v>
      </c>
      <c r="F861" s="2" t="s">
        <v>15</v>
      </c>
      <c r="G861" s="2">
        <v>15</v>
      </c>
      <c r="H861" s="2">
        <v>906</v>
      </c>
      <c r="I861" s="2">
        <v>1130</v>
      </c>
      <c r="J861" s="3">
        <f t="shared" si="39"/>
        <v>13590</v>
      </c>
      <c r="K861" s="3">
        <f t="shared" si="40"/>
        <v>16950</v>
      </c>
      <c r="L861" s="13">
        <f t="shared" si="41"/>
        <v>3360</v>
      </c>
    </row>
    <row r="862" spans="1:12" ht="16.5" thickTop="1" thickBot="1" x14ac:dyDescent="0.3">
      <c r="A862" s="1">
        <v>45581</v>
      </c>
      <c r="B862" s="2" t="s">
        <v>244</v>
      </c>
      <c r="C862" s="2" t="s">
        <v>115</v>
      </c>
      <c r="D862" s="2" t="s">
        <v>135</v>
      </c>
      <c r="E862" s="2" t="s">
        <v>20</v>
      </c>
      <c r="F862" s="2" t="s">
        <v>15</v>
      </c>
      <c r="G862" s="2">
        <v>20</v>
      </c>
      <c r="H862" s="2">
        <v>780</v>
      </c>
      <c r="I862" s="2">
        <v>1310</v>
      </c>
      <c r="J862" s="3">
        <f t="shared" si="39"/>
        <v>15600</v>
      </c>
      <c r="K862" s="3">
        <f t="shared" si="40"/>
        <v>26200</v>
      </c>
      <c r="L862" s="13">
        <f t="shared" si="41"/>
        <v>10600</v>
      </c>
    </row>
    <row r="863" spans="1:12" ht="16.5" thickTop="1" thickBot="1" x14ac:dyDescent="0.3">
      <c r="A863" s="1">
        <v>45582</v>
      </c>
      <c r="B863" s="2" t="s">
        <v>245</v>
      </c>
      <c r="C863" s="2" t="s">
        <v>115</v>
      </c>
      <c r="D863" s="2" t="s">
        <v>135</v>
      </c>
      <c r="E863" s="2" t="s">
        <v>26</v>
      </c>
      <c r="F863" s="2" t="s">
        <v>15</v>
      </c>
      <c r="G863" s="2">
        <v>17</v>
      </c>
      <c r="H863" s="2">
        <v>747</v>
      </c>
      <c r="I863" s="2">
        <v>1100</v>
      </c>
      <c r="J863" s="3">
        <f t="shared" si="39"/>
        <v>12699</v>
      </c>
      <c r="K863" s="3">
        <f t="shared" si="40"/>
        <v>18700</v>
      </c>
      <c r="L863" s="13">
        <f t="shared" si="41"/>
        <v>6001</v>
      </c>
    </row>
    <row r="864" spans="1:12" ht="16.5" thickTop="1" thickBot="1" x14ac:dyDescent="0.3">
      <c r="A864" s="1">
        <v>45583</v>
      </c>
      <c r="B864" s="2" t="s">
        <v>246</v>
      </c>
      <c r="C864" s="2" t="s">
        <v>115</v>
      </c>
      <c r="D864" s="2" t="s">
        <v>135</v>
      </c>
      <c r="E864" s="2" t="s">
        <v>50</v>
      </c>
      <c r="F864" s="2" t="s">
        <v>34</v>
      </c>
      <c r="G864" s="2">
        <v>20</v>
      </c>
      <c r="H864" s="2">
        <v>963</v>
      </c>
      <c r="I864" s="2">
        <v>1359</v>
      </c>
      <c r="J864" s="3">
        <f t="shared" si="39"/>
        <v>19260</v>
      </c>
      <c r="K864" s="3">
        <f t="shared" si="40"/>
        <v>27180</v>
      </c>
      <c r="L864" s="13">
        <f t="shared" si="41"/>
        <v>7920</v>
      </c>
    </row>
    <row r="865" spans="1:12" ht="16.5" thickTop="1" thickBot="1" x14ac:dyDescent="0.3">
      <c r="A865" s="1">
        <v>45584</v>
      </c>
      <c r="B865" s="2" t="s">
        <v>247</v>
      </c>
      <c r="C865" s="2" t="s">
        <v>115</v>
      </c>
      <c r="D865" s="2" t="s">
        <v>135</v>
      </c>
      <c r="E865" s="2" t="s">
        <v>30</v>
      </c>
      <c r="F865" s="2" t="s">
        <v>34</v>
      </c>
      <c r="G865" s="2">
        <v>15</v>
      </c>
      <c r="H865" s="2">
        <v>747</v>
      </c>
      <c r="I865" s="2">
        <v>1465</v>
      </c>
      <c r="J865" s="3">
        <f t="shared" si="39"/>
        <v>11205</v>
      </c>
      <c r="K865" s="3">
        <f t="shared" si="40"/>
        <v>21975</v>
      </c>
      <c r="L865" s="13">
        <f t="shared" si="41"/>
        <v>10770</v>
      </c>
    </row>
    <row r="866" spans="1:12" ht="16.5" thickTop="1" thickBot="1" x14ac:dyDescent="0.3">
      <c r="A866" s="1">
        <v>45585</v>
      </c>
      <c r="B866" s="2" t="s">
        <v>248</v>
      </c>
      <c r="C866" s="2" t="s">
        <v>115</v>
      </c>
      <c r="D866" s="2" t="s">
        <v>135</v>
      </c>
      <c r="E866" s="2" t="s">
        <v>37</v>
      </c>
      <c r="F866" s="2" t="s">
        <v>34</v>
      </c>
      <c r="G866" s="2">
        <v>20</v>
      </c>
      <c r="H866" s="2">
        <v>844</v>
      </c>
      <c r="I866" s="2">
        <v>1246</v>
      </c>
      <c r="J866" s="3">
        <f t="shared" si="39"/>
        <v>16880</v>
      </c>
      <c r="K866" s="3">
        <f t="shared" si="40"/>
        <v>24920</v>
      </c>
      <c r="L866" s="13">
        <f t="shared" si="41"/>
        <v>8040</v>
      </c>
    </row>
    <row r="867" spans="1:12" ht="16.5" thickTop="1" thickBot="1" x14ac:dyDescent="0.3">
      <c r="A867" s="1">
        <v>45586</v>
      </c>
      <c r="B867" s="2" t="s">
        <v>249</v>
      </c>
      <c r="C867" s="2" t="s">
        <v>115</v>
      </c>
      <c r="D867" s="2" t="s">
        <v>135</v>
      </c>
      <c r="E867" s="2" t="s">
        <v>37</v>
      </c>
      <c r="F867" s="2" t="s">
        <v>34</v>
      </c>
      <c r="G867" s="2">
        <v>14</v>
      </c>
      <c r="H867" s="2">
        <v>913</v>
      </c>
      <c r="I867" s="2">
        <v>1339</v>
      </c>
      <c r="J867" s="3">
        <f t="shared" si="39"/>
        <v>12782</v>
      </c>
      <c r="K867" s="3">
        <f t="shared" si="40"/>
        <v>18746</v>
      </c>
      <c r="L867" s="13">
        <f t="shared" si="41"/>
        <v>5964</v>
      </c>
    </row>
    <row r="868" spans="1:12" ht="16.5" thickTop="1" thickBot="1" x14ac:dyDescent="0.3">
      <c r="A868" s="1">
        <v>45587</v>
      </c>
      <c r="B868" s="2" t="s">
        <v>250</v>
      </c>
      <c r="C868" s="2" t="s">
        <v>115</v>
      </c>
      <c r="D868" s="2" t="s">
        <v>135</v>
      </c>
      <c r="E868" s="2" t="s">
        <v>22</v>
      </c>
      <c r="F868" s="2" t="s">
        <v>34</v>
      </c>
      <c r="G868" s="2">
        <v>14</v>
      </c>
      <c r="H868" s="2">
        <v>799</v>
      </c>
      <c r="I868" s="2">
        <v>1464</v>
      </c>
      <c r="J868" s="3">
        <f t="shared" si="39"/>
        <v>11186</v>
      </c>
      <c r="K868" s="3">
        <f t="shared" si="40"/>
        <v>20496</v>
      </c>
      <c r="L868" s="13">
        <f t="shared" si="41"/>
        <v>9310</v>
      </c>
    </row>
    <row r="869" spans="1:12" ht="16.5" thickTop="1" thickBot="1" x14ac:dyDescent="0.3">
      <c r="A869" s="1">
        <v>45588</v>
      </c>
      <c r="B869" s="2" t="s">
        <v>251</v>
      </c>
      <c r="C869" s="2" t="s">
        <v>12</v>
      </c>
      <c r="D869" s="2" t="s">
        <v>13</v>
      </c>
      <c r="E869" s="2" t="s">
        <v>22</v>
      </c>
      <c r="F869" s="2" t="s">
        <v>34</v>
      </c>
      <c r="G869" s="2">
        <v>23</v>
      </c>
      <c r="H869" s="2">
        <v>616</v>
      </c>
      <c r="I869" s="2">
        <v>1017</v>
      </c>
      <c r="J869" s="3">
        <f t="shared" si="39"/>
        <v>14168</v>
      </c>
      <c r="K869" s="3">
        <f t="shared" si="40"/>
        <v>23391</v>
      </c>
      <c r="L869" s="13">
        <f t="shared" si="41"/>
        <v>9223</v>
      </c>
    </row>
    <row r="870" spans="1:12" ht="16.5" thickTop="1" thickBot="1" x14ac:dyDescent="0.3">
      <c r="A870" s="1">
        <v>45589</v>
      </c>
      <c r="B870" s="2" t="s">
        <v>252</v>
      </c>
      <c r="C870" s="2" t="s">
        <v>12</v>
      </c>
      <c r="D870" s="2" t="s">
        <v>17</v>
      </c>
      <c r="E870" s="2" t="s">
        <v>33</v>
      </c>
      <c r="F870" s="2" t="s">
        <v>34</v>
      </c>
      <c r="G870" s="2">
        <v>21</v>
      </c>
      <c r="H870" s="2">
        <v>541</v>
      </c>
      <c r="I870" s="2">
        <v>1019</v>
      </c>
      <c r="J870" s="3">
        <f t="shared" si="39"/>
        <v>11361</v>
      </c>
      <c r="K870" s="3">
        <f t="shared" si="40"/>
        <v>21399</v>
      </c>
      <c r="L870" s="13">
        <f t="shared" si="41"/>
        <v>10038</v>
      </c>
    </row>
    <row r="871" spans="1:12" ht="16.5" thickTop="1" thickBot="1" x14ac:dyDescent="0.3">
      <c r="A871" s="1">
        <v>45590</v>
      </c>
      <c r="B871" s="2" t="s">
        <v>253</v>
      </c>
      <c r="C871" s="2" t="s">
        <v>12</v>
      </c>
      <c r="D871" s="2" t="s">
        <v>17</v>
      </c>
      <c r="E871" s="2" t="s">
        <v>37</v>
      </c>
      <c r="F871" s="2" t="s">
        <v>15</v>
      </c>
      <c r="G871" s="2">
        <v>28</v>
      </c>
      <c r="H871" s="2">
        <v>539</v>
      </c>
      <c r="I871" s="2">
        <v>1450</v>
      </c>
      <c r="J871" s="3">
        <f t="shared" si="39"/>
        <v>15092</v>
      </c>
      <c r="K871" s="3">
        <f t="shared" si="40"/>
        <v>40600</v>
      </c>
      <c r="L871" s="13">
        <f t="shared" si="41"/>
        <v>25508</v>
      </c>
    </row>
    <row r="872" spans="1:12" ht="16.5" thickTop="1" thickBot="1" x14ac:dyDescent="0.3">
      <c r="A872" s="1">
        <v>45591</v>
      </c>
      <c r="B872" s="2" t="s">
        <v>254</v>
      </c>
      <c r="C872" s="2" t="s">
        <v>12</v>
      </c>
      <c r="D872" s="2" t="s">
        <v>17</v>
      </c>
      <c r="E872" s="2" t="s">
        <v>60</v>
      </c>
      <c r="F872" s="2" t="s">
        <v>15</v>
      </c>
      <c r="G872" s="2">
        <v>22</v>
      </c>
      <c r="H872" s="2">
        <v>725</v>
      </c>
      <c r="I872" s="2">
        <v>1108</v>
      </c>
      <c r="J872" s="3">
        <f t="shared" si="39"/>
        <v>15950</v>
      </c>
      <c r="K872" s="3">
        <f t="shared" si="40"/>
        <v>24376</v>
      </c>
      <c r="L872" s="13">
        <f t="shared" si="41"/>
        <v>8426</v>
      </c>
    </row>
    <row r="873" spans="1:12" ht="16.5" thickTop="1" thickBot="1" x14ac:dyDescent="0.3">
      <c r="A873" s="1">
        <v>45592</v>
      </c>
      <c r="B873" s="2" t="s">
        <v>255</v>
      </c>
      <c r="C873" s="2" t="s">
        <v>24</v>
      </c>
      <c r="D873" s="2" t="s">
        <v>25</v>
      </c>
      <c r="E873" s="2" t="s">
        <v>62</v>
      </c>
      <c r="F873" s="2" t="s">
        <v>15</v>
      </c>
      <c r="G873" s="2">
        <v>71</v>
      </c>
      <c r="H873" s="2">
        <v>777</v>
      </c>
      <c r="I873" s="2">
        <v>1399</v>
      </c>
      <c r="J873" s="3">
        <f t="shared" si="39"/>
        <v>55167</v>
      </c>
      <c r="K873" s="3">
        <f t="shared" si="40"/>
        <v>99329</v>
      </c>
      <c r="L873" s="13">
        <f t="shared" si="41"/>
        <v>44162</v>
      </c>
    </row>
    <row r="874" spans="1:12" ht="16.5" thickTop="1" thickBot="1" x14ac:dyDescent="0.3">
      <c r="A874" s="1">
        <v>45593</v>
      </c>
      <c r="B874" s="2" t="s">
        <v>256</v>
      </c>
      <c r="C874" s="2" t="s">
        <v>24</v>
      </c>
      <c r="D874" s="2" t="s">
        <v>25</v>
      </c>
      <c r="E874" s="2" t="s">
        <v>18</v>
      </c>
      <c r="F874" s="2" t="s">
        <v>15</v>
      </c>
      <c r="G874" s="2">
        <v>52</v>
      </c>
      <c r="H874" s="2">
        <v>509</v>
      </c>
      <c r="I874" s="2">
        <v>1086</v>
      </c>
      <c r="J874" s="3">
        <f t="shared" si="39"/>
        <v>26468</v>
      </c>
      <c r="K874" s="3">
        <f t="shared" si="40"/>
        <v>56472</v>
      </c>
      <c r="L874" s="13">
        <f t="shared" si="41"/>
        <v>30004</v>
      </c>
    </row>
    <row r="875" spans="1:12" ht="16.5" thickTop="1" thickBot="1" x14ac:dyDescent="0.3">
      <c r="A875" s="1">
        <v>45594</v>
      </c>
      <c r="B875" s="2" t="s">
        <v>257</v>
      </c>
      <c r="C875" s="2" t="s">
        <v>24</v>
      </c>
      <c r="D875" s="2" t="s">
        <v>25</v>
      </c>
      <c r="E875" s="2" t="s">
        <v>65</v>
      </c>
      <c r="F875" s="2" t="s">
        <v>34</v>
      </c>
      <c r="G875" s="2">
        <v>66</v>
      </c>
      <c r="H875" s="2">
        <v>701</v>
      </c>
      <c r="I875" s="2">
        <v>1258</v>
      </c>
      <c r="J875" s="3">
        <f t="shared" si="39"/>
        <v>46266</v>
      </c>
      <c r="K875" s="3">
        <f t="shared" si="40"/>
        <v>83028</v>
      </c>
      <c r="L875" s="13">
        <f t="shared" si="41"/>
        <v>36762</v>
      </c>
    </row>
    <row r="876" spans="1:12" ht="16.5" thickTop="1" thickBot="1" x14ac:dyDescent="0.3">
      <c r="A876" s="1">
        <v>45595</v>
      </c>
      <c r="B876" s="2" t="s">
        <v>258</v>
      </c>
      <c r="C876" s="2" t="s">
        <v>24</v>
      </c>
      <c r="D876" s="2" t="s">
        <v>25</v>
      </c>
      <c r="E876" s="2" t="s">
        <v>67</v>
      </c>
      <c r="F876" s="2" t="s">
        <v>15</v>
      </c>
      <c r="G876" s="2">
        <v>97</v>
      </c>
      <c r="H876" s="2">
        <v>654</v>
      </c>
      <c r="I876" s="2">
        <v>1407</v>
      </c>
      <c r="J876" s="3">
        <f t="shared" si="39"/>
        <v>63438</v>
      </c>
      <c r="K876" s="3">
        <f t="shared" si="40"/>
        <v>136479</v>
      </c>
      <c r="L876" s="13">
        <f t="shared" si="41"/>
        <v>73041</v>
      </c>
    </row>
    <row r="877" spans="1:12" ht="16.5" thickTop="1" thickBot="1" x14ac:dyDescent="0.3">
      <c r="A877" s="1">
        <v>45596</v>
      </c>
      <c r="B877" s="2" t="s">
        <v>259</v>
      </c>
      <c r="C877" s="2" t="s">
        <v>12</v>
      </c>
      <c r="D877" s="2" t="s">
        <v>13</v>
      </c>
      <c r="E877" s="2" t="s">
        <v>69</v>
      </c>
      <c r="F877" s="2" t="s">
        <v>15</v>
      </c>
      <c r="G877" s="2">
        <v>21</v>
      </c>
      <c r="H877" s="2">
        <v>596</v>
      </c>
      <c r="I877" s="2">
        <v>1109</v>
      </c>
      <c r="J877" s="3">
        <f t="shared" si="39"/>
        <v>12516</v>
      </c>
      <c r="K877" s="3">
        <f t="shared" si="40"/>
        <v>23289</v>
      </c>
      <c r="L877" s="13">
        <f t="shared" si="41"/>
        <v>10773</v>
      </c>
    </row>
    <row r="878" spans="1:12" ht="16.5" thickTop="1" thickBot="1" x14ac:dyDescent="0.3">
      <c r="A878" s="1">
        <v>45597</v>
      </c>
      <c r="B878" s="2" t="s">
        <v>260</v>
      </c>
      <c r="C878" s="2" t="s">
        <v>12</v>
      </c>
      <c r="D878" s="2" t="s">
        <v>13</v>
      </c>
      <c r="E878" s="2" t="s">
        <v>71</v>
      </c>
      <c r="F878" s="2" t="s">
        <v>15</v>
      </c>
      <c r="G878" s="2">
        <v>30</v>
      </c>
      <c r="H878" s="2">
        <v>910</v>
      </c>
      <c r="I878" s="2">
        <v>1302</v>
      </c>
      <c r="J878" s="3">
        <f t="shared" si="39"/>
        <v>27300</v>
      </c>
      <c r="K878" s="3">
        <f t="shared" si="40"/>
        <v>39060</v>
      </c>
      <c r="L878" s="13">
        <f t="shared" si="41"/>
        <v>11760</v>
      </c>
    </row>
    <row r="879" spans="1:12" ht="16.5" thickTop="1" thickBot="1" x14ac:dyDescent="0.3">
      <c r="A879" s="1">
        <v>45598</v>
      </c>
      <c r="B879" s="2" t="s">
        <v>261</v>
      </c>
      <c r="C879" s="2" t="s">
        <v>12</v>
      </c>
      <c r="D879" s="2" t="s">
        <v>13</v>
      </c>
      <c r="E879" s="2" t="s">
        <v>73</v>
      </c>
      <c r="F879" s="2" t="s">
        <v>15</v>
      </c>
      <c r="G879" s="2">
        <v>25</v>
      </c>
      <c r="H879" s="2">
        <v>532</v>
      </c>
      <c r="I879" s="2">
        <v>1215</v>
      </c>
      <c r="J879" s="3">
        <f t="shared" si="39"/>
        <v>13300</v>
      </c>
      <c r="K879" s="3">
        <f t="shared" si="40"/>
        <v>30375</v>
      </c>
      <c r="L879" s="13">
        <f t="shared" si="41"/>
        <v>17075</v>
      </c>
    </row>
    <row r="880" spans="1:12" ht="16.5" thickTop="1" thickBot="1" x14ac:dyDescent="0.3">
      <c r="A880" s="1">
        <v>45599</v>
      </c>
      <c r="B880" s="2" t="s">
        <v>262</v>
      </c>
      <c r="C880" s="2" t="s">
        <v>12</v>
      </c>
      <c r="D880" s="2" t="s">
        <v>13</v>
      </c>
      <c r="E880" s="2" t="s">
        <v>20</v>
      </c>
      <c r="F880" s="2" t="s">
        <v>34</v>
      </c>
      <c r="G880" s="2">
        <v>29</v>
      </c>
      <c r="H880" s="2">
        <v>813</v>
      </c>
      <c r="I880" s="2">
        <v>926</v>
      </c>
      <c r="J880" s="3">
        <f t="shared" si="39"/>
        <v>23577</v>
      </c>
      <c r="K880" s="3">
        <f t="shared" si="40"/>
        <v>26854</v>
      </c>
      <c r="L880" s="13">
        <f t="shared" si="41"/>
        <v>3277</v>
      </c>
    </row>
    <row r="881" spans="1:12" ht="16.5" thickTop="1" thickBot="1" x14ac:dyDescent="0.3">
      <c r="A881" s="1">
        <v>45600</v>
      </c>
      <c r="B881" s="2" t="s">
        <v>263</v>
      </c>
      <c r="C881" s="2" t="s">
        <v>12</v>
      </c>
      <c r="D881" s="2" t="s">
        <v>13</v>
      </c>
      <c r="E881" s="2" t="s">
        <v>20</v>
      </c>
      <c r="F881" s="2" t="s">
        <v>34</v>
      </c>
      <c r="G881" s="2">
        <v>28</v>
      </c>
      <c r="H881" s="2">
        <v>858</v>
      </c>
      <c r="I881" s="2">
        <v>1253</v>
      </c>
      <c r="J881" s="3">
        <f t="shared" si="39"/>
        <v>24024</v>
      </c>
      <c r="K881" s="3">
        <f t="shared" si="40"/>
        <v>35084</v>
      </c>
      <c r="L881" s="13">
        <f t="shared" si="41"/>
        <v>11060</v>
      </c>
    </row>
    <row r="882" spans="1:12" ht="16.5" thickTop="1" thickBot="1" x14ac:dyDescent="0.3">
      <c r="A882" s="1">
        <v>45601</v>
      </c>
      <c r="B882" s="2" t="s">
        <v>264</v>
      </c>
      <c r="C882" s="2" t="s">
        <v>12</v>
      </c>
      <c r="D882" s="2" t="s">
        <v>13</v>
      </c>
      <c r="E882" s="2" t="s">
        <v>41</v>
      </c>
      <c r="F882" s="2" t="s">
        <v>34</v>
      </c>
      <c r="G882" s="2">
        <v>24</v>
      </c>
      <c r="H882" s="2">
        <v>641</v>
      </c>
      <c r="I882" s="2">
        <v>943</v>
      </c>
      <c r="J882" s="3">
        <f t="shared" si="39"/>
        <v>15384</v>
      </c>
      <c r="K882" s="3">
        <f t="shared" si="40"/>
        <v>22632</v>
      </c>
      <c r="L882" s="13">
        <f t="shared" si="41"/>
        <v>7248</v>
      </c>
    </row>
    <row r="883" spans="1:12" ht="16.5" thickTop="1" thickBot="1" x14ac:dyDescent="0.3">
      <c r="A883" s="1">
        <v>45602</v>
      </c>
      <c r="B883" s="2" t="s">
        <v>265</v>
      </c>
      <c r="C883" s="2" t="s">
        <v>24</v>
      </c>
      <c r="D883" s="2" t="s">
        <v>43</v>
      </c>
      <c r="E883" s="2" t="s">
        <v>60</v>
      </c>
      <c r="F883" s="2" t="s">
        <v>34</v>
      </c>
      <c r="G883" s="2">
        <v>74</v>
      </c>
      <c r="H883" s="2">
        <v>636</v>
      </c>
      <c r="I883" s="2">
        <v>1004</v>
      </c>
      <c r="J883" s="3">
        <f t="shared" si="39"/>
        <v>47064</v>
      </c>
      <c r="K883" s="3">
        <f t="shared" si="40"/>
        <v>74296</v>
      </c>
      <c r="L883" s="13">
        <f t="shared" si="41"/>
        <v>27232</v>
      </c>
    </row>
    <row r="884" spans="1:12" ht="16.5" thickTop="1" thickBot="1" x14ac:dyDescent="0.3">
      <c r="A884" s="1">
        <v>45603</v>
      </c>
      <c r="B884" s="2" t="s">
        <v>266</v>
      </c>
      <c r="C884" s="2" t="s">
        <v>24</v>
      </c>
      <c r="D884" s="2" t="s">
        <v>43</v>
      </c>
      <c r="E884" s="2" t="s">
        <v>20</v>
      </c>
      <c r="F884" s="2" t="s">
        <v>34</v>
      </c>
      <c r="G884" s="2">
        <v>63</v>
      </c>
      <c r="H884" s="2">
        <v>833</v>
      </c>
      <c r="I884" s="2">
        <v>1052</v>
      </c>
      <c r="J884" s="3">
        <f t="shared" si="39"/>
        <v>52479</v>
      </c>
      <c r="K884" s="3">
        <f t="shared" si="40"/>
        <v>66276</v>
      </c>
      <c r="L884" s="13">
        <f t="shared" si="41"/>
        <v>13797</v>
      </c>
    </row>
    <row r="885" spans="1:12" ht="16.5" thickTop="1" thickBot="1" x14ac:dyDescent="0.3">
      <c r="A885" s="1">
        <v>45604</v>
      </c>
      <c r="B885" s="2" t="s">
        <v>267</v>
      </c>
      <c r="C885" s="2" t="s">
        <v>24</v>
      </c>
      <c r="D885" s="2" t="s">
        <v>43</v>
      </c>
      <c r="E885" s="2" t="s">
        <v>26</v>
      </c>
      <c r="F885" s="2" t="s">
        <v>34</v>
      </c>
      <c r="G885" s="2">
        <v>74</v>
      </c>
      <c r="H885" s="2">
        <v>743</v>
      </c>
      <c r="I885" s="2">
        <v>1443</v>
      </c>
      <c r="J885" s="3">
        <f t="shared" si="39"/>
        <v>54982</v>
      </c>
      <c r="K885" s="3">
        <f t="shared" si="40"/>
        <v>106782</v>
      </c>
      <c r="L885" s="13">
        <f t="shared" si="41"/>
        <v>51800</v>
      </c>
    </row>
    <row r="886" spans="1:12" ht="16.5" thickTop="1" thickBot="1" x14ac:dyDescent="0.3">
      <c r="A886" s="1">
        <v>45605</v>
      </c>
      <c r="B886" s="2" t="s">
        <v>268</v>
      </c>
      <c r="C886" s="2" t="s">
        <v>24</v>
      </c>
      <c r="D886" s="2" t="s">
        <v>43</v>
      </c>
      <c r="E886" s="2" t="s">
        <v>14</v>
      </c>
      <c r="F886" s="2" t="s">
        <v>34</v>
      </c>
      <c r="G886" s="2">
        <v>83</v>
      </c>
      <c r="H886" s="2">
        <v>569</v>
      </c>
      <c r="I886" s="2">
        <v>1100</v>
      </c>
      <c r="J886" s="3">
        <f t="shared" si="39"/>
        <v>47227</v>
      </c>
      <c r="K886" s="3">
        <f t="shared" si="40"/>
        <v>91300</v>
      </c>
      <c r="L886" s="13">
        <f t="shared" si="41"/>
        <v>44073</v>
      </c>
    </row>
    <row r="887" spans="1:12" ht="16.5" thickTop="1" thickBot="1" x14ac:dyDescent="0.3">
      <c r="A887" s="1">
        <v>45606</v>
      </c>
      <c r="B887" s="2" t="s">
        <v>269</v>
      </c>
      <c r="C887" s="2" t="s">
        <v>24</v>
      </c>
      <c r="D887" s="2" t="s">
        <v>43</v>
      </c>
      <c r="E887" s="2" t="s">
        <v>18</v>
      </c>
      <c r="F887" s="2" t="s">
        <v>34</v>
      </c>
      <c r="G887" s="2">
        <v>86</v>
      </c>
      <c r="H887" s="2">
        <v>593</v>
      </c>
      <c r="I887" s="2">
        <v>949</v>
      </c>
      <c r="J887" s="3">
        <f t="shared" si="39"/>
        <v>50998</v>
      </c>
      <c r="K887" s="3">
        <f t="shared" si="40"/>
        <v>81614</v>
      </c>
      <c r="L887" s="13">
        <f t="shared" si="41"/>
        <v>30616</v>
      </c>
    </row>
    <row r="888" spans="1:12" ht="16.5" thickTop="1" thickBot="1" x14ac:dyDescent="0.3">
      <c r="A888" s="1">
        <v>45607</v>
      </c>
      <c r="B888" s="2" t="s">
        <v>270</v>
      </c>
      <c r="C888" s="2" t="s">
        <v>24</v>
      </c>
      <c r="D888" s="2" t="s">
        <v>43</v>
      </c>
      <c r="E888" s="2" t="s">
        <v>20</v>
      </c>
      <c r="F888" s="2" t="s">
        <v>34</v>
      </c>
      <c r="G888" s="2">
        <v>92</v>
      </c>
      <c r="H888" s="2">
        <v>609</v>
      </c>
      <c r="I888" s="2">
        <v>1036</v>
      </c>
      <c r="J888" s="3">
        <f t="shared" si="39"/>
        <v>56028</v>
      </c>
      <c r="K888" s="3">
        <f t="shared" si="40"/>
        <v>95312</v>
      </c>
      <c r="L888" s="13">
        <f t="shared" si="41"/>
        <v>39284</v>
      </c>
    </row>
    <row r="889" spans="1:12" ht="16.5" thickTop="1" thickBot="1" x14ac:dyDescent="0.3">
      <c r="A889" s="1">
        <v>45608</v>
      </c>
      <c r="B889" s="2" t="s">
        <v>271</v>
      </c>
      <c r="C889" s="2" t="s">
        <v>24</v>
      </c>
      <c r="D889" s="2" t="s">
        <v>43</v>
      </c>
      <c r="E889" s="2" t="s">
        <v>22</v>
      </c>
      <c r="F889" s="2" t="s">
        <v>34</v>
      </c>
      <c r="G889" s="2">
        <v>96</v>
      </c>
      <c r="H889" s="2">
        <v>674</v>
      </c>
      <c r="I889" s="2">
        <v>1248</v>
      </c>
      <c r="J889" s="3">
        <f t="shared" si="39"/>
        <v>64704</v>
      </c>
      <c r="K889" s="3">
        <f t="shared" si="40"/>
        <v>119808</v>
      </c>
      <c r="L889" s="13">
        <f t="shared" si="41"/>
        <v>55104</v>
      </c>
    </row>
    <row r="890" spans="1:12" ht="16.5" thickTop="1" thickBot="1" x14ac:dyDescent="0.3">
      <c r="A890" s="1">
        <v>45609</v>
      </c>
      <c r="B890" s="2" t="s">
        <v>272</v>
      </c>
      <c r="C890" s="2" t="s">
        <v>12</v>
      </c>
      <c r="D890" s="2" t="s">
        <v>54</v>
      </c>
      <c r="E890" s="2" t="s">
        <v>26</v>
      </c>
      <c r="F890" s="2" t="s">
        <v>15</v>
      </c>
      <c r="G890" s="2">
        <v>25</v>
      </c>
      <c r="H890" s="2">
        <v>709</v>
      </c>
      <c r="I890" s="2">
        <v>1086</v>
      </c>
      <c r="J890" s="3">
        <f t="shared" si="39"/>
        <v>17725</v>
      </c>
      <c r="K890" s="3">
        <f t="shared" si="40"/>
        <v>27150</v>
      </c>
      <c r="L890" s="13">
        <f t="shared" si="41"/>
        <v>9425</v>
      </c>
    </row>
    <row r="891" spans="1:12" ht="16.5" thickTop="1" thickBot="1" x14ac:dyDescent="0.3">
      <c r="A891" s="1">
        <v>45610</v>
      </c>
      <c r="B891" s="2" t="s">
        <v>273</v>
      </c>
      <c r="C891" s="2" t="s">
        <v>12</v>
      </c>
      <c r="D891" s="2" t="s">
        <v>54</v>
      </c>
      <c r="E891" s="2" t="s">
        <v>28</v>
      </c>
      <c r="F891" s="2" t="s">
        <v>15</v>
      </c>
      <c r="G891" s="2">
        <v>23</v>
      </c>
      <c r="H891" s="2">
        <v>663</v>
      </c>
      <c r="I891" s="2">
        <v>1041</v>
      </c>
      <c r="J891" s="3">
        <f t="shared" si="39"/>
        <v>15249</v>
      </c>
      <c r="K891" s="3">
        <f t="shared" si="40"/>
        <v>23943</v>
      </c>
      <c r="L891" s="13">
        <f t="shared" si="41"/>
        <v>8694</v>
      </c>
    </row>
    <row r="892" spans="1:12" ht="16.5" thickTop="1" thickBot="1" x14ac:dyDescent="0.3">
      <c r="A892" s="1">
        <v>45611</v>
      </c>
      <c r="B892" s="2" t="s">
        <v>274</v>
      </c>
      <c r="C892" s="2" t="s">
        <v>12</v>
      </c>
      <c r="D892" s="2" t="s">
        <v>54</v>
      </c>
      <c r="E892" s="2" t="s">
        <v>30</v>
      </c>
      <c r="F892" s="2" t="s">
        <v>15</v>
      </c>
      <c r="G892" s="2">
        <v>25</v>
      </c>
      <c r="H892" s="2">
        <v>802</v>
      </c>
      <c r="I892" s="2">
        <v>1470</v>
      </c>
      <c r="J892" s="3">
        <f t="shared" si="39"/>
        <v>20050</v>
      </c>
      <c r="K892" s="3">
        <f t="shared" si="40"/>
        <v>36750</v>
      </c>
      <c r="L892" s="13">
        <f t="shared" si="41"/>
        <v>16700</v>
      </c>
    </row>
    <row r="893" spans="1:12" ht="16.5" thickTop="1" thickBot="1" x14ac:dyDescent="0.3">
      <c r="A893" s="1">
        <v>45612</v>
      </c>
      <c r="B893" s="2" t="s">
        <v>275</v>
      </c>
      <c r="C893" s="2" t="s">
        <v>12</v>
      </c>
      <c r="D893" s="2" t="s">
        <v>54</v>
      </c>
      <c r="E893" s="2" t="s">
        <v>18</v>
      </c>
      <c r="F893" s="2" t="s">
        <v>15</v>
      </c>
      <c r="G893" s="2">
        <v>23</v>
      </c>
      <c r="H893" s="2">
        <v>893</v>
      </c>
      <c r="I893" s="2">
        <v>1042</v>
      </c>
      <c r="J893" s="3">
        <f t="shared" si="39"/>
        <v>20539</v>
      </c>
      <c r="K893" s="3">
        <f t="shared" si="40"/>
        <v>23966</v>
      </c>
      <c r="L893" s="13">
        <f t="shared" si="41"/>
        <v>3427</v>
      </c>
    </row>
    <row r="894" spans="1:12" ht="16.5" thickTop="1" thickBot="1" x14ac:dyDescent="0.3">
      <c r="A894" s="1">
        <v>45613</v>
      </c>
      <c r="B894" s="2" t="s">
        <v>276</v>
      </c>
      <c r="C894" s="2" t="s">
        <v>12</v>
      </c>
      <c r="D894" s="2" t="s">
        <v>54</v>
      </c>
      <c r="E894" s="2" t="s">
        <v>33</v>
      </c>
      <c r="F894" s="2" t="s">
        <v>15</v>
      </c>
      <c r="G894" s="2">
        <v>29</v>
      </c>
      <c r="H894" s="2">
        <v>852</v>
      </c>
      <c r="I894" s="2">
        <v>1242</v>
      </c>
      <c r="J894" s="3">
        <f t="shared" si="39"/>
        <v>24708</v>
      </c>
      <c r="K894" s="3">
        <f t="shared" si="40"/>
        <v>36018</v>
      </c>
      <c r="L894" s="13">
        <f t="shared" si="41"/>
        <v>11310</v>
      </c>
    </row>
    <row r="895" spans="1:12" ht="16.5" thickTop="1" thickBot="1" x14ac:dyDescent="0.3">
      <c r="A895" s="1">
        <v>45614</v>
      </c>
      <c r="B895" s="2" t="s">
        <v>277</v>
      </c>
      <c r="C895" s="2" t="s">
        <v>12</v>
      </c>
      <c r="D895" s="2" t="s">
        <v>54</v>
      </c>
      <c r="E895" s="2" t="s">
        <v>30</v>
      </c>
      <c r="F895" s="2" t="s">
        <v>34</v>
      </c>
      <c r="G895" s="2">
        <v>26</v>
      </c>
      <c r="H895" s="2">
        <v>878</v>
      </c>
      <c r="I895" s="2">
        <v>1039</v>
      </c>
      <c r="J895" s="3">
        <f t="shared" si="39"/>
        <v>22828</v>
      </c>
      <c r="K895" s="3">
        <f t="shared" si="40"/>
        <v>27014</v>
      </c>
      <c r="L895" s="13">
        <f t="shared" si="41"/>
        <v>4186</v>
      </c>
    </row>
    <row r="896" spans="1:12" ht="16.5" thickTop="1" thickBot="1" x14ac:dyDescent="0.3">
      <c r="A896" s="1">
        <v>45615</v>
      </c>
      <c r="B896" s="2" t="s">
        <v>278</v>
      </c>
      <c r="C896" s="2" t="s">
        <v>12</v>
      </c>
      <c r="D896" s="2" t="s">
        <v>54</v>
      </c>
      <c r="E896" s="2" t="s">
        <v>37</v>
      </c>
      <c r="F896" s="2" t="s">
        <v>34</v>
      </c>
      <c r="G896" s="2">
        <v>23</v>
      </c>
      <c r="H896" s="2">
        <v>747</v>
      </c>
      <c r="I896" s="2">
        <v>996</v>
      </c>
      <c r="J896" s="3">
        <f t="shared" si="39"/>
        <v>17181</v>
      </c>
      <c r="K896" s="3">
        <f t="shared" si="40"/>
        <v>22908</v>
      </c>
      <c r="L896" s="13">
        <f t="shared" si="41"/>
        <v>5727</v>
      </c>
    </row>
    <row r="897" spans="1:12" ht="16.5" thickTop="1" thickBot="1" x14ac:dyDescent="0.3">
      <c r="A897" s="1">
        <v>45616</v>
      </c>
      <c r="B897" s="2" t="s">
        <v>279</v>
      </c>
      <c r="C897" s="2" t="s">
        <v>12</v>
      </c>
      <c r="D897" s="2" t="s">
        <v>54</v>
      </c>
      <c r="E897" s="2" t="s">
        <v>37</v>
      </c>
      <c r="F897" s="2" t="s">
        <v>34</v>
      </c>
      <c r="G897" s="2">
        <v>25</v>
      </c>
      <c r="H897" s="2">
        <v>547</v>
      </c>
      <c r="I897" s="2">
        <v>958</v>
      </c>
      <c r="J897" s="3">
        <f t="shared" si="39"/>
        <v>13675</v>
      </c>
      <c r="K897" s="3">
        <f t="shared" si="40"/>
        <v>23950</v>
      </c>
      <c r="L897" s="13">
        <f t="shared" si="41"/>
        <v>10275</v>
      </c>
    </row>
    <row r="898" spans="1:12" ht="16.5" thickTop="1" thickBot="1" x14ac:dyDescent="0.3">
      <c r="A898" s="1">
        <v>45617</v>
      </c>
      <c r="B898" s="2" t="s">
        <v>280</v>
      </c>
      <c r="C898" s="2" t="s">
        <v>12</v>
      </c>
      <c r="D898" s="2" t="s">
        <v>54</v>
      </c>
      <c r="E898" s="2" t="s">
        <v>18</v>
      </c>
      <c r="F898" s="2" t="s">
        <v>15</v>
      </c>
      <c r="G898" s="2">
        <v>26</v>
      </c>
      <c r="H898" s="2">
        <v>625</v>
      </c>
      <c r="I898" s="2">
        <v>1030</v>
      </c>
      <c r="J898" s="3">
        <f t="shared" si="39"/>
        <v>16250</v>
      </c>
      <c r="K898" s="3">
        <f t="shared" si="40"/>
        <v>26780</v>
      </c>
      <c r="L898" s="13">
        <f t="shared" si="41"/>
        <v>10530</v>
      </c>
    </row>
    <row r="899" spans="1:12" ht="16.5" thickTop="1" thickBot="1" x14ac:dyDescent="0.3">
      <c r="A899" s="1">
        <v>45618</v>
      </c>
      <c r="B899" s="2" t="s">
        <v>281</v>
      </c>
      <c r="C899" s="2" t="s">
        <v>12</v>
      </c>
      <c r="D899" s="2" t="s">
        <v>54</v>
      </c>
      <c r="E899" s="2" t="s">
        <v>41</v>
      </c>
      <c r="F899" s="2" t="s">
        <v>15</v>
      </c>
      <c r="G899" s="2">
        <v>23</v>
      </c>
      <c r="H899" s="2">
        <v>706</v>
      </c>
      <c r="I899" s="2">
        <v>1162</v>
      </c>
      <c r="J899" s="3">
        <f t="shared" ref="J899:J962" si="42">G899*H899</f>
        <v>16238</v>
      </c>
      <c r="K899" s="3">
        <f t="shared" ref="K899:K962" si="43">G899*I899</f>
        <v>26726</v>
      </c>
      <c r="L899" s="13">
        <f t="shared" ref="L899:L962" si="44">K899-J899</f>
        <v>10488</v>
      </c>
    </row>
    <row r="900" spans="1:12" ht="16.5" thickTop="1" thickBot="1" x14ac:dyDescent="0.3">
      <c r="A900" s="1">
        <v>45619</v>
      </c>
      <c r="B900" s="2" t="s">
        <v>282</v>
      </c>
      <c r="C900" s="2" t="s">
        <v>12</v>
      </c>
      <c r="D900" s="2" t="s">
        <v>54</v>
      </c>
      <c r="E900" s="2" t="s">
        <v>18</v>
      </c>
      <c r="F900" s="2" t="s">
        <v>15</v>
      </c>
      <c r="G900" s="2">
        <v>28</v>
      </c>
      <c r="H900" s="2">
        <v>858</v>
      </c>
      <c r="I900" s="2">
        <v>1075</v>
      </c>
      <c r="J900" s="3">
        <f t="shared" si="42"/>
        <v>24024</v>
      </c>
      <c r="K900" s="3">
        <f t="shared" si="43"/>
        <v>30100</v>
      </c>
      <c r="L900" s="13">
        <f t="shared" si="44"/>
        <v>6076</v>
      </c>
    </row>
    <row r="901" spans="1:12" ht="16.5" thickTop="1" thickBot="1" x14ac:dyDescent="0.3">
      <c r="A901" s="1">
        <v>45620</v>
      </c>
      <c r="B901" s="2" t="s">
        <v>283</v>
      </c>
      <c r="C901" s="2" t="s">
        <v>12</v>
      </c>
      <c r="D901" s="2" t="s">
        <v>54</v>
      </c>
      <c r="E901" s="2" t="s">
        <v>45</v>
      </c>
      <c r="F901" s="2" t="s">
        <v>15</v>
      </c>
      <c r="G901" s="2">
        <v>24</v>
      </c>
      <c r="H901" s="2">
        <v>736</v>
      </c>
      <c r="I901" s="2">
        <v>1125</v>
      </c>
      <c r="J901" s="3">
        <f t="shared" si="42"/>
        <v>17664</v>
      </c>
      <c r="K901" s="3">
        <f t="shared" si="43"/>
        <v>27000</v>
      </c>
      <c r="L901" s="13">
        <f t="shared" si="44"/>
        <v>9336</v>
      </c>
    </row>
    <row r="902" spans="1:12" ht="16.5" thickTop="1" thickBot="1" x14ac:dyDescent="0.3">
      <c r="A902" s="1">
        <v>45621</v>
      </c>
      <c r="B902" s="2" t="s">
        <v>284</v>
      </c>
      <c r="C902" s="2" t="s">
        <v>12</v>
      </c>
      <c r="D902" s="2" t="s">
        <v>54</v>
      </c>
      <c r="E902" s="2" t="s">
        <v>41</v>
      </c>
      <c r="F902" s="2" t="s">
        <v>15</v>
      </c>
      <c r="G902" s="2">
        <v>20</v>
      </c>
      <c r="H902" s="2">
        <v>599</v>
      </c>
      <c r="I902" s="2">
        <v>1355</v>
      </c>
      <c r="J902" s="3">
        <f t="shared" si="42"/>
        <v>11980</v>
      </c>
      <c r="K902" s="3">
        <f t="shared" si="43"/>
        <v>27100</v>
      </c>
      <c r="L902" s="13">
        <f t="shared" si="44"/>
        <v>15120</v>
      </c>
    </row>
    <row r="903" spans="1:12" ht="16.5" thickTop="1" thickBot="1" x14ac:dyDescent="0.3">
      <c r="A903" s="1">
        <v>45622</v>
      </c>
      <c r="B903" s="2" t="s">
        <v>285</v>
      </c>
      <c r="C903" s="2" t="s">
        <v>12</v>
      </c>
      <c r="D903" s="2" t="s">
        <v>54</v>
      </c>
      <c r="E903" s="2" t="s">
        <v>48</v>
      </c>
      <c r="F903" s="2" t="s">
        <v>34</v>
      </c>
      <c r="G903" s="2">
        <v>22</v>
      </c>
      <c r="H903" s="2">
        <v>524</v>
      </c>
      <c r="I903" s="2">
        <v>1003</v>
      </c>
      <c r="J903" s="3">
        <f t="shared" si="42"/>
        <v>11528</v>
      </c>
      <c r="K903" s="3">
        <f t="shared" si="43"/>
        <v>22066</v>
      </c>
      <c r="L903" s="13">
        <f t="shared" si="44"/>
        <v>10538</v>
      </c>
    </row>
    <row r="904" spans="1:12" ht="16.5" thickTop="1" thickBot="1" x14ac:dyDescent="0.3">
      <c r="A904" s="1">
        <v>45623</v>
      </c>
      <c r="B904" s="2" t="s">
        <v>286</v>
      </c>
      <c r="C904" s="2" t="s">
        <v>12</v>
      </c>
      <c r="D904" s="2" t="s">
        <v>54</v>
      </c>
      <c r="E904" s="2" t="s">
        <v>50</v>
      </c>
      <c r="F904" s="2" t="s">
        <v>34</v>
      </c>
      <c r="G904" s="2">
        <v>27</v>
      </c>
      <c r="H904" s="2">
        <v>744</v>
      </c>
      <c r="I904" s="2">
        <v>1456</v>
      </c>
      <c r="J904" s="3">
        <f t="shared" si="42"/>
        <v>20088</v>
      </c>
      <c r="K904" s="3">
        <f t="shared" si="43"/>
        <v>39312</v>
      </c>
      <c r="L904" s="13">
        <f t="shared" si="44"/>
        <v>19224</v>
      </c>
    </row>
    <row r="905" spans="1:12" ht="16.5" thickTop="1" thickBot="1" x14ac:dyDescent="0.3">
      <c r="A905" s="1">
        <v>45624</v>
      </c>
      <c r="B905" s="2" t="s">
        <v>287</v>
      </c>
      <c r="C905" s="2" t="s">
        <v>12</v>
      </c>
      <c r="D905" s="2" t="s">
        <v>77</v>
      </c>
      <c r="E905" s="2" t="s">
        <v>30</v>
      </c>
      <c r="F905" s="2" t="s">
        <v>34</v>
      </c>
      <c r="G905" s="2">
        <v>27</v>
      </c>
      <c r="H905" s="2">
        <v>826</v>
      </c>
      <c r="I905" s="2">
        <v>1046</v>
      </c>
      <c r="J905" s="3">
        <f t="shared" si="42"/>
        <v>22302</v>
      </c>
      <c r="K905" s="3">
        <f t="shared" si="43"/>
        <v>28242</v>
      </c>
      <c r="L905" s="13">
        <f t="shared" si="44"/>
        <v>5940</v>
      </c>
    </row>
    <row r="906" spans="1:12" ht="16.5" thickTop="1" thickBot="1" x14ac:dyDescent="0.3">
      <c r="A906" s="1">
        <v>45625</v>
      </c>
      <c r="B906" s="2" t="s">
        <v>288</v>
      </c>
      <c r="C906" s="2" t="s">
        <v>12</v>
      </c>
      <c r="D906" s="2" t="s">
        <v>77</v>
      </c>
      <c r="E906" s="2" t="s">
        <v>37</v>
      </c>
      <c r="F906" s="2" t="s">
        <v>34</v>
      </c>
      <c r="G906" s="2">
        <v>27</v>
      </c>
      <c r="H906" s="2">
        <v>573</v>
      </c>
      <c r="I906" s="2">
        <v>1237</v>
      </c>
      <c r="J906" s="3">
        <f t="shared" si="42"/>
        <v>15471</v>
      </c>
      <c r="K906" s="3">
        <f t="shared" si="43"/>
        <v>33399</v>
      </c>
      <c r="L906" s="13">
        <f t="shared" si="44"/>
        <v>17928</v>
      </c>
    </row>
    <row r="907" spans="1:12" ht="16.5" thickTop="1" thickBot="1" x14ac:dyDescent="0.3">
      <c r="A907" s="1">
        <v>45626</v>
      </c>
      <c r="B907" s="2" t="s">
        <v>289</v>
      </c>
      <c r="C907" s="2" t="s">
        <v>12</v>
      </c>
      <c r="D907" s="2" t="s">
        <v>77</v>
      </c>
      <c r="E907" s="2" t="s">
        <v>37</v>
      </c>
      <c r="F907" s="2" t="s">
        <v>34</v>
      </c>
      <c r="G907" s="2">
        <v>22</v>
      </c>
      <c r="H907" s="2">
        <v>606</v>
      </c>
      <c r="I907" s="2">
        <v>1298</v>
      </c>
      <c r="J907" s="3">
        <f t="shared" si="42"/>
        <v>13332</v>
      </c>
      <c r="K907" s="3">
        <f t="shared" si="43"/>
        <v>28556</v>
      </c>
      <c r="L907" s="13">
        <f t="shared" si="44"/>
        <v>15224</v>
      </c>
    </row>
    <row r="908" spans="1:12" ht="16.5" thickTop="1" thickBot="1" x14ac:dyDescent="0.3">
      <c r="A908" s="1">
        <v>45627</v>
      </c>
      <c r="B908" s="2" t="s">
        <v>290</v>
      </c>
      <c r="C908" s="2" t="s">
        <v>12</v>
      </c>
      <c r="D908" s="2" t="s">
        <v>77</v>
      </c>
      <c r="E908" s="2" t="s">
        <v>22</v>
      </c>
      <c r="F908" s="2" t="s">
        <v>34</v>
      </c>
      <c r="G908" s="2">
        <v>28</v>
      </c>
      <c r="H908" s="2">
        <v>798</v>
      </c>
      <c r="I908" s="2">
        <v>1398</v>
      </c>
      <c r="J908" s="3">
        <f t="shared" si="42"/>
        <v>22344</v>
      </c>
      <c r="K908" s="3">
        <f t="shared" si="43"/>
        <v>39144</v>
      </c>
      <c r="L908" s="13">
        <f t="shared" si="44"/>
        <v>16800</v>
      </c>
    </row>
    <row r="909" spans="1:12" ht="16.5" thickTop="1" thickBot="1" x14ac:dyDescent="0.3">
      <c r="A909" s="1">
        <v>45628</v>
      </c>
      <c r="B909" s="2" t="s">
        <v>291</v>
      </c>
      <c r="C909" s="2" t="s">
        <v>12</v>
      </c>
      <c r="D909" s="2" t="s">
        <v>77</v>
      </c>
      <c r="E909" s="2" t="s">
        <v>22</v>
      </c>
      <c r="F909" s="2" t="s">
        <v>34</v>
      </c>
      <c r="G909" s="2">
        <v>25</v>
      </c>
      <c r="H909" s="2">
        <v>982</v>
      </c>
      <c r="I909" s="2">
        <v>1400</v>
      </c>
      <c r="J909" s="3">
        <f t="shared" si="42"/>
        <v>24550</v>
      </c>
      <c r="K909" s="3">
        <f t="shared" si="43"/>
        <v>35000</v>
      </c>
      <c r="L909" s="13">
        <f t="shared" si="44"/>
        <v>10450</v>
      </c>
    </row>
    <row r="910" spans="1:12" ht="16.5" thickTop="1" thickBot="1" x14ac:dyDescent="0.3">
      <c r="A910" s="1">
        <v>45629</v>
      </c>
      <c r="B910" s="2" t="s">
        <v>292</v>
      </c>
      <c r="C910" s="2" t="s">
        <v>12</v>
      </c>
      <c r="D910" s="2" t="s">
        <v>77</v>
      </c>
      <c r="E910" s="2" t="s">
        <v>33</v>
      </c>
      <c r="F910" s="2" t="s">
        <v>15</v>
      </c>
      <c r="G910" s="2">
        <v>28</v>
      </c>
      <c r="H910" s="2">
        <v>507</v>
      </c>
      <c r="I910" s="2">
        <v>1387</v>
      </c>
      <c r="J910" s="3">
        <f t="shared" si="42"/>
        <v>14196</v>
      </c>
      <c r="K910" s="3">
        <f t="shared" si="43"/>
        <v>38836</v>
      </c>
      <c r="L910" s="13">
        <f t="shared" si="44"/>
        <v>24640</v>
      </c>
    </row>
    <row r="911" spans="1:12" ht="16.5" thickTop="1" thickBot="1" x14ac:dyDescent="0.3">
      <c r="A911" s="1">
        <v>45630</v>
      </c>
      <c r="B911" s="2" t="s">
        <v>293</v>
      </c>
      <c r="C911" s="2" t="s">
        <v>12</v>
      </c>
      <c r="D911" s="2" t="s">
        <v>77</v>
      </c>
      <c r="E911" s="2" t="s">
        <v>37</v>
      </c>
      <c r="F911" s="2" t="s">
        <v>15</v>
      </c>
      <c r="G911" s="2">
        <v>29</v>
      </c>
      <c r="H911" s="2">
        <v>841</v>
      </c>
      <c r="I911" s="2">
        <v>1434</v>
      </c>
      <c r="J911" s="3">
        <f t="shared" si="42"/>
        <v>24389</v>
      </c>
      <c r="K911" s="3">
        <f t="shared" si="43"/>
        <v>41586</v>
      </c>
      <c r="L911" s="13">
        <f t="shared" si="44"/>
        <v>17197</v>
      </c>
    </row>
    <row r="912" spans="1:12" ht="16.5" thickTop="1" thickBot="1" x14ac:dyDescent="0.3">
      <c r="A912" s="1">
        <v>45631</v>
      </c>
      <c r="B912" s="2" t="s">
        <v>294</v>
      </c>
      <c r="C912" s="2" t="s">
        <v>12</v>
      </c>
      <c r="D912" s="2" t="s">
        <v>77</v>
      </c>
      <c r="E912" s="2" t="s">
        <v>60</v>
      </c>
      <c r="F912" s="2" t="s">
        <v>15</v>
      </c>
      <c r="G912" s="2">
        <v>21</v>
      </c>
      <c r="H912" s="2">
        <v>691</v>
      </c>
      <c r="I912" s="2">
        <v>924</v>
      </c>
      <c r="J912" s="3">
        <f t="shared" si="42"/>
        <v>14511</v>
      </c>
      <c r="K912" s="3">
        <f t="shared" si="43"/>
        <v>19404</v>
      </c>
      <c r="L912" s="13">
        <f t="shared" si="44"/>
        <v>4893</v>
      </c>
    </row>
    <row r="913" spans="1:12" ht="16.5" thickTop="1" thickBot="1" x14ac:dyDescent="0.3">
      <c r="A913" s="1">
        <v>45632</v>
      </c>
      <c r="B913" s="2" t="s">
        <v>295</v>
      </c>
      <c r="C913" s="2" t="s">
        <v>12</v>
      </c>
      <c r="D913" s="2" t="s">
        <v>77</v>
      </c>
      <c r="E913" s="2" t="s">
        <v>62</v>
      </c>
      <c r="F913" s="2" t="s">
        <v>15</v>
      </c>
      <c r="G913" s="2">
        <v>24</v>
      </c>
      <c r="H913" s="2">
        <v>526</v>
      </c>
      <c r="I913" s="2">
        <v>1179</v>
      </c>
      <c r="J913" s="3">
        <f t="shared" si="42"/>
        <v>12624</v>
      </c>
      <c r="K913" s="3">
        <f t="shared" si="43"/>
        <v>28296</v>
      </c>
      <c r="L913" s="13">
        <f t="shared" si="44"/>
        <v>15672</v>
      </c>
    </row>
    <row r="914" spans="1:12" ht="16.5" thickTop="1" thickBot="1" x14ac:dyDescent="0.3">
      <c r="A914" s="1">
        <v>45633</v>
      </c>
      <c r="B914" s="2" t="s">
        <v>296</v>
      </c>
      <c r="C914" s="2" t="s">
        <v>12</v>
      </c>
      <c r="D914" s="2" t="s">
        <v>77</v>
      </c>
      <c r="E914" s="2" t="s">
        <v>18</v>
      </c>
      <c r="F914" s="2" t="s">
        <v>34</v>
      </c>
      <c r="G914" s="2">
        <v>29</v>
      </c>
      <c r="H914" s="2">
        <v>932</v>
      </c>
      <c r="I914" s="2">
        <v>1261</v>
      </c>
      <c r="J914" s="3">
        <f t="shared" si="42"/>
        <v>27028</v>
      </c>
      <c r="K914" s="3">
        <f t="shared" si="43"/>
        <v>36569</v>
      </c>
      <c r="L914" s="13">
        <f t="shared" si="44"/>
        <v>9541</v>
      </c>
    </row>
    <row r="915" spans="1:12" ht="16.5" thickTop="1" thickBot="1" x14ac:dyDescent="0.3">
      <c r="A915" s="1">
        <v>45634</v>
      </c>
      <c r="B915" s="2" t="s">
        <v>297</v>
      </c>
      <c r="C915" s="2" t="s">
        <v>12</v>
      </c>
      <c r="D915" s="2" t="s">
        <v>77</v>
      </c>
      <c r="E915" s="2" t="s">
        <v>65</v>
      </c>
      <c r="F915" s="2" t="s">
        <v>15</v>
      </c>
      <c r="G915" s="2">
        <v>29</v>
      </c>
      <c r="H915" s="2">
        <v>989</v>
      </c>
      <c r="I915" s="2">
        <v>1096</v>
      </c>
      <c r="J915" s="3">
        <f t="shared" si="42"/>
        <v>28681</v>
      </c>
      <c r="K915" s="3">
        <f t="shared" si="43"/>
        <v>31784</v>
      </c>
      <c r="L915" s="13">
        <f t="shared" si="44"/>
        <v>3103</v>
      </c>
    </row>
    <row r="916" spans="1:12" ht="16.5" thickTop="1" thickBot="1" x14ac:dyDescent="0.3">
      <c r="A916" s="1">
        <v>45635</v>
      </c>
      <c r="B916" s="2" t="s">
        <v>298</v>
      </c>
      <c r="C916" s="2" t="s">
        <v>12</v>
      </c>
      <c r="D916" s="2" t="s">
        <v>77</v>
      </c>
      <c r="E916" s="2" t="s">
        <v>67</v>
      </c>
      <c r="F916" s="2" t="s">
        <v>15</v>
      </c>
      <c r="G916" s="2">
        <v>22</v>
      </c>
      <c r="H916" s="2">
        <v>603</v>
      </c>
      <c r="I916" s="2">
        <v>1016</v>
      </c>
      <c r="J916" s="3">
        <f t="shared" si="42"/>
        <v>13266</v>
      </c>
      <c r="K916" s="3">
        <f t="shared" si="43"/>
        <v>22352</v>
      </c>
      <c r="L916" s="13">
        <f t="shared" si="44"/>
        <v>9086</v>
      </c>
    </row>
    <row r="917" spans="1:12" ht="16.5" thickTop="1" thickBot="1" x14ac:dyDescent="0.3">
      <c r="A917" s="1">
        <v>45636</v>
      </c>
      <c r="B917" s="2" t="s">
        <v>157</v>
      </c>
      <c r="C917" s="2" t="s">
        <v>24</v>
      </c>
      <c r="D917" s="2" t="s">
        <v>90</v>
      </c>
      <c r="E917" s="2" t="s">
        <v>69</v>
      </c>
      <c r="F917" s="2" t="s">
        <v>15</v>
      </c>
      <c r="G917" s="2">
        <v>65</v>
      </c>
      <c r="H917" s="2">
        <v>804</v>
      </c>
      <c r="I917" s="2">
        <v>1272</v>
      </c>
      <c r="J917" s="3">
        <f t="shared" si="42"/>
        <v>52260</v>
      </c>
      <c r="K917" s="3">
        <f t="shared" si="43"/>
        <v>82680</v>
      </c>
      <c r="L917" s="13">
        <f t="shared" si="44"/>
        <v>30420</v>
      </c>
    </row>
    <row r="918" spans="1:12" ht="16.5" thickTop="1" thickBot="1" x14ac:dyDescent="0.3">
      <c r="A918" s="1">
        <v>45637</v>
      </c>
      <c r="B918" s="2" t="s">
        <v>299</v>
      </c>
      <c r="C918" s="2" t="s">
        <v>24</v>
      </c>
      <c r="D918" s="2" t="s">
        <v>90</v>
      </c>
      <c r="E918" s="2" t="s">
        <v>71</v>
      </c>
      <c r="F918" s="2" t="s">
        <v>15</v>
      </c>
      <c r="G918" s="2">
        <v>55</v>
      </c>
      <c r="H918" s="2">
        <v>666</v>
      </c>
      <c r="I918" s="2">
        <v>1192</v>
      </c>
      <c r="J918" s="3">
        <f t="shared" si="42"/>
        <v>36630</v>
      </c>
      <c r="K918" s="3">
        <f t="shared" si="43"/>
        <v>65560</v>
      </c>
      <c r="L918" s="13">
        <f t="shared" si="44"/>
        <v>28930</v>
      </c>
    </row>
    <row r="919" spans="1:12" ht="16.5" thickTop="1" thickBot="1" x14ac:dyDescent="0.3">
      <c r="A919" s="1">
        <v>45638</v>
      </c>
      <c r="B919" s="2" t="s">
        <v>300</v>
      </c>
      <c r="C919" s="2" t="s">
        <v>24</v>
      </c>
      <c r="D919" s="2" t="s">
        <v>90</v>
      </c>
      <c r="E919" s="2" t="s">
        <v>73</v>
      </c>
      <c r="F919" s="2" t="s">
        <v>34</v>
      </c>
      <c r="G919" s="2">
        <v>83</v>
      </c>
      <c r="H919" s="2">
        <v>541</v>
      </c>
      <c r="I919" s="2">
        <v>1299</v>
      </c>
      <c r="J919" s="3">
        <f t="shared" si="42"/>
        <v>44903</v>
      </c>
      <c r="K919" s="3">
        <f t="shared" si="43"/>
        <v>107817</v>
      </c>
      <c r="L919" s="13">
        <f t="shared" si="44"/>
        <v>62914</v>
      </c>
    </row>
    <row r="920" spans="1:12" ht="16.5" thickTop="1" thickBot="1" x14ac:dyDescent="0.3">
      <c r="A920" s="1">
        <v>45639</v>
      </c>
      <c r="B920" s="2" t="s">
        <v>301</v>
      </c>
      <c r="C920" s="2" t="s">
        <v>24</v>
      </c>
      <c r="D920" s="2" t="s">
        <v>90</v>
      </c>
      <c r="E920" s="2" t="s">
        <v>20</v>
      </c>
      <c r="F920" s="2" t="s">
        <v>34</v>
      </c>
      <c r="G920" s="2">
        <v>89</v>
      </c>
      <c r="H920" s="2">
        <v>545</v>
      </c>
      <c r="I920" s="2">
        <v>1483</v>
      </c>
      <c r="J920" s="3">
        <f t="shared" si="42"/>
        <v>48505</v>
      </c>
      <c r="K920" s="3">
        <f t="shared" si="43"/>
        <v>131987</v>
      </c>
      <c r="L920" s="13">
        <f t="shared" si="44"/>
        <v>83482</v>
      </c>
    </row>
    <row r="921" spans="1:12" ht="16.5" thickTop="1" thickBot="1" x14ac:dyDescent="0.3">
      <c r="A921" s="1">
        <v>45640</v>
      </c>
      <c r="B921" s="2" t="s">
        <v>302</v>
      </c>
      <c r="C921" s="2" t="s">
        <v>24</v>
      </c>
      <c r="D921" s="2" t="s">
        <v>90</v>
      </c>
      <c r="E921" s="2" t="s">
        <v>30</v>
      </c>
      <c r="F921" s="2" t="s">
        <v>34</v>
      </c>
      <c r="G921" s="2">
        <v>80</v>
      </c>
      <c r="H921" s="2">
        <v>671</v>
      </c>
      <c r="I921" s="2">
        <v>1010</v>
      </c>
      <c r="J921" s="3">
        <f t="shared" si="42"/>
        <v>53680</v>
      </c>
      <c r="K921" s="3">
        <f t="shared" si="43"/>
        <v>80800</v>
      </c>
      <c r="L921" s="13">
        <f t="shared" si="44"/>
        <v>27120</v>
      </c>
    </row>
    <row r="922" spans="1:12" ht="16.5" thickTop="1" thickBot="1" x14ac:dyDescent="0.3">
      <c r="A922" s="1">
        <v>45641</v>
      </c>
      <c r="B922" s="2" t="s">
        <v>303</v>
      </c>
      <c r="C922" s="2" t="s">
        <v>24</v>
      </c>
      <c r="D922" s="2" t="s">
        <v>90</v>
      </c>
      <c r="E922" s="2" t="s">
        <v>37</v>
      </c>
      <c r="F922" s="2" t="s">
        <v>34</v>
      </c>
      <c r="G922" s="2">
        <v>68</v>
      </c>
      <c r="H922" s="2">
        <v>815</v>
      </c>
      <c r="I922" s="2">
        <v>967</v>
      </c>
      <c r="J922" s="3">
        <f t="shared" si="42"/>
        <v>55420</v>
      </c>
      <c r="K922" s="3">
        <f t="shared" si="43"/>
        <v>65756</v>
      </c>
      <c r="L922" s="13">
        <f t="shared" si="44"/>
        <v>10336</v>
      </c>
    </row>
    <row r="923" spans="1:12" ht="16.5" thickTop="1" thickBot="1" x14ac:dyDescent="0.3">
      <c r="A923" s="1">
        <v>45642</v>
      </c>
      <c r="B923" s="2" t="s">
        <v>304</v>
      </c>
      <c r="C923" s="2" t="s">
        <v>24</v>
      </c>
      <c r="D923" s="2" t="s">
        <v>90</v>
      </c>
      <c r="E923" s="2" t="s">
        <v>37</v>
      </c>
      <c r="F923" s="2" t="s">
        <v>34</v>
      </c>
      <c r="G923" s="2">
        <v>94</v>
      </c>
      <c r="H923" s="2">
        <v>616</v>
      </c>
      <c r="I923" s="2">
        <v>1251</v>
      </c>
      <c r="J923" s="3">
        <f t="shared" si="42"/>
        <v>57904</v>
      </c>
      <c r="K923" s="3">
        <f t="shared" si="43"/>
        <v>117594</v>
      </c>
      <c r="L923" s="13">
        <f t="shared" si="44"/>
        <v>59690</v>
      </c>
    </row>
    <row r="924" spans="1:12" ht="16.5" thickTop="1" thickBot="1" x14ac:dyDescent="0.3">
      <c r="A924" s="1">
        <v>45643</v>
      </c>
      <c r="B924" s="2" t="s">
        <v>305</v>
      </c>
      <c r="C924" s="2" t="s">
        <v>24</v>
      </c>
      <c r="D924" s="2" t="s">
        <v>90</v>
      </c>
      <c r="E924" s="2" t="s">
        <v>22</v>
      </c>
      <c r="F924" s="2" t="s">
        <v>34</v>
      </c>
      <c r="G924" s="2">
        <v>88</v>
      </c>
      <c r="H924" s="2">
        <v>674</v>
      </c>
      <c r="I924" s="2">
        <v>1474</v>
      </c>
      <c r="J924" s="3">
        <f t="shared" si="42"/>
        <v>59312</v>
      </c>
      <c r="K924" s="3">
        <f t="shared" si="43"/>
        <v>129712</v>
      </c>
      <c r="L924" s="13">
        <f t="shared" si="44"/>
        <v>70400</v>
      </c>
    </row>
    <row r="925" spans="1:12" ht="16.5" thickTop="1" thickBot="1" x14ac:dyDescent="0.3">
      <c r="A925" s="1">
        <v>45644</v>
      </c>
      <c r="B925" s="2" t="s">
        <v>306</v>
      </c>
      <c r="C925" s="2" t="s">
        <v>24</v>
      </c>
      <c r="D925" s="2" t="s">
        <v>90</v>
      </c>
      <c r="E925" s="2" t="s">
        <v>22</v>
      </c>
      <c r="F925" s="2" t="s">
        <v>34</v>
      </c>
      <c r="G925" s="2">
        <v>64</v>
      </c>
      <c r="H925" s="2">
        <v>665</v>
      </c>
      <c r="I925" s="2">
        <v>1167</v>
      </c>
      <c r="J925" s="3">
        <f t="shared" si="42"/>
        <v>42560</v>
      </c>
      <c r="K925" s="3">
        <f t="shared" si="43"/>
        <v>74688</v>
      </c>
      <c r="L925" s="13">
        <f t="shared" si="44"/>
        <v>32128</v>
      </c>
    </row>
    <row r="926" spans="1:12" ht="16.5" thickTop="1" thickBot="1" x14ac:dyDescent="0.3">
      <c r="A926" s="1">
        <v>45645</v>
      </c>
      <c r="B926" s="2" t="s">
        <v>307</v>
      </c>
      <c r="C926" s="2" t="s">
        <v>24</v>
      </c>
      <c r="D926" s="2" t="s">
        <v>90</v>
      </c>
      <c r="E926" s="2" t="s">
        <v>33</v>
      </c>
      <c r="F926" s="2" t="s">
        <v>34</v>
      </c>
      <c r="G926" s="2">
        <v>81</v>
      </c>
      <c r="H926" s="2">
        <v>801</v>
      </c>
      <c r="I926" s="2">
        <v>941</v>
      </c>
      <c r="J926" s="3">
        <f t="shared" si="42"/>
        <v>64881</v>
      </c>
      <c r="K926" s="3">
        <f t="shared" si="43"/>
        <v>76221</v>
      </c>
      <c r="L926" s="13">
        <f t="shared" si="44"/>
        <v>11340</v>
      </c>
    </row>
    <row r="927" spans="1:12" ht="16.5" thickTop="1" thickBot="1" x14ac:dyDescent="0.3">
      <c r="A927" s="1">
        <v>45646</v>
      </c>
      <c r="B927" s="2" t="s">
        <v>308</v>
      </c>
      <c r="C927" s="2" t="s">
        <v>24</v>
      </c>
      <c r="D927" s="2" t="s">
        <v>90</v>
      </c>
      <c r="E927" s="2" t="s">
        <v>37</v>
      </c>
      <c r="F927" s="2" t="s">
        <v>34</v>
      </c>
      <c r="G927" s="2">
        <v>67</v>
      </c>
      <c r="H927" s="2">
        <v>898</v>
      </c>
      <c r="I927" s="2">
        <v>1137</v>
      </c>
      <c r="J927" s="3">
        <f t="shared" si="42"/>
        <v>60166</v>
      </c>
      <c r="K927" s="3">
        <f t="shared" si="43"/>
        <v>76179</v>
      </c>
      <c r="L927" s="13">
        <f t="shared" si="44"/>
        <v>16013</v>
      </c>
    </row>
    <row r="928" spans="1:12" ht="16.5" thickTop="1" thickBot="1" x14ac:dyDescent="0.3">
      <c r="A928" s="1">
        <v>45647</v>
      </c>
      <c r="B928" s="2" t="s">
        <v>309</v>
      </c>
      <c r="C928" s="2" t="s">
        <v>24</v>
      </c>
      <c r="D928" s="2" t="s">
        <v>90</v>
      </c>
      <c r="E928" s="2" t="s">
        <v>60</v>
      </c>
      <c r="F928" s="2" t="s">
        <v>34</v>
      </c>
      <c r="G928" s="2">
        <v>74</v>
      </c>
      <c r="H928" s="2">
        <v>734</v>
      </c>
      <c r="I928" s="2">
        <v>1314</v>
      </c>
      <c r="J928" s="3">
        <f t="shared" si="42"/>
        <v>54316</v>
      </c>
      <c r="K928" s="3">
        <f t="shared" si="43"/>
        <v>97236</v>
      </c>
      <c r="L928" s="13">
        <f t="shared" si="44"/>
        <v>42920</v>
      </c>
    </row>
    <row r="929" spans="1:12" ht="16.5" thickTop="1" thickBot="1" x14ac:dyDescent="0.3">
      <c r="A929" s="1">
        <v>45648</v>
      </c>
      <c r="B929" s="2" t="s">
        <v>310</v>
      </c>
      <c r="C929" s="2" t="s">
        <v>24</v>
      </c>
      <c r="D929" s="2" t="s">
        <v>103</v>
      </c>
      <c r="E929" s="2" t="s">
        <v>62</v>
      </c>
      <c r="F929" s="2" t="s">
        <v>34</v>
      </c>
      <c r="G929" s="2">
        <v>72</v>
      </c>
      <c r="H929" s="2">
        <v>603</v>
      </c>
      <c r="I929" s="2">
        <v>1099</v>
      </c>
      <c r="J929" s="3">
        <f t="shared" si="42"/>
        <v>43416</v>
      </c>
      <c r="K929" s="3">
        <f t="shared" si="43"/>
        <v>79128</v>
      </c>
      <c r="L929" s="13">
        <f t="shared" si="44"/>
        <v>35712</v>
      </c>
    </row>
    <row r="930" spans="1:12" ht="16.5" thickTop="1" thickBot="1" x14ac:dyDescent="0.3">
      <c r="A930" s="1">
        <v>45649</v>
      </c>
      <c r="B930" s="2" t="s">
        <v>311</v>
      </c>
      <c r="C930" s="2" t="s">
        <v>24</v>
      </c>
      <c r="D930" s="2" t="s">
        <v>103</v>
      </c>
      <c r="E930" s="2" t="s">
        <v>18</v>
      </c>
      <c r="F930" s="2" t="s">
        <v>34</v>
      </c>
      <c r="G930" s="2">
        <v>94</v>
      </c>
      <c r="H930" s="2">
        <v>564</v>
      </c>
      <c r="I930" s="2">
        <v>1350</v>
      </c>
      <c r="J930" s="3">
        <f t="shared" si="42"/>
        <v>53016</v>
      </c>
      <c r="K930" s="3">
        <f t="shared" si="43"/>
        <v>126900</v>
      </c>
      <c r="L930" s="13">
        <f t="shared" si="44"/>
        <v>73884</v>
      </c>
    </row>
    <row r="931" spans="1:12" ht="16.5" thickTop="1" thickBot="1" x14ac:dyDescent="0.3">
      <c r="A931" s="1">
        <v>45650</v>
      </c>
      <c r="B931" s="2" t="s">
        <v>312</v>
      </c>
      <c r="C931" s="2" t="s">
        <v>24</v>
      </c>
      <c r="D931" s="2" t="s">
        <v>103</v>
      </c>
      <c r="E931" s="2" t="s">
        <v>65</v>
      </c>
      <c r="F931" s="2" t="s">
        <v>34</v>
      </c>
      <c r="G931" s="2">
        <v>50</v>
      </c>
      <c r="H931" s="2">
        <v>545</v>
      </c>
      <c r="I931" s="2">
        <v>1205</v>
      </c>
      <c r="J931" s="3">
        <f t="shared" si="42"/>
        <v>27250</v>
      </c>
      <c r="K931" s="3">
        <f t="shared" si="43"/>
        <v>60250</v>
      </c>
      <c r="L931" s="13">
        <f t="shared" si="44"/>
        <v>33000</v>
      </c>
    </row>
    <row r="932" spans="1:12" ht="16.5" thickTop="1" thickBot="1" x14ac:dyDescent="0.3">
      <c r="A932" s="1">
        <v>45651</v>
      </c>
      <c r="B932" s="2" t="s">
        <v>313</v>
      </c>
      <c r="C932" s="2" t="s">
        <v>24</v>
      </c>
      <c r="D932" s="2" t="s">
        <v>103</v>
      </c>
      <c r="E932" s="2" t="s">
        <v>67</v>
      </c>
      <c r="F932" s="2" t="s">
        <v>34</v>
      </c>
      <c r="G932" s="2">
        <v>60</v>
      </c>
      <c r="H932" s="2">
        <v>783</v>
      </c>
      <c r="I932" s="2">
        <v>1144</v>
      </c>
      <c r="J932" s="3">
        <f t="shared" si="42"/>
        <v>46980</v>
      </c>
      <c r="K932" s="3">
        <f t="shared" si="43"/>
        <v>68640</v>
      </c>
      <c r="L932" s="13">
        <f t="shared" si="44"/>
        <v>21660</v>
      </c>
    </row>
    <row r="933" spans="1:12" ht="16.5" thickTop="1" thickBot="1" x14ac:dyDescent="0.3">
      <c r="A933" s="1">
        <v>45652</v>
      </c>
      <c r="B933" s="2" t="s">
        <v>314</v>
      </c>
      <c r="C933" s="2" t="s">
        <v>24</v>
      </c>
      <c r="D933" s="2" t="s">
        <v>103</v>
      </c>
      <c r="E933" s="2" t="s">
        <v>69</v>
      </c>
      <c r="F933" s="2" t="s">
        <v>34</v>
      </c>
      <c r="G933" s="2">
        <v>63</v>
      </c>
      <c r="H933" s="2">
        <v>746</v>
      </c>
      <c r="I933" s="2">
        <v>950</v>
      </c>
      <c r="J933" s="3">
        <f t="shared" si="42"/>
        <v>46998</v>
      </c>
      <c r="K933" s="3">
        <f t="shared" si="43"/>
        <v>59850</v>
      </c>
      <c r="L933" s="13">
        <f t="shared" si="44"/>
        <v>12852</v>
      </c>
    </row>
    <row r="934" spans="1:12" ht="16.5" thickTop="1" thickBot="1" x14ac:dyDescent="0.3">
      <c r="A934" s="1">
        <v>45653</v>
      </c>
      <c r="B934" s="2" t="s">
        <v>315</v>
      </c>
      <c r="C934" s="2" t="s">
        <v>24</v>
      </c>
      <c r="D934" s="2" t="s">
        <v>103</v>
      </c>
      <c r="E934" s="2" t="s">
        <v>71</v>
      </c>
      <c r="F934" s="2" t="s">
        <v>15</v>
      </c>
      <c r="G934" s="2">
        <v>97</v>
      </c>
      <c r="H934" s="2">
        <v>500</v>
      </c>
      <c r="I934" s="2">
        <v>1262</v>
      </c>
      <c r="J934" s="3">
        <f t="shared" si="42"/>
        <v>48500</v>
      </c>
      <c r="K934" s="3">
        <f t="shared" si="43"/>
        <v>122414</v>
      </c>
      <c r="L934" s="13">
        <f t="shared" si="44"/>
        <v>73914</v>
      </c>
    </row>
    <row r="935" spans="1:12" ht="16.5" thickTop="1" thickBot="1" x14ac:dyDescent="0.3">
      <c r="A935" s="1">
        <v>45654</v>
      </c>
      <c r="B935" s="2" t="s">
        <v>316</v>
      </c>
      <c r="C935" s="2" t="s">
        <v>24</v>
      </c>
      <c r="D935" s="2" t="s">
        <v>103</v>
      </c>
      <c r="E935" s="2" t="s">
        <v>73</v>
      </c>
      <c r="F935" s="2" t="s">
        <v>15</v>
      </c>
      <c r="G935" s="2">
        <v>86</v>
      </c>
      <c r="H935" s="2">
        <v>834</v>
      </c>
      <c r="I935" s="2">
        <v>1468</v>
      </c>
      <c r="J935" s="3">
        <f t="shared" si="42"/>
        <v>71724</v>
      </c>
      <c r="K935" s="3">
        <f t="shared" si="43"/>
        <v>126248</v>
      </c>
      <c r="L935" s="13">
        <f t="shared" si="44"/>
        <v>54524</v>
      </c>
    </row>
    <row r="936" spans="1:12" ht="16.5" thickTop="1" thickBot="1" x14ac:dyDescent="0.3">
      <c r="A936" s="1">
        <v>45655</v>
      </c>
      <c r="B936" s="2" t="s">
        <v>317</v>
      </c>
      <c r="C936" s="2" t="s">
        <v>24</v>
      </c>
      <c r="D936" s="2" t="s">
        <v>103</v>
      </c>
      <c r="E936" s="2" t="s">
        <v>20</v>
      </c>
      <c r="F936" s="2" t="s">
        <v>15</v>
      </c>
      <c r="G936" s="2">
        <v>51</v>
      </c>
      <c r="H936" s="2">
        <v>944</v>
      </c>
      <c r="I936" s="2">
        <v>1014</v>
      </c>
      <c r="J936" s="3">
        <f t="shared" si="42"/>
        <v>48144</v>
      </c>
      <c r="K936" s="3">
        <f t="shared" si="43"/>
        <v>51714</v>
      </c>
      <c r="L936" s="13">
        <f t="shared" si="44"/>
        <v>3570</v>
      </c>
    </row>
    <row r="937" spans="1:12" ht="16.5" thickTop="1" thickBot="1" x14ac:dyDescent="0.3">
      <c r="A937" s="1">
        <v>45656</v>
      </c>
      <c r="B937" s="2" t="s">
        <v>318</v>
      </c>
      <c r="C937" s="2" t="s">
        <v>24</v>
      </c>
      <c r="D937" s="2" t="s">
        <v>103</v>
      </c>
      <c r="E937" s="2" t="s">
        <v>20</v>
      </c>
      <c r="F937" s="2" t="s">
        <v>15</v>
      </c>
      <c r="G937" s="2">
        <v>75</v>
      </c>
      <c r="H937" s="2">
        <v>547</v>
      </c>
      <c r="I937" s="2">
        <v>1193</v>
      </c>
      <c r="J937" s="3">
        <f t="shared" si="42"/>
        <v>41025</v>
      </c>
      <c r="K937" s="3">
        <f t="shared" si="43"/>
        <v>89475</v>
      </c>
      <c r="L937" s="13">
        <f t="shared" si="44"/>
        <v>48450</v>
      </c>
    </row>
    <row r="938" spans="1:12" ht="16.5" thickTop="1" thickBot="1" x14ac:dyDescent="0.3">
      <c r="A938" s="1">
        <v>45657</v>
      </c>
      <c r="B938" s="2" t="s">
        <v>319</v>
      </c>
      <c r="C938" s="2" t="s">
        <v>24</v>
      </c>
      <c r="D938" s="2" t="s">
        <v>103</v>
      </c>
      <c r="E938" s="2" t="s">
        <v>41</v>
      </c>
      <c r="F938" s="2" t="s">
        <v>15</v>
      </c>
      <c r="G938" s="2">
        <v>64</v>
      </c>
      <c r="H938" s="2">
        <v>918</v>
      </c>
      <c r="I938" s="2">
        <v>1161</v>
      </c>
      <c r="J938" s="3">
        <f t="shared" si="42"/>
        <v>58752</v>
      </c>
      <c r="K938" s="3">
        <f t="shared" si="43"/>
        <v>74304</v>
      </c>
      <c r="L938" s="13">
        <f t="shared" si="44"/>
        <v>15552</v>
      </c>
    </row>
    <row r="939" spans="1:12" ht="16.5" thickTop="1" thickBot="1" x14ac:dyDescent="0.3">
      <c r="A939" s="1">
        <v>45658</v>
      </c>
      <c r="B939" s="2" t="s">
        <v>320</v>
      </c>
      <c r="C939" s="2" t="s">
        <v>24</v>
      </c>
      <c r="D939" s="2" t="s">
        <v>103</v>
      </c>
      <c r="E939" s="2" t="s">
        <v>60</v>
      </c>
      <c r="F939" s="2" t="s">
        <v>34</v>
      </c>
      <c r="G939" s="2">
        <v>74</v>
      </c>
      <c r="H939" s="2">
        <v>965</v>
      </c>
      <c r="I939" s="2">
        <v>1235</v>
      </c>
      <c r="J939" s="3">
        <f t="shared" si="42"/>
        <v>71410</v>
      </c>
      <c r="K939" s="3">
        <f t="shared" si="43"/>
        <v>91390</v>
      </c>
      <c r="L939" s="13">
        <f t="shared" si="44"/>
        <v>19980</v>
      </c>
    </row>
    <row r="940" spans="1:12" ht="16.5" thickTop="1" thickBot="1" x14ac:dyDescent="0.3">
      <c r="A940" s="1">
        <v>45659</v>
      </c>
      <c r="B940" s="2" t="s">
        <v>321</v>
      </c>
      <c r="C940" s="2" t="s">
        <v>115</v>
      </c>
      <c r="D940" s="2" t="s">
        <v>116</v>
      </c>
      <c r="E940" s="2" t="s">
        <v>20</v>
      </c>
      <c r="F940" s="2" t="s">
        <v>34</v>
      </c>
      <c r="G940" s="2">
        <v>19</v>
      </c>
      <c r="H940" s="2">
        <v>608</v>
      </c>
      <c r="I940" s="2">
        <v>1162</v>
      </c>
      <c r="J940" s="3">
        <f t="shared" si="42"/>
        <v>11552</v>
      </c>
      <c r="K940" s="3">
        <f t="shared" si="43"/>
        <v>22078</v>
      </c>
      <c r="L940" s="13">
        <f t="shared" si="44"/>
        <v>10526</v>
      </c>
    </row>
    <row r="941" spans="1:12" ht="16.5" thickTop="1" thickBot="1" x14ac:dyDescent="0.3">
      <c r="A941" s="1">
        <v>45660</v>
      </c>
      <c r="B941" s="2" t="s">
        <v>322</v>
      </c>
      <c r="C941" s="2" t="s">
        <v>115</v>
      </c>
      <c r="D941" s="2" t="s">
        <v>116</v>
      </c>
      <c r="E941" s="2" t="s">
        <v>26</v>
      </c>
      <c r="F941" s="2" t="s">
        <v>34</v>
      </c>
      <c r="G941" s="2">
        <v>12</v>
      </c>
      <c r="H941" s="2">
        <v>864</v>
      </c>
      <c r="I941" s="2">
        <v>1228</v>
      </c>
      <c r="J941" s="3">
        <f t="shared" si="42"/>
        <v>10368</v>
      </c>
      <c r="K941" s="3">
        <f t="shared" si="43"/>
        <v>14736</v>
      </c>
      <c r="L941" s="13">
        <f t="shared" si="44"/>
        <v>4368</v>
      </c>
    </row>
    <row r="942" spans="1:12" ht="16.5" thickTop="1" thickBot="1" x14ac:dyDescent="0.3">
      <c r="A942" s="1">
        <v>45661</v>
      </c>
      <c r="B942" s="2" t="s">
        <v>323</v>
      </c>
      <c r="C942" s="2" t="s">
        <v>115</v>
      </c>
      <c r="D942" s="2" t="s">
        <v>116</v>
      </c>
      <c r="E942" s="2" t="s">
        <v>14</v>
      </c>
      <c r="F942" s="2" t="s">
        <v>34</v>
      </c>
      <c r="G942" s="2">
        <v>14</v>
      </c>
      <c r="H942" s="2">
        <v>579</v>
      </c>
      <c r="I942" s="2">
        <v>1270</v>
      </c>
      <c r="J942" s="3">
        <f t="shared" si="42"/>
        <v>8106</v>
      </c>
      <c r="K942" s="3">
        <f t="shared" si="43"/>
        <v>17780</v>
      </c>
      <c r="L942" s="13">
        <f t="shared" si="44"/>
        <v>9674</v>
      </c>
    </row>
    <row r="943" spans="1:12" ht="16.5" thickTop="1" thickBot="1" x14ac:dyDescent="0.3">
      <c r="A943" s="1">
        <v>45662</v>
      </c>
      <c r="B943" s="2" t="s">
        <v>324</v>
      </c>
      <c r="C943" s="2" t="s">
        <v>115</v>
      </c>
      <c r="D943" s="2" t="s">
        <v>116</v>
      </c>
      <c r="E943" s="2" t="s">
        <v>18</v>
      </c>
      <c r="F943" s="2" t="s">
        <v>34</v>
      </c>
      <c r="G943" s="2">
        <v>13</v>
      </c>
      <c r="H943" s="2">
        <v>839</v>
      </c>
      <c r="I943" s="2">
        <v>898</v>
      </c>
      <c r="J943" s="3">
        <f t="shared" si="42"/>
        <v>10907</v>
      </c>
      <c r="K943" s="3">
        <f t="shared" si="43"/>
        <v>11674</v>
      </c>
      <c r="L943" s="13">
        <f t="shared" si="44"/>
        <v>767</v>
      </c>
    </row>
    <row r="944" spans="1:12" ht="16.5" thickTop="1" thickBot="1" x14ac:dyDescent="0.3">
      <c r="A944" s="1">
        <v>45663</v>
      </c>
      <c r="B944" s="2" t="s">
        <v>325</v>
      </c>
      <c r="C944" s="2" t="s">
        <v>115</v>
      </c>
      <c r="D944" s="2" t="s">
        <v>116</v>
      </c>
      <c r="E944" s="2" t="s">
        <v>71</v>
      </c>
      <c r="F944" s="2" t="s">
        <v>34</v>
      </c>
      <c r="G944" s="2">
        <v>17</v>
      </c>
      <c r="H944" s="2">
        <v>825</v>
      </c>
      <c r="I944" s="2">
        <v>1472</v>
      </c>
      <c r="J944" s="3">
        <f t="shared" si="42"/>
        <v>14025</v>
      </c>
      <c r="K944" s="3">
        <f t="shared" si="43"/>
        <v>25024</v>
      </c>
      <c r="L944" s="13">
        <f t="shared" si="44"/>
        <v>10999</v>
      </c>
    </row>
    <row r="945" spans="1:12" ht="16.5" thickTop="1" thickBot="1" x14ac:dyDescent="0.3">
      <c r="A945" s="1">
        <v>45664</v>
      </c>
      <c r="B945" s="2" t="s">
        <v>326</v>
      </c>
      <c r="C945" s="2" t="s">
        <v>115</v>
      </c>
      <c r="D945" s="2" t="s">
        <v>116</v>
      </c>
      <c r="E945" s="2" t="s">
        <v>73</v>
      </c>
      <c r="F945" s="2" t="s">
        <v>34</v>
      </c>
      <c r="G945" s="2">
        <v>11</v>
      </c>
      <c r="H945" s="2">
        <v>944</v>
      </c>
      <c r="I945" s="2">
        <v>1052</v>
      </c>
      <c r="J945" s="3">
        <f t="shared" si="42"/>
        <v>10384</v>
      </c>
      <c r="K945" s="3">
        <f t="shared" si="43"/>
        <v>11572</v>
      </c>
      <c r="L945" s="13">
        <f t="shared" si="44"/>
        <v>1188</v>
      </c>
    </row>
    <row r="946" spans="1:12" ht="16.5" thickTop="1" thickBot="1" x14ac:dyDescent="0.3">
      <c r="A946" s="1">
        <v>45665</v>
      </c>
      <c r="B946" s="2" t="s">
        <v>327</v>
      </c>
      <c r="C946" s="2" t="s">
        <v>115</v>
      </c>
      <c r="D946" s="2" t="s">
        <v>116</v>
      </c>
      <c r="E946" s="2" t="s">
        <v>20</v>
      </c>
      <c r="F946" s="2" t="s">
        <v>15</v>
      </c>
      <c r="G946" s="2">
        <v>15</v>
      </c>
      <c r="H946" s="2">
        <v>827</v>
      </c>
      <c r="I946" s="2">
        <v>1316</v>
      </c>
      <c r="J946" s="3">
        <f t="shared" si="42"/>
        <v>12405</v>
      </c>
      <c r="K946" s="3">
        <f t="shared" si="43"/>
        <v>19740</v>
      </c>
      <c r="L946" s="13">
        <f t="shared" si="44"/>
        <v>7335</v>
      </c>
    </row>
    <row r="947" spans="1:12" ht="16.5" thickTop="1" thickBot="1" x14ac:dyDescent="0.3">
      <c r="A947" s="1">
        <v>45666</v>
      </c>
      <c r="B947" s="2" t="s">
        <v>328</v>
      </c>
      <c r="C947" s="2" t="s">
        <v>24</v>
      </c>
      <c r="D947" s="2" t="s">
        <v>90</v>
      </c>
      <c r="E947" s="2" t="s">
        <v>30</v>
      </c>
      <c r="F947" s="2" t="s">
        <v>15</v>
      </c>
      <c r="G947" s="2">
        <v>100</v>
      </c>
      <c r="H947" s="2">
        <v>667</v>
      </c>
      <c r="I947" s="2">
        <v>1499</v>
      </c>
      <c r="J947" s="3">
        <f t="shared" si="42"/>
        <v>66700</v>
      </c>
      <c r="K947" s="3">
        <f t="shared" si="43"/>
        <v>149900</v>
      </c>
      <c r="L947" s="13">
        <f t="shared" si="44"/>
        <v>83200</v>
      </c>
    </row>
    <row r="948" spans="1:12" ht="16.5" thickTop="1" thickBot="1" x14ac:dyDescent="0.3">
      <c r="A948" s="1">
        <v>45667</v>
      </c>
      <c r="B948" s="2" t="s">
        <v>329</v>
      </c>
      <c r="C948" s="2" t="s">
        <v>24</v>
      </c>
      <c r="D948" s="2" t="s">
        <v>90</v>
      </c>
      <c r="E948" s="2" t="s">
        <v>37</v>
      </c>
      <c r="F948" s="2" t="s">
        <v>15</v>
      </c>
      <c r="G948" s="2">
        <v>60</v>
      </c>
      <c r="H948" s="2">
        <v>509</v>
      </c>
      <c r="I948" s="2">
        <v>933</v>
      </c>
      <c r="J948" s="3">
        <f t="shared" si="42"/>
        <v>30540</v>
      </c>
      <c r="K948" s="3">
        <f t="shared" si="43"/>
        <v>55980</v>
      </c>
      <c r="L948" s="13">
        <f t="shared" si="44"/>
        <v>25440</v>
      </c>
    </row>
    <row r="949" spans="1:12" ht="16.5" thickTop="1" thickBot="1" x14ac:dyDescent="0.3">
      <c r="A949" s="1">
        <v>45668</v>
      </c>
      <c r="B949" s="2" t="s">
        <v>330</v>
      </c>
      <c r="C949" s="2" t="s">
        <v>24</v>
      </c>
      <c r="D949" s="2" t="s">
        <v>90</v>
      </c>
      <c r="E949" s="2" t="s">
        <v>37</v>
      </c>
      <c r="F949" s="2" t="s">
        <v>15</v>
      </c>
      <c r="G949" s="2">
        <v>93</v>
      </c>
      <c r="H949" s="2">
        <v>814</v>
      </c>
      <c r="I949" s="2">
        <v>1223</v>
      </c>
      <c r="J949" s="3">
        <f t="shared" si="42"/>
        <v>75702</v>
      </c>
      <c r="K949" s="3">
        <f t="shared" si="43"/>
        <v>113739</v>
      </c>
      <c r="L949" s="13">
        <f t="shared" si="44"/>
        <v>38037</v>
      </c>
    </row>
    <row r="950" spans="1:12" ht="16.5" thickTop="1" thickBot="1" x14ac:dyDescent="0.3">
      <c r="A950" s="1">
        <v>45669</v>
      </c>
      <c r="B950" s="2" t="s">
        <v>331</v>
      </c>
      <c r="C950" s="2" t="s">
        <v>24</v>
      </c>
      <c r="D950" s="2" t="s">
        <v>90</v>
      </c>
      <c r="E950" s="2" t="s">
        <v>22</v>
      </c>
      <c r="F950" s="2" t="s">
        <v>34</v>
      </c>
      <c r="G950" s="2">
        <v>86</v>
      </c>
      <c r="H950" s="2">
        <v>567</v>
      </c>
      <c r="I950" s="2">
        <v>946</v>
      </c>
      <c r="J950" s="3">
        <f t="shared" si="42"/>
        <v>48762</v>
      </c>
      <c r="K950" s="3">
        <f t="shared" si="43"/>
        <v>81356</v>
      </c>
      <c r="L950" s="13">
        <f t="shared" si="44"/>
        <v>32594</v>
      </c>
    </row>
    <row r="951" spans="1:12" ht="16.5" thickTop="1" thickBot="1" x14ac:dyDescent="0.3">
      <c r="A951" s="1">
        <v>45670</v>
      </c>
      <c r="B951" s="2" t="s">
        <v>332</v>
      </c>
      <c r="C951" s="2" t="s">
        <v>24</v>
      </c>
      <c r="D951" s="2" t="s">
        <v>90</v>
      </c>
      <c r="E951" s="2" t="s">
        <v>22</v>
      </c>
      <c r="F951" s="2" t="s">
        <v>15</v>
      </c>
      <c r="G951" s="2">
        <v>54</v>
      </c>
      <c r="H951" s="2">
        <v>674</v>
      </c>
      <c r="I951" s="2">
        <v>1236</v>
      </c>
      <c r="J951" s="3">
        <f t="shared" si="42"/>
        <v>36396</v>
      </c>
      <c r="K951" s="3">
        <f t="shared" si="43"/>
        <v>66744</v>
      </c>
      <c r="L951" s="13">
        <f t="shared" si="44"/>
        <v>30348</v>
      </c>
    </row>
    <row r="952" spans="1:12" ht="16.5" thickTop="1" thickBot="1" x14ac:dyDescent="0.3">
      <c r="A952" s="1">
        <v>45671</v>
      </c>
      <c r="B952" s="2" t="s">
        <v>333</v>
      </c>
      <c r="C952" s="2" t="s">
        <v>24</v>
      </c>
      <c r="D952" s="2" t="s">
        <v>103</v>
      </c>
      <c r="E952" s="2" t="s">
        <v>33</v>
      </c>
      <c r="F952" s="2" t="s">
        <v>15</v>
      </c>
      <c r="G952" s="2">
        <v>82</v>
      </c>
      <c r="H952" s="2">
        <v>822</v>
      </c>
      <c r="I952" s="2">
        <v>887</v>
      </c>
      <c r="J952" s="3">
        <f t="shared" si="42"/>
        <v>67404</v>
      </c>
      <c r="K952" s="3">
        <f t="shared" si="43"/>
        <v>72734</v>
      </c>
      <c r="L952" s="13">
        <f t="shared" si="44"/>
        <v>5330</v>
      </c>
    </row>
    <row r="953" spans="1:12" ht="16.5" thickTop="1" thickBot="1" x14ac:dyDescent="0.3">
      <c r="A953" s="1">
        <v>45672</v>
      </c>
      <c r="B953" s="2" t="s">
        <v>334</v>
      </c>
      <c r="C953" s="2" t="s">
        <v>24</v>
      </c>
      <c r="D953" s="2" t="s">
        <v>103</v>
      </c>
      <c r="E953" s="2" t="s">
        <v>37</v>
      </c>
      <c r="F953" s="2" t="s">
        <v>15</v>
      </c>
      <c r="G953" s="2">
        <v>98</v>
      </c>
      <c r="H953" s="2">
        <v>950</v>
      </c>
      <c r="I953" s="2">
        <v>1026</v>
      </c>
      <c r="J953" s="3">
        <f t="shared" si="42"/>
        <v>93100</v>
      </c>
      <c r="K953" s="3">
        <f t="shared" si="43"/>
        <v>100548</v>
      </c>
      <c r="L953" s="13">
        <f t="shared" si="44"/>
        <v>7448</v>
      </c>
    </row>
    <row r="954" spans="1:12" ht="16.5" thickTop="1" thickBot="1" x14ac:dyDescent="0.3">
      <c r="A954" s="1">
        <v>45673</v>
      </c>
      <c r="B954" s="2" t="s">
        <v>335</v>
      </c>
      <c r="C954" s="2" t="s">
        <v>24</v>
      </c>
      <c r="D954" s="2" t="s">
        <v>103</v>
      </c>
      <c r="E954" s="2" t="s">
        <v>60</v>
      </c>
      <c r="F954" s="2" t="s">
        <v>15</v>
      </c>
      <c r="G954" s="2">
        <v>82</v>
      </c>
      <c r="H954" s="2">
        <v>916</v>
      </c>
      <c r="I954" s="2">
        <v>1297</v>
      </c>
      <c r="J954" s="3">
        <f t="shared" si="42"/>
        <v>75112</v>
      </c>
      <c r="K954" s="3">
        <f t="shared" si="43"/>
        <v>106354</v>
      </c>
      <c r="L954" s="13">
        <f t="shared" si="44"/>
        <v>31242</v>
      </c>
    </row>
    <row r="955" spans="1:12" ht="16.5" thickTop="1" thickBot="1" x14ac:dyDescent="0.3">
      <c r="A955" s="1">
        <v>45674</v>
      </c>
      <c r="B955" s="2" t="s">
        <v>336</v>
      </c>
      <c r="C955" s="2" t="s">
        <v>24</v>
      </c>
      <c r="D955" s="2" t="s">
        <v>103</v>
      </c>
      <c r="E955" s="2" t="s">
        <v>62</v>
      </c>
      <c r="F955" s="2" t="s">
        <v>34</v>
      </c>
      <c r="G955" s="2">
        <v>66</v>
      </c>
      <c r="H955" s="2">
        <v>710</v>
      </c>
      <c r="I955" s="2">
        <v>1369</v>
      </c>
      <c r="J955" s="3">
        <f t="shared" si="42"/>
        <v>46860</v>
      </c>
      <c r="K955" s="3">
        <f t="shared" si="43"/>
        <v>90354</v>
      </c>
      <c r="L955" s="13">
        <f t="shared" si="44"/>
        <v>43494</v>
      </c>
    </row>
    <row r="956" spans="1:12" ht="16.5" thickTop="1" thickBot="1" x14ac:dyDescent="0.3">
      <c r="A956" s="1">
        <v>45675</v>
      </c>
      <c r="B956" s="2" t="s">
        <v>337</v>
      </c>
      <c r="C956" s="2" t="s">
        <v>24</v>
      </c>
      <c r="D956" s="2" t="s">
        <v>103</v>
      </c>
      <c r="E956" s="2" t="s">
        <v>18</v>
      </c>
      <c r="F956" s="2" t="s">
        <v>34</v>
      </c>
      <c r="G956" s="2">
        <v>77</v>
      </c>
      <c r="H956" s="2">
        <v>922</v>
      </c>
      <c r="I956" s="2">
        <v>1195</v>
      </c>
      <c r="J956" s="3">
        <f t="shared" si="42"/>
        <v>70994</v>
      </c>
      <c r="K956" s="3">
        <f t="shared" si="43"/>
        <v>92015</v>
      </c>
      <c r="L956" s="13">
        <f t="shared" si="44"/>
        <v>21021</v>
      </c>
    </row>
    <row r="957" spans="1:12" ht="16.5" thickTop="1" thickBot="1" x14ac:dyDescent="0.3">
      <c r="A957" s="1">
        <v>45676</v>
      </c>
      <c r="B957" s="2" t="s">
        <v>338</v>
      </c>
      <c r="C957" s="2" t="s">
        <v>24</v>
      </c>
      <c r="D957" s="2" t="s">
        <v>103</v>
      </c>
      <c r="E957" s="2" t="s">
        <v>65</v>
      </c>
      <c r="F957" s="2" t="s">
        <v>34</v>
      </c>
      <c r="G957" s="2">
        <v>93</v>
      </c>
      <c r="H957" s="2">
        <v>887</v>
      </c>
      <c r="I957" s="2">
        <v>1192</v>
      </c>
      <c r="J957" s="3">
        <f t="shared" si="42"/>
        <v>82491</v>
      </c>
      <c r="K957" s="3">
        <f t="shared" si="43"/>
        <v>110856</v>
      </c>
      <c r="L957" s="13">
        <f t="shared" si="44"/>
        <v>28365</v>
      </c>
    </row>
    <row r="958" spans="1:12" ht="16.5" thickTop="1" thickBot="1" x14ac:dyDescent="0.3">
      <c r="A958" s="1">
        <v>45677</v>
      </c>
      <c r="B958" s="2" t="s">
        <v>228</v>
      </c>
      <c r="C958" s="2" t="s">
        <v>115</v>
      </c>
      <c r="D958" s="2" t="s">
        <v>135</v>
      </c>
      <c r="E958" s="2" t="s">
        <v>67</v>
      </c>
      <c r="F958" s="2" t="s">
        <v>34</v>
      </c>
      <c r="G958" s="2">
        <v>10</v>
      </c>
      <c r="H958" s="2">
        <v>519</v>
      </c>
      <c r="I958" s="2">
        <v>991</v>
      </c>
      <c r="J958" s="3">
        <f t="shared" si="42"/>
        <v>5190</v>
      </c>
      <c r="K958" s="3">
        <f t="shared" si="43"/>
        <v>9910</v>
      </c>
      <c r="L958" s="13">
        <f t="shared" si="44"/>
        <v>4720</v>
      </c>
    </row>
    <row r="959" spans="1:12" ht="16.5" thickTop="1" thickBot="1" x14ac:dyDescent="0.3">
      <c r="A959" s="1">
        <v>45678</v>
      </c>
      <c r="B959" s="2" t="s">
        <v>339</v>
      </c>
      <c r="C959" s="2" t="s">
        <v>115</v>
      </c>
      <c r="D959" s="2" t="s">
        <v>135</v>
      </c>
      <c r="E959" s="2" t="s">
        <v>69</v>
      </c>
      <c r="F959" s="2" t="s">
        <v>34</v>
      </c>
      <c r="G959" s="2">
        <v>20</v>
      </c>
      <c r="H959" s="2">
        <v>900</v>
      </c>
      <c r="I959" s="2">
        <v>1381</v>
      </c>
      <c r="J959" s="3">
        <f t="shared" si="42"/>
        <v>18000</v>
      </c>
      <c r="K959" s="3">
        <f t="shared" si="43"/>
        <v>27620</v>
      </c>
      <c r="L959" s="13">
        <f t="shared" si="44"/>
        <v>9620</v>
      </c>
    </row>
    <row r="960" spans="1:12" ht="16.5" thickTop="1" thickBot="1" x14ac:dyDescent="0.3">
      <c r="A960" s="1">
        <v>45679</v>
      </c>
      <c r="B960" s="2" t="s">
        <v>340</v>
      </c>
      <c r="C960" s="2" t="s">
        <v>115</v>
      </c>
      <c r="D960" s="2" t="s">
        <v>135</v>
      </c>
      <c r="E960" s="2" t="s">
        <v>71</v>
      </c>
      <c r="F960" s="2" t="s">
        <v>34</v>
      </c>
      <c r="G960" s="2">
        <v>19</v>
      </c>
      <c r="H960" s="2">
        <v>791</v>
      </c>
      <c r="I960" s="2">
        <v>930</v>
      </c>
      <c r="J960" s="3">
        <f t="shared" si="42"/>
        <v>15029</v>
      </c>
      <c r="K960" s="3">
        <f t="shared" si="43"/>
        <v>17670</v>
      </c>
      <c r="L960" s="13">
        <f t="shared" si="44"/>
        <v>2641</v>
      </c>
    </row>
    <row r="961" spans="1:12" ht="16.5" thickTop="1" thickBot="1" x14ac:dyDescent="0.3">
      <c r="A961" s="1">
        <v>45680</v>
      </c>
      <c r="B961" s="2" t="s">
        <v>187</v>
      </c>
      <c r="C961" s="2" t="s">
        <v>115</v>
      </c>
      <c r="D961" s="2" t="s">
        <v>135</v>
      </c>
      <c r="E961" s="2" t="s">
        <v>73</v>
      </c>
      <c r="F961" s="2" t="s">
        <v>34</v>
      </c>
      <c r="G961" s="2">
        <v>18</v>
      </c>
      <c r="H961" s="2">
        <v>963</v>
      </c>
      <c r="I961" s="2">
        <v>1209</v>
      </c>
      <c r="J961" s="3">
        <f t="shared" si="42"/>
        <v>17334</v>
      </c>
      <c r="K961" s="3">
        <f t="shared" si="43"/>
        <v>21762</v>
      </c>
      <c r="L961" s="13">
        <f t="shared" si="44"/>
        <v>4428</v>
      </c>
    </row>
    <row r="962" spans="1:12" ht="16.5" thickTop="1" thickBot="1" x14ac:dyDescent="0.3">
      <c r="A962" s="1">
        <v>45681</v>
      </c>
      <c r="B962" s="2" t="s">
        <v>341</v>
      </c>
      <c r="C962" s="2" t="s">
        <v>115</v>
      </c>
      <c r="D962" s="2" t="s">
        <v>135</v>
      </c>
      <c r="E962" s="2" t="s">
        <v>20</v>
      </c>
      <c r="F962" s="2" t="s">
        <v>34</v>
      </c>
      <c r="G962" s="2">
        <v>19</v>
      </c>
      <c r="H962" s="2">
        <v>763</v>
      </c>
      <c r="I962" s="2">
        <v>1024</v>
      </c>
      <c r="J962" s="3">
        <f t="shared" si="42"/>
        <v>14497</v>
      </c>
      <c r="K962" s="3">
        <f t="shared" si="43"/>
        <v>19456</v>
      </c>
      <c r="L962" s="13">
        <f t="shared" si="44"/>
        <v>4959</v>
      </c>
    </row>
    <row r="963" spans="1:12" ht="16.5" thickTop="1" thickBot="1" x14ac:dyDescent="0.3">
      <c r="A963" s="1">
        <v>45682</v>
      </c>
      <c r="B963" s="2" t="s">
        <v>185</v>
      </c>
      <c r="C963" s="2" t="s">
        <v>115</v>
      </c>
      <c r="D963" s="2" t="s">
        <v>135</v>
      </c>
      <c r="E963" s="2" t="s">
        <v>20</v>
      </c>
      <c r="F963" s="2" t="s">
        <v>34</v>
      </c>
      <c r="G963" s="2">
        <v>19</v>
      </c>
      <c r="H963" s="2">
        <v>795</v>
      </c>
      <c r="I963" s="2">
        <v>1030</v>
      </c>
      <c r="J963" s="3">
        <f t="shared" ref="J963:J993" si="45">G963*H963</f>
        <v>15105</v>
      </c>
      <c r="K963" s="3">
        <f t="shared" ref="K963:K993" si="46">G963*I963</f>
        <v>19570</v>
      </c>
      <c r="L963" s="13">
        <f t="shared" ref="L963:L993" si="47">K963-J963</f>
        <v>4465</v>
      </c>
    </row>
    <row r="964" spans="1:12" ht="16.5" thickTop="1" thickBot="1" x14ac:dyDescent="0.3">
      <c r="A964" s="1">
        <v>45683</v>
      </c>
      <c r="B964" s="2" t="s">
        <v>342</v>
      </c>
      <c r="C964" s="2" t="s">
        <v>115</v>
      </c>
      <c r="D964" s="2" t="s">
        <v>135</v>
      </c>
      <c r="E964" s="2" t="s">
        <v>41</v>
      </c>
      <c r="F964" s="2" t="s">
        <v>34</v>
      </c>
      <c r="G964" s="2">
        <v>17</v>
      </c>
      <c r="H964" s="2">
        <v>922</v>
      </c>
      <c r="I964" s="2">
        <v>1250</v>
      </c>
      <c r="J964" s="3">
        <f t="shared" si="45"/>
        <v>15674</v>
      </c>
      <c r="K964" s="3">
        <f t="shared" si="46"/>
        <v>21250</v>
      </c>
      <c r="L964" s="13">
        <f t="shared" si="47"/>
        <v>5576</v>
      </c>
    </row>
    <row r="965" spans="1:12" ht="16.5" thickTop="1" thickBot="1" x14ac:dyDescent="0.3">
      <c r="A965" s="1">
        <v>45684</v>
      </c>
      <c r="B965" s="2" t="s">
        <v>343</v>
      </c>
      <c r="C965" s="2" t="s">
        <v>115</v>
      </c>
      <c r="D965" s="2" t="s">
        <v>135</v>
      </c>
      <c r="E965" s="2" t="s">
        <v>60</v>
      </c>
      <c r="F965" s="2" t="s">
        <v>15</v>
      </c>
      <c r="G965" s="2">
        <v>16</v>
      </c>
      <c r="H965" s="2">
        <v>731</v>
      </c>
      <c r="I965" s="2">
        <v>1438</v>
      </c>
      <c r="J965" s="3">
        <f t="shared" si="45"/>
        <v>11696</v>
      </c>
      <c r="K965" s="3">
        <f t="shared" si="46"/>
        <v>23008</v>
      </c>
      <c r="L965" s="13">
        <f t="shared" si="47"/>
        <v>11312</v>
      </c>
    </row>
    <row r="966" spans="1:12" ht="16.5" thickTop="1" thickBot="1" x14ac:dyDescent="0.3">
      <c r="A966" s="1">
        <v>45685</v>
      </c>
      <c r="B966" s="2" t="s">
        <v>344</v>
      </c>
      <c r="C966" s="2" t="s">
        <v>115</v>
      </c>
      <c r="D966" s="2" t="s">
        <v>135</v>
      </c>
      <c r="E966" s="2" t="s">
        <v>20</v>
      </c>
      <c r="F966" s="2" t="s">
        <v>15</v>
      </c>
      <c r="G966" s="2">
        <v>12</v>
      </c>
      <c r="H966" s="2">
        <v>927</v>
      </c>
      <c r="I966" s="2">
        <v>969</v>
      </c>
      <c r="J966" s="3">
        <f t="shared" si="45"/>
        <v>11124</v>
      </c>
      <c r="K966" s="3">
        <f t="shared" si="46"/>
        <v>11628</v>
      </c>
      <c r="L966" s="13">
        <f t="shared" si="47"/>
        <v>504</v>
      </c>
    </row>
    <row r="967" spans="1:12" ht="16.5" thickTop="1" thickBot="1" x14ac:dyDescent="0.3">
      <c r="A967" s="1">
        <v>45686</v>
      </c>
      <c r="B967" s="2" t="s">
        <v>345</v>
      </c>
      <c r="C967" s="2" t="s">
        <v>115</v>
      </c>
      <c r="D967" s="2" t="s">
        <v>135</v>
      </c>
      <c r="E967" s="2" t="s">
        <v>37</v>
      </c>
      <c r="F967" s="2" t="s">
        <v>15</v>
      </c>
      <c r="G967" s="2">
        <v>13</v>
      </c>
      <c r="H967" s="2">
        <v>528</v>
      </c>
      <c r="I967" s="2">
        <v>1156</v>
      </c>
      <c r="J967" s="3">
        <f t="shared" si="45"/>
        <v>6864</v>
      </c>
      <c r="K967" s="3">
        <f t="shared" si="46"/>
        <v>15028</v>
      </c>
      <c r="L967" s="13">
        <f t="shared" si="47"/>
        <v>8164</v>
      </c>
    </row>
    <row r="968" spans="1:12" ht="16.5" thickTop="1" thickBot="1" x14ac:dyDescent="0.3">
      <c r="A968" s="1">
        <v>45687</v>
      </c>
      <c r="B968" s="2" t="s">
        <v>346</v>
      </c>
      <c r="C968" s="2" t="s">
        <v>115</v>
      </c>
      <c r="D968" s="2" t="s">
        <v>135</v>
      </c>
      <c r="E968" s="2" t="s">
        <v>60</v>
      </c>
      <c r="F968" s="2" t="s">
        <v>15</v>
      </c>
      <c r="G968" s="2">
        <v>12</v>
      </c>
      <c r="H968" s="2">
        <v>519</v>
      </c>
      <c r="I968" s="2">
        <v>1361</v>
      </c>
      <c r="J968" s="3">
        <f t="shared" si="45"/>
        <v>6228</v>
      </c>
      <c r="K968" s="3">
        <f t="shared" si="46"/>
        <v>16332</v>
      </c>
      <c r="L968" s="13">
        <f t="shared" si="47"/>
        <v>10104</v>
      </c>
    </row>
    <row r="969" spans="1:12" ht="16.5" thickTop="1" thickBot="1" x14ac:dyDescent="0.3">
      <c r="A969" s="1">
        <v>45688</v>
      </c>
      <c r="B969" s="2" t="s">
        <v>347</v>
      </c>
      <c r="C969" s="2" t="s">
        <v>115</v>
      </c>
      <c r="D969" s="2" t="s">
        <v>135</v>
      </c>
      <c r="E969" s="2" t="s">
        <v>62</v>
      </c>
      <c r="F969" s="2" t="s">
        <v>15</v>
      </c>
      <c r="G969" s="2">
        <v>16</v>
      </c>
      <c r="H969" s="2">
        <v>998</v>
      </c>
      <c r="I969" s="2">
        <v>1338</v>
      </c>
      <c r="J969" s="3">
        <f t="shared" si="45"/>
        <v>15968</v>
      </c>
      <c r="K969" s="3">
        <f t="shared" si="46"/>
        <v>21408</v>
      </c>
      <c r="L969" s="13">
        <f t="shared" si="47"/>
        <v>5440</v>
      </c>
    </row>
    <row r="970" spans="1:12" ht="16.5" thickTop="1" thickBot="1" x14ac:dyDescent="0.3">
      <c r="A970" s="1">
        <v>45689</v>
      </c>
      <c r="B970" s="2" t="s">
        <v>348</v>
      </c>
      <c r="C970" s="2" t="s">
        <v>12</v>
      </c>
      <c r="D970" s="2" t="s">
        <v>77</v>
      </c>
      <c r="E970" s="2" t="s">
        <v>18</v>
      </c>
      <c r="F970" s="2" t="s">
        <v>34</v>
      </c>
      <c r="G970" s="2">
        <v>30</v>
      </c>
      <c r="H970" s="2">
        <v>946</v>
      </c>
      <c r="I970" s="2">
        <v>994</v>
      </c>
      <c r="J970" s="3">
        <f t="shared" si="45"/>
        <v>28380</v>
      </c>
      <c r="K970" s="3">
        <f t="shared" si="46"/>
        <v>29820</v>
      </c>
      <c r="L970" s="13">
        <f t="shared" si="47"/>
        <v>1440</v>
      </c>
    </row>
    <row r="971" spans="1:12" ht="16.5" thickTop="1" thickBot="1" x14ac:dyDescent="0.3">
      <c r="A971" s="1">
        <v>45690</v>
      </c>
      <c r="B971" s="2" t="s">
        <v>349</v>
      </c>
      <c r="C971" s="2" t="s">
        <v>12</v>
      </c>
      <c r="D971" s="2" t="s">
        <v>77</v>
      </c>
      <c r="E971" s="2" t="s">
        <v>65</v>
      </c>
      <c r="F971" s="2" t="s">
        <v>34</v>
      </c>
      <c r="G971" s="2">
        <v>24</v>
      </c>
      <c r="H971" s="2">
        <v>580</v>
      </c>
      <c r="I971" s="2">
        <v>1163</v>
      </c>
      <c r="J971" s="3">
        <f t="shared" si="45"/>
        <v>13920</v>
      </c>
      <c r="K971" s="3">
        <f t="shared" si="46"/>
        <v>27912</v>
      </c>
      <c r="L971" s="13">
        <f t="shared" si="47"/>
        <v>13992</v>
      </c>
    </row>
    <row r="972" spans="1:12" ht="16.5" thickTop="1" thickBot="1" x14ac:dyDescent="0.3">
      <c r="A972" s="1">
        <v>45691</v>
      </c>
      <c r="B972" s="2" t="s">
        <v>350</v>
      </c>
      <c r="C972" s="2" t="s">
        <v>12</v>
      </c>
      <c r="D972" s="2" t="s">
        <v>77</v>
      </c>
      <c r="E972" s="2" t="s">
        <v>67</v>
      </c>
      <c r="F972" s="2" t="s">
        <v>34</v>
      </c>
      <c r="G972" s="2">
        <v>30</v>
      </c>
      <c r="H972" s="2">
        <v>732</v>
      </c>
      <c r="I972" s="2">
        <v>1252</v>
      </c>
      <c r="J972" s="3">
        <f t="shared" si="45"/>
        <v>21960</v>
      </c>
      <c r="K972" s="3">
        <f t="shared" si="46"/>
        <v>37560</v>
      </c>
      <c r="L972" s="13">
        <f t="shared" si="47"/>
        <v>15600</v>
      </c>
    </row>
    <row r="973" spans="1:12" ht="16.5" thickTop="1" thickBot="1" x14ac:dyDescent="0.3">
      <c r="A973" s="1">
        <v>45692</v>
      </c>
      <c r="B973" s="2" t="s">
        <v>351</v>
      </c>
      <c r="C973" s="2" t="s">
        <v>12</v>
      </c>
      <c r="D973" s="2" t="s">
        <v>77</v>
      </c>
      <c r="E973" s="2" t="s">
        <v>69</v>
      </c>
      <c r="F973" s="2" t="s">
        <v>15</v>
      </c>
      <c r="G973" s="2">
        <v>20</v>
      </c>
      <c r="H973" s="2">
        <v>552</v>
      </c>
      <c r="I973" s="2">
        <v>1025</v>
      </c>
      <c r="J973" s="3">
        <f t="shared" si="45"/>
        <v>11040</v>
      </c>
      <c r="K973" s="3">
        <f t="shared" si="46"/>
        <v>20500</v>
      </c>
      <c r="L973" s="13">
        <f t="shared" si="47"/>
        <v>9460</v>
      </c>
    </row>
    <row r="974" spans="1:12" ht="16.5" thickTop="1" thickBot="1" x14ac:dyDescent="0.3">
      <c r="A974" s="1">
        <v>45693</v>
      </c>
      <c r="B974" s="2" t="s">
        <v>352</v>
      </c>
      <c r="C974" s="2" t="s">
        <v>12</v>
      </c>
      <c r="D974" s="2" t="s">
        <v>77</v>
      </c>
      <c r="E974" s="2" t="s">
        <v>71</v>
      </c>
      <c r="F974" s="2" t="s">
        <v>15</v>
      </c>
      <c r="G974" s="2">
        <v>21</v>
      </c>
      <c r="H974" s="2">
        <v>876</v>
      </c>
      <c r="I974" s="2">
        <v>887</v>
      </c>
      <c r="J974" s="3">
        <f t="shared" si="45"/>
        <v>18396</v>
      </c>
      <c r="K974" s="3">
        <f t="shared" si="46"/>
        <v>18627</v>
      </c>
      <c r="L974" s="13">
        <f t="shared" si="47"/>
        <v>231</v>
      </c>
    </row>
    <row r="975" spans="1:12" ht="16.5" thickTop="1" thickBot="1" x14ac:dyDescent="0.3">
      <c r="A975" s="1">
        <v>45694</v>
      </c>
      <c r="B975" s="2" t="s">
        <v>353</v>
      </c>
      <c r="C975" s="2" t="s">
        <v>12</v>
      </c>
      <c r="D975" s="2" t="s">
        <v>77</v>
      </c>
      <c r="E975" s="2" t="s">
        <v>73</v>
      </c>
      <c r="F975" s="2" t="s">
        <v>15</v>
      </c>
      <c r="G975" s="2">
        <v>27</v>
      </c>
      <c r="H975" s="2">
        <v>636</v>
      </c>
      <c r="I975" s="2">
        <v>1178</v>
      </c>
      <c r="J975" s="3">
        <f t="shared" si="45"/>
        <v>17172</v>
      </c>
      <c r="K975" s="3">
        <f t="shared" si="46"/>
        <v>31806</v>
      </c>
      <c r="L975" s="13">
        <f t="shared" si="47"/>
        <v>14634</v>
      </c>
    </row>
    <row r="976" spans="1:12" ht="16.5" thickTop="1" thickBot="1" x14ac:dyDescent="0.3">
      <c r="A976" s="1">
        <v>45695</v>
      </c>
      <c r="B976" s="2" t="s">
        <v>354</v>
      </c>
      <c r="C976" s="2" t="s">
        <v>12</v>
      </c>
      <c r="D976" s="2" t="s">
        <v>77</v>
      </c>
      <c r="E976" s="2" t="s">
        <v>20</v>
      </c>
      <c r="F976" s="2" t="s">
        <v>15</v>
      </c>
      <c r="G976" s="2">
        <v>21</v>
      </c>
      <c r="H976" s="2">
        <v>974</v>
      </c>
      <c r="I976" s="2">
        <v>1493</v>
      </c>
      <c r="J976" s="3">
        <f t="shared" si="45"/>
        <v>20454</v>
      </c>
      <c r="K976" s="3">
        <f t="shared" si="46"/>
        <v>31353</v>
      </c>
      <c r="L976" s="13">
        <f t="shared" si="47"/>
        <v>10899</v>
      </c>
    </row>
    <row r="977" spans="1:16" ht="16.5" thickTop="1" thickBot="1" x14ac:dyDescent="0.3">
      <c r="A977" s="1">
        <v>45696</v>
      </c>
      <c r="B977" s="2" t="s">
        <v>355</v>
      </c>
      <c r="C977" s="2" t="s">
        <v>12</v>
      </c>
      <c r="D977" s="2" t="s">
        <v>77</v>
      </c>
      <c r="E977" s="2" t="s">
        <v>20</v>
      </c>
      <c r="F977" s="2" t="s">
        <v>15</v>
      </c>
      <c r="G977" s="2">
        <v>30</v>
      </c>
      <c r="H977" s="2">
        <v>518</v>
      </c>
      <c r="I977" s="2">
        <v>926</v>
      </c>
      <c r="J977" s="3">
        <f t="shared" si="45"/>
        <v>15540</v>
      </c>
      <c r="K977" s="3">
        <f t="shared" si="46"/>
        <v>27780</v>
      </c>
      <c r="L977" s="13">
        <f t="shared" si="47"/>
        <v>12240</v>
      </c>
    </row>
    <row r="978" spans="1:16" ht="16.5" thickTop="1" thickBot="1" x14ac:dyDescent="0.3">
      <c r="A978" s="1">
        <v>45697</v>
      </c>
      <c r="B978" s="2" t="s">
        <v>356</v>
      </c>
      <c r="C978" s="2" t="s">
        <v>12</v>
      </c>
      <c r="D978" s="2" t="s">
        <v>77</v>
      </c>
      <c r="E978" s="2" t="s">
        <v>41</v>
      </c>
      <c r="F978" s="2" t="s">
        <v>34</v>
      </c>
      <c r="G978" s="2">
        <v>21</v>
      </c>
      <c r="H978" s="2">
        <v>531</v>
      </c>
      <c r="I978" s="2">
        <v>938</v>
      </c>
      <c r="J978" s="3">
        <f t="shared" si="45"/>
        <v>11151</v>
      </c>
      <c r="K978" s="3">
        <f t="shared" si="46"/>
        <v>19698</v>
      </c>
      <c r="L978" s="13">
        <f t="shared" si="47"/>
        <v>8547</v>
      </c>
    </row>
    <row r="979" spans="1:16" ht="16.5" thickTop="1" thickBot="1" x14ac:dyDescent="0.3">
      <c r="A979" s="1">
        <v>45698</v>
      </c>
      <c r="B979" s="2" t="s">
        <v>357</v>
      </c>
      <c r="C979" s="2" t="s">
        <v>12</v>
      </c>
      <c r="D979" s="2" t="s">
        <v>77</v>
      </c>
      <c r="E979" s="2" t="s">
        <v>60</v>
      </c>
      <c r="F979" s="2" t="s">
        <v>34</v>
      </c>
      <c r="G979" s="2">
        <v>22</v>
      </c>
      <c r="H979" s="2">
        <v>745</v>
      </c>
      <c r="I979" s="2">
        <v>1443</v>
      </c>
      <c r="J979" s="3">
        <f t="shared" si="45"/>
        <v>16390</v>
      </c>
      <c r="K979" s="3">
        <f t="shared" si="46"/>
        <v>31746</v>
      </c>
      <c r="L979" s="13">
        <f t="shared" si="47"/>
        <v>15356</v>
      </c>
    </row>
    <row r="980" spans="1:16" ht="16.5" thickTop="1" thickBot="1" x14ac:dyDescent="0.3">
      <c r="A980" s="1">
        <v>45699</v>
      </c>
      <c r="B980" s="2" t="s">
        <v>358</v>
      </c>
      <c r="C980" s="2" t="s">
        <v>12</v>
      </c>
      <c r="D980" s="2" t="s">
        <v>77</v>
      </c>
      <c r="E980" s="2" t="s">
        <v>30</v>
      </c>
      <c r="F980" s="2" t="s">
        <v>34</v>
      </c>
      <c r="G980" s="2">
        <v>26</v>
      </c>
      <c r="H980" s="2">
        <v>842</v>
      </c>
      <c r="I980" s="2">
        <v>1311</v>
      </c>
      <c r="J980" s="3">
        <f t="shared" si="45"/>
        <v>21892</v>
      </c>
      <c r="K980" s="3">
        <f t="shared" si="46"/>
        <v>34086</v>
      </c>
      <c r="L980" s="13">
        <f t="shared" si="47"/>
        <v>12194</v>
      </c>
    </row>
    <row r="981" spans="1:16" ht="16.5" thickTop="1" thickBot="1" x14ac:dyDescent="0.3">
      <c r="A981" s="1">
        <v>45700</v>
      </c>
      <c r="B981" s="2" t="s">
        <v>359</v>
      </c>
      <c r="C981" s="2" t="s">
        <v>24</v>
      </c>
      <c r="D981" s="2" t="s">
        <v>90</v>
      </c>
      <c r="E981" s="2" t="s">
        <v>37</v>
      </c>
      <c r="F981" s="2" t="s">
        <v>34</v>
      </c>
      <c r="G981" s="2">
        <v>78</v>
      </c>
      <c r="H981" s="2">
        <v>709</v>
      </c>
      <c r="I981" s="2">
        <v>992</v>
      </c>
      <c r="J981" s="3">
        <f t="shared" si="45"/>
        <v>55302</v>
      </c>
      <c r="K981" s="3">
        <f t="shared" si="46"/>
        <v>77376</v>
      </c>
      <c r="L981" s="13">
        <f t="shared" si="47"/>
        <v>22074</v>
      </c>
    </row>
    <row r="982" spans="1:16" ht="16.5" thickTop="1" thickBot="1" x14ac:dyDescent="0.3">
      <c r="A982" s="1">
        <v>45701</v>
      </c>
      <c r="B982" s="2" t="s">
        <v>360</v>
      </c>
      <c r="C982" s="2" t="s">
        <v>24</v>
      </c>
      <c r="D982" s="2" t="s">
        <v>90</v>
      </c>
      <c r="E982" s="2" t="s">
        <v>37</v>
      </c>
      <c r="F982" s="2" t="s">
        <v>34</v>
      </c>
      <c r="G982" s="2">
        <v>87</v>
      </c>
      <c r="H982" s="2">
        <v>714</v>
      </c>
      <c r="I982" s="2">
        <v>1225</v>
      </c>
      <c r="J982" s="3">
        <f t="shared" si="45"/>
        <v>62118</v>
      </c>
      <c r="K982" s="3">
        <f t="shared" si="46"/>
        <v>106575</v>
      </c>
      <c r="L982" s="13">
        <f t="shared" si="47"/>
        <v>44457</v>
      </c>
    </row>
    <row r="983" spans="1:16" ht="16.5" thickTop="1" thickBot="1" x14ac:dyDescent="0.3">
      <c r="A983" s="1">
        <v>45702</v>
      </c>
      <c r="B983" s="2" t="s">
        <v>361</v>
      </c>
      <c r="C983" s="2" t="s">
        <v>24</v>
      </c>
      <c r="D983" s="2" t="s">
        <v>90</v>
      </c>
      <c r="E983" s="2" t="s">
        <v>22</v>
      </c>
      <c r="F983" s="2" t="s">
        <v>34</v>
      </c>
      <c r="G983" s="2">
        <v>90</v>
      </c>
      <c r="H983" s="2">
        <v>983</v>
      </c>
      <c r="I983" s="2">
        <v>953</v>
      </c>
      <c r="J983" s="3">
        <f t="shared" si="45"/>
        <v>88470</v>
      </c>
      <c r="K983" s="3">
        <f t="shared" si="46"/>
        <v>85770</v>
      </c>
      <c r="L983" s="13">
        <f t="shared" si="47"/>
        <v>-2700</v>
      </c>
    </row>
    <row r="984" spans="1:16" ht="16.5" thickTop="1" thickBot="1" x14ac:dyDescent="0.3">
      <c r="A984" s="1">
        <v>45703</v>
      </c>
      <c r="B984" s="2" t="s">
        <v>362</v>
      </c>
      <c r="C984" s="2" t="s">
        <v>24</v>
      </c>
      <c r="D984" s="2" t="s">
        <v>90</v>
      </c>
      <c r="E984" s="2" t="s">
        <v>22</v>
      </c>
      <c r="F984" s="2" t="s">
        <v>34</v>
      </c>
      <c r="G984" s="2">
        <v>78</v>
      </c>
      <c r="H984" s="2">
        <v>789</v>
      </c>
      <c r="I984" s="2">
        <v>1155</v>
      </c>
      <c r="J984" s="3">
        <f t="shared" si="45"/>
        <v>61542</v>
      </c>
      <c r="K984" s="3">
        <f t="shared" si="46"/>
        <v>90090</v>
      </c>
      <c r="L984" s="13">
        <f t="shared" si="47"/>
        <v>28548</v>
      </c>
    </row>
    <row r="985" spans="1:16" ht="16.5" thickTop="1" thickBot="1" x14ac:dyDescent="0.3">
      <c r="A985" s="1">
        <v>45704</v>
      </c>
      <c r="B985" s="2" t="s">
        <v>363</v>
      </c>
      <c r="C985" s="2" t="s">
        <v>24</v>
      </c>
      <c r="D985" s="2" t="s">
        <v>90</v>
      </c>
      <c r="E985" s="2" t="s">
        <v>33</v>
      </c>
      <c r="F985" s="2" t="s">
        <v>15</v>
      </c>
      <c r="G985" s="2">
        <v>74</v>
      </c>
      <c r="H985" s="2">
        <v>835</v>
      </c>
      <c r="I985" s="2">
        <v>1141</v>
      </c>
      <c r="J985" s="3">
        <f t="shared" si="45"/>
        <v>61790</v>
      </c>
      <c r="K985" s="3">
        <f t="shared" si="46"/>
        <v>84434</v>
      </c>
      <c r="L985" s="13">
        <f t="shared" si="47"/>
        <v>22644</v>
      </c>
    </row>
    <row r="986" spans="1:16" ht="16.5" thickTop="1" thickBot="1" x14ac:dyDescent="0.3">
      <c r="A986" s="1">
        <v>45705</v>
      </c>
      <c r="B986" s="2" t="s">
        <v>364</v>
      </c>
      <c r="C986" s="2" t="s">
        <v>24</v>
      </c>
      <c r="D986" s="2" t="s">
        <v>90</v>
      </c>
      <c r="E986" s="2" t="s">
        <v>37</v>
      </c>
      <c r="F986" s="2" t="s">
        <v>15</v>
      </c>
      <c r="G986" s="2">
        <v>94</v>
      </c>
      <c r="H986" s="2">
        <v>952</v>
      </c>
      <c r="I986" s="2">
        <v>1058</v>
      </c>
      <c r="J986" s="3">
        <f t="shared" si="45"/>
        <v>89488</v>
      </c>
      <c r="K986" s="3">
        <f t="shared" si="46"/>
        <v>99452</v>
      </c>
      <c r="L986" s="13">
        <f t="shared" si="47"/>
        <v>9964</v>
      </c>
    </row>
    <row r="987" spans="1:16" ht="16.5" thickTop="1" thickBot="1" x14ac:dyDescent="0.3">
      <c r="A987" s="1">
        <v>45706</v>
      </c>
      <c r="B987" s="2" t="s">
        <v>365</v>
      </c>
      <c r="C987" s="2" t="s">
        <v>24</v>
      </c>
      <c r="D987" s="2" t="s">
        <v>90</v>
      </c>
      <c r="E987" s="2" t="s">
        <v>60</v>
      </c>
      <c r="F987" s="2" t="s">
        <v>15</v>
      </c>
      <c r="G987" s="2">
        <v>55</v>
      </c>
      <c r="H987" s="2">
        <v>558</v>
      </c>
      <c r="I987" s="2">
        <v>1020</v>
      </c>
      <c r="J987" s="3">
        <f t="shared" si="45"/>
        <v>30690</v>
      </c>
      <c r="K987" s="3">
        <f t="shared" si="46"/>
        <v>56100</v>
      </c>
      <c r="L987" s="13">
        <f t="shared" si="47"/>
        <v>25410</v>
      </c>
      <c r="P987" t="e">
        <f>#REF!/#REF!</f>
        <v>#REF!</v>
      </c>
    </row>
    <row r="988" spans="1:16" ht="16.5" thickTop="1" thickBot="1" x14ac:dyDescent="0.3">
      <c r="A988" s="1">
        <v>45707</v>
      </c>
      <c r="B988" s="2" t="s">
        <v>366</v>
      </c>
      <c r="C988" s="2" t="s">
        <v>24</v>
      </c>
      <c r="D988" s="2" t="s">
        <v>90</v>
      </c>
      <c r="E988" s="2" t="s">
        <v>62</v>
      </c>
      <c r="F988" s="2" t="s">
        <v>15</v>
      </c>
      <c r="G988" s="2">
        <v>56</v>
      </c>
      <c r="H988" s="2">
        <v>562</v>
      </c>
      <c r="I988" s="2">
        <v>1115</v>
      </c>
      <c r="J988" s="3">
        <f t="shared" si="45"/>
        <v>31472</v>
      </c>
      <c r="K988" s="3">
        <f t="shared" si="46"/>
        <v>62440</v>
      </c>
      <c r="L988" s="13">
        <f t="shared" si="47"/>
        <v>30968</v>
      </c>
    </row>
    <row r="989" spans="1:16" ht="16.5" thickTop="1" thickBot="1" x14ac:dyDescent="0.3">
      <c r="A989" s="1">
        <v>45708</v>
      </c>
      <c r="B989" s="2" t="s">
        <v>367</v>
      </c>
      <c r="C989" s="2" t="s">
        <v>24</v>
      </c>
      <c r="D989" s="2" t="s">
        <v>90</v>
      </c>
      <c r="E989" s="2" t="s">
        <v>18</v>
      </c>
      <c r="F989" s="2" t="s">
        <v>34</v>
      </c>
      <c r="G989" s="2">
        <v>94</v>
      </c>
      <c r="H989" s="2">
        <v>513</v>
      </c>
      <c r="I989" s="2">
        <v>947</v>
      </c>
      <c r="J989" s="3">
        <f t="shared" si="45"/>
        <v>48222</v>
      </c>
      <c r="K989" s="3">
        <f t="shared" si="46"/>
        <v>89018</v>
      </c>
      <c r="L989" s="13">
        <f t="shared" si="47"/>
        <v>40796</v>
      </c>
    </row>
    <row r="990" spans="1:16" ht="16.5" thickTop="1" thickBot="1" x14ac:dyDescent="0.3">
      <c r="A990" s="1">
        <v>45709</v>
      </c>
      <c r="B990" s="2" t="s">
        <v>368</v>
      </c>
      <c r="C990" s="2" t="s">
        <v>24</v>
      </c>
      <c r="D990" s="2" t="s">
        <v>90</v>
      </c>
      <c r="E990" s="2" t="s">
        <v>65</v>
      </c>
      <c r="F990" s="2" t="s">
        <v>15</v>
      </c>
      <c r="G990" s="2">
        <v>76</v>
      </c>
      <c r="H990" s="2">
        <v>526</v>
      </c>
      <c r="I990" s="2">
        <v>1079</v>
      </c>
      <c r="J990" s="3">
        <f t="shared" si="45"/>
        <v>39976</v>
      </c>
      <c r="K990" s="3">
        <f t="shared" si="46"/>
        <v>82004</v>
      </c>
      <c r="L990" s="13">
        <f t="shared" si="47"/>
        <v>42028</v>
      </c>
    </row>
    <row r="991" spans="1:16" ht="16.5" thickTop="1" thickBot="1" x14ac:dyDescent="0.3">
      <c r="A991" s="1">
        <v>45710</v>
      </c>
      <c r="B991" s="2" t="s">
        <v>369</v>
      </c>
      <c r="C991" s="2" t="s">
        <v>24</v>
      </c>
      <c r="D991" s="2" t="s">
        <v>90</v>
      </c>
      <c r="E991" s="2" t="s">
        <v>67</v>
      </c>
      <c r="F991" s="2" t="s">
        <v>15</v>
      </c>
      <c r="G991" s="2">
        <v>61</v>
      </c>
      <c r="H991" s="2">
        <v>545</v>
      </c>
      <c r="I991" s="2">
        <v>1031</v>
      </c>
      <c r="J991" s="3">
        <f t="shared" si="45"/>
        <v>33245</v>
      </c>
      <c r="K991" s="3">
        <f t="shared" si="46"/>
        <v>62891</v>
      </c>
      <c r="L991" s="13">
        <f t="shared" si="47"/>
        <v>29646</v>
      </c>
    </row>
    <row r="992" spans="1:16" ht="16.5" thickTop="1" thickBot="1" x14ac:dyDescent="0.3">
      <c r="A992" s="1">
        <v>45711</v>
      </c>
      <c r="B992" s="2" t="s">
        <v>370</v>
      </c>
      <c r="C992" s="2" t="s">
        <v>24</v>
      </c>
      <c r="D992" s="2" t="s">
        <v>90</v>
      </c>
      <c r="E992" s="2" t="s">
        <v>69</v>
      </c>
      <c r="F992" s="2" t="s">
        <v>15</v>
      </c>
      <c r="G992" s="2">
        <v>99</v>
      </c>
      <c r="H992" s="2">
        <v>943</v>
      </c>
      <c r="I992" s="2">
        <v>1466</v>
      </c>
      <c r="J992" s="3">
        <f t="shared" si="45"/>
        <v>93357</v>
      </c>
      <c r="K992" s="3">
        <f t="shared" si="46"/>
        <v>145134</v>
      </c>
      <c r="L992" s="13">
        <f t="shared" si="47"/>
        <v>51777</v>
      </c>
    </row>
    <row r="993" spans="1:12" ht="16.5" thickTop="1" thickBot="1" x14ac:dyDescent="0.3">
      <c r="A993" s="1">
        <v>45712</v>
      </c>
      <c r="B993" s="4" t="s">
        <v>371</v>
      </c>
      <c r="C993" s="4" t="s">
        <v>24</v>
      </c>
      <c r="D993" s="4" t="s">
        <v>103</v>
      </c>
      <c r="E993" s="4" t="s">
        <v>71</v>
      </c>
      <c r="F993" s="2" t="s">
        <v>15</v>
      </c>
      <c r="G993" s="2">
        <v>84</v>
      </c>
      <c r="H993" s="2">
        <v>738</v>
      </c>
      <c r="I993" s="2">
        <v>1177</v>
      </c>
      <c r="J993" s="3">
        <f t="shared" si="45"/>
        <v>61992</v>
      </c>
      <c r="K993" s="3">
        <f t="shared" si="46"/>
        <v>98868</v>
      </c>
      <c r="L993" s="13">
        <f t="shared" si="47"/>
        <v>36876</v>
      </c>
    </row>
    <row r="994" spans="1:12" ht="15.75" thickTop="1" x14ac:dyDescent="0.25"/>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EEFB2-B141-4A28-9EA7-EE7FC3FFAD33}">
  <sheetPr>
    <tabColor rgb="FF00B0F0"/>
  </sheetPr>
  <dimension ref="A9:X56"/>
  <sheetViews>
    <sheetView workbookViewId="0"/>
  </sheetViews>
  <sheetFormatPr defaultRowHeight="15" x14ac:dyDescent="0.25"/>
  <cols>
    <col min="1" max="1" width="13.140625" bestFit="1" customWidth="1"/>
    <col min="2" max="2" width="16.28515625" customWidth="1"/>
    <col min="4" max="4" width="13.140625" bestFit="1" customWidth="1"/>
    <col min="5" max="5" width="20.140625" customWidth="1"/>
    <col min="7" max="7" width="13.140625" bestFit="1" customWidth="1"/>
    <col min="8" max="8" width="12.5703125" customWidth="1"/>
    <col min="10" max="10" width="13.140625" bestFit="1" customWidth="1"/>
    <col min="11" max="11" width="16.28515625" bestFit="1" customWidth="1"/>
    <col min="12" max="12" width="12.5703125" bestFit="1" customWidth="1"/>
    <col min="13" max="13" width="12.5703125" customWidth="1"/>
    <col min="17" max="17" width="14.42578125" bestFit="1" customWidth="1"/>
    <col min="18" max="18" width="16.28515625" bestFit="1" customWidth="1"/>
    <col min="19" max="19" width="12.5703125" bestFit="1" customWidth="1"/>
    <col min="23" max="23" width="16.85546875" bestFit="1" customWidth="1"/>
    <col min="24" max="24" width="16.28515625" bestFit="1" customWidth="1"/>
    <col min="25" max="25" width="12.5703125" bestFit="1" customWidth="1"/>
  </cols>
  <sheetData>
    <row r="9" spans="1:24" x14ac:dyDescent="0.25">
      <c r="B9">
        <f>GETPIVOTDATA("Sale Price",$A$12)</f>
        <v>53179382</v>
      </c>
      <c r="E9">
        <f>GETPIVOTDATA("Purchase Cost",$D$12)</f>
        <v>33647206</v>
      </c>
      <c r="H9">
        <f>GETPIVOTDATA("Profit",$G$12)</f>
        <v>19532176</v>
      </c>
    </row>
    <row r="12" spans="1:24" x14ac:dyDescent="0.25">
      <c r="A12" s="7" t="s">
        <v>377</v>
      </c>
      <c r="B12" t="s">
        <v>374</v>
      </c>
      <c r="D12" s="7" t="s">
        <v>377</v>
      </c>
      <c r="E12" t="s">
        <v>375</v>
      </c>
      <c r="G12" s="7" t="s">
        <v>377</v>
      </c>
      <c r="H12" t="s">
        <v>376</v>
      </c>
      <c r="J12" s="7" t="s">
        <v>377</v>
      </c>
      <c r="K12" t="s">
        <v>374</v>
      </c>
      <c r="L12" t="s">
        <v>376</v>
      </c>
      <c r="Q12" s="7" t="s">
        <v>377</v>
      </c>
      <c r="R12" t="s">
        <v>374</v>
      </c>
      <c r="S12" t="s">
        <v>376</v>
      </c>
      <c r="W12" s="7" t="s">
        <v>377</v>
      </c>
      <c r="X12" t="s">
        <v>374</v>
      </c>
    </row>
    <row r="13" spans="1:24" x14ac:dyDescent="0.25">
      <c r="A13" s="8" t="s">
        <v>115</v>
      </c>
      <c r="B13" s="10">
        <v>3978869</v>
      </c>
      <c r="D13" s="8" t="s">
        <v>115</v>
      </c>
      <c r="E13" s="10">
        <v>2492869</v>
      </c>
      <c r="G13" s="8" t="s">
        <v>115</v>
      </c>
      <c r="H13" s="10">
        <v>1486000</v>
      </c>
      <c r="J13" s="8" t="s">
        <v>379</v>
      </c>
      <c r="K13" s="10">
        <v>4226919</v>
      </c>
      <c r="L13" s="9">
        <v>7.7352313433997316E-2</v>
      </c>
      <c r="M13" s="9"/>
      <c r="Q13" s="8" t="s">
        <v>116</v>
      </c>
      <c r="R13" s="10">
        <v>1124359</v>
      </c>
      <c r="S13" s="9">
        <v>2.0627143642367344E-2</v>
      </c>
      <c r="W13" s="8" t="s">
        <v>48</v>
      </c>
      <c r="X13" s="10">
        <v>1072744</v>
      </c>
    </row>
    <row r="14" spans="1:24" x14ac:dyDescent="0.25">
      <c r="A14" s="8" t="s">
        <v>12</v>
      </c>
      <c r="B14" s="10">
        <v>9531924</v>
      </c>
      <c r="D14" s="8" t="s">
        <v>12</v>
      </c>
      <c r="E14" s="10">
        <v>6094215</v>
      </c>
      <c r="G14" s="8" t="s">
        <v>12</v>
      </c>
      <c r="H14" s="10">
        <v>3437709</v>
      </c>
      <c r="J14" s="8" t="s">
        <v>387</v>
      </c>
      <c r="K14" s="10">
        <v>4517909</v>
      </c>
      <c r="L14" s="9">
        <v>8.5509673883749568E-2</v>
      </c>
      <c r="M14" s="9"/>
      <c r="Q14" s="8" t="s">
        <v>373</v>
      </c>
      <c r="R14" s="10">
        <v>178188</v>
      </c>
      <c r="S14" s="9">
        <v>4.1106531090033182E-3</v>
      </c>
      <c r="W14" s="8" t="s">
        <v>69</v>
      </c>
      <c r="X14" s="10">
        <v>1772400</v>
      </c>
    </row>
    <row r="15" spans="1:24" x14ac:dyDescent="0.25">
      <c r="A15" s="8" t="s">
        <v>24</v>
      </c>
      <c r="B15" s="10">
        <v>39668589</v>
      </c>
      <c r="D15" s="8" t="s">
        <v>24</v>
      </c>
      <c r="E15" s="10">
        <v>25060122</v>
      </c>
      <c r="G15" s="8" t="s">
        <v>24</v>
      </c>
      <c r="H15" s="10">
        <v>14608467</v>
      </c>
      <c r="J15" s="8" t="s">
        <v>388</v>
      </c>
      <c r="K15" s="10">
        <v>4389204</v>
      </c>
      <c r="L15" s="9">
        <v>7.7492953166098846E-2</v>
      </c>
      <c r="M15" s="9"/>
      <c r="Q15" s="8" t="s">
        <v>17</v>
      </c>
      <c r="R15" s="10">
        <v>549517</v>
      </c>
      <c r="S15" s="9">
        <v>1.0707767531891992E-2</v>
      </c>
      <c r="W15" s="8" t="s">
        <v>50</v>
      </c>
      <c r="X15" s="10">
        <v>1074425</v>
      </c>
    </row>
    <row r="16" spans="1:24" x14ac:dyDescent="0.25">
      <c r="A16" s="8" t="s">
        <v>378</v>
      </c>
      <c r="B16" s="10">
        <v>53179382</v>
      </c>
      <c r="D16" s="8" t="s">
        <v>378</v>
      </c>
      <c r="E16" s="10">
        <v>33647206</v>
      </c>
      <c r="G16" s="8" t="s">
        <v>378</v>
      </c>
      <c r="H16" s="10">
        <v>19532176</v>
      </c>
      <c r="J16" s="8" t="s">
        <v>389</v>
      </c>
      <c r="K16" s="10">
        <v>5111130</v>
      </c>
      <c r="L16" s="9">
        <v>9.5705260898734476E-2</v>
      </c>
      <c r="M16" s="9"/>
      <c r="Q16" s="8" t="s">
        <v>135</v>
      </c>
      <c r="R16" s="10">
        <v>2854510</v>
      </c>
      <c r="S16" s="9">
        <v>5.5452449332834192E-2</v>
      </c>
      <c r="W16" s="8" t="s">
        <v>45</v>
      </c>
      <c r="X16" s="10">
        <v>1001755</v>
      </c>
    </row>
    <row r="17" spans="6:24" x14ac:dyDescent="0.25">
      <c r="J17" s="8" t="s">
        <v>380</v>
      </c>
      <c r="K17" s="10">
        <v>6160386</v>
      </c>
      <c r="L17" s="9">
        <v>0.11557734273948791</v>
      </c>
      <c r="M17" s="9"/>
      <c r="Q17" s="8" t="s">
        <v>77</v>
      </c>
      <c r="R17" s="10">
        <v>5089423</v>
      </c>
      <c r="S17" s="9">
        <v>9.4248843549228717E-2</v>
      </c>
      <c r="W17" s="8" t="s">
        <v>73</v>
      </c>
      <c r="X17" s="10">
        <v>1768303</v>
      </c>
    </row>
    <row r="18" spans="6:24" x14ac:dyDescent="0.25">
      <c r="J18" s="8" t="s">
        <v>381</v>
      </c>
      <c r="K18" s="10">
        <v>4186458</v>
      </c>
      <c r="L18" s="9">
        <v>7.7187098867018203E-2</v>
      </c>
      <c r="M18" s="9"/>
      <c r="Q18" s="8" t="s">
        <v>43</v>
      </c>
      <c r="R18" s="10">
        <v>3506515</v>
      </c>
      <c r="S18" s="9">
        <v>6.8212727552731459E-2</v>
      </c>
      <c r="W18" s="8" t="s">
        <v>14</v>
      </c>
      <c r="X18" s="10">
        <v>1091691</v>
      </c>
    </row>
    <row r="19" spans="6:24" x14ac:dyDescent="0.25">
      <c r="J19" s="8" t="s">
        <v>382</v>
      </c>
      <c r="K19" s="10">
        <v>4747529</v>
      </c>
      <c r="L19" s="9">
        <v>9.3004793731123456E-2</v>
      </c>
      <c r="M19" s="9"/>
      <c r="Q19" s="8" t="s">
        <v>90</v>
      </c>
      <c r="R19" s="10">
        <v>18801253</v>
      </c>
      <c r="S19" s="9">
        <v>0.3593618550232191</v>
      </c>
      <c r="W19" s="8" t="s">
        <v>30</v>
      </c>
      <c r="X19" s="10">
        <v>2995664</v>
      </c>
    </row>
    <row r="20" spans="6:24" x14ac:dyDescent="0.25">
      <c r="J20" s="8" t="s">
        <v>383</v>
      </c>
      <c r="K20" s="10">
        <v>4451878</v>
      </c>
      <c r="L20" s="9">
        <v>8.2709115461585034E-2</v>
      </c>
      <c r="M20" s="9"/>
      <c r="Q20" s="8" t="s">
        <v>13</v>
      </c>
      <c r="R20" s="10">
        <v>1259015</v>
      </c>
      <c r="S20" s="9">
        <v>2.3425090988326135E-2</v>
      </c>
      <c r="W20" s="8" t="s">
        <v>65</v>
      </c>
      <c r="X20" s="10">
        <v>2253040</v>
      </c>
    </row>
    <row r="21" spans="6:24" x14ac:dyDescent="0.25">
      <c r="J21" s="8" t="s">
        <v>384</v>
      </c>
      <c r="K21" s="10">
        <v>5063740</v>
      </c>
      <c r="L21" s="9">
        <v>9.6754555150434851E-2</v>
      </c>
      <c r="M21" s="9"/>
      <c r="Q21" s="8" t="s">
        <v>103</v>
      </c>
      <c r="R21" s="10">
        <v>15102443</v>
      </c>
      <c r="S21" s="9">
        <v>0.28118121606112906</v>
      </c>
      <c r="W21" s="8" t="s">
        <v>60</v>
      </c>
      <c r="X21" s="10">
        <v>3280687</v>
      </c>
    </row>
    <row r="22" spans="6:24" x14ac:dyDescent="0.25">
      <c r="J22" s="8" t="s">
        <v>390</v>
      </c>
      <c r="K22" s="10">
        <v>3863145</v>
      </c>
      <c r="L22" s="9">
        <v>7.4822078195486252E-2</v>
      </c>
      <c r="M22" s="9"/>
      <c r="Q22" s="8" t="s">
        <v>54</v>
      </c>
      <c r="R22" s="10">
        <v>2633969</v>
      </c>
      <c r="S22" s="9">
        <v>4.7620654247637333E-2</v>
      </c>
      <c r="W22" s="8" t="s">
        <v>26</v>
      </c>
      <c r="X22" s="10">
        <v>2202632</v>
      </c>
    </row>
    <row r="23" spans="6:24" x14ac:dyDescent="0.25">
      <c r="J23" s="8" t="s">
        <v>391</v>
      </c>
      <c r="K23" s="10">
        <v>6461084</v>
      </c>
      <c r="L23" s="9">
        <v>0.1238848144722841</v>
      </c>
      <c r="M23" s="9"/>
      <c r="Q23" s="8" t="s">
        <v>25</v>
      </c>
      <c r="R23" s="10">
        <v>2080190</v>
      </c>
      <c r="S23" s="9">
        <v>3.5051598961631313E-2</v>
      </c>
      <c r="W23" s="8" t="s">
        <v>62</v>
      </c>
      <c r="X23" s="10">
        <v>2050120</v>
      </c>
    </row>
    <row r="24" spans="6:24" x14ac:dyDescent="0.25">
      <c r="J24" s="8" t="s">
        <v>378</v>
      </c>
      <c r="K24" s="10">
        <v>53179382</v>
      </c>
      <c r="L24" s="9">
        <v>1</v>
      </c>
      <c r="M24" s="9"/>
      <c r="Q24" s="8" t="s">
        <v>378</v>
      </c>
      <c r="R24" s="10">
        <v>53179382</v>
      </c>
      <c r="S24" s="9">
        <v>1</v>
      </c>
      <c r="W24" s="8" t="s">
        <v>41</v>
      </c>
      <c r="X24" s="10">
        <v>3274992</v>
      </c>
    </row>
    <row r="25" spans="6:24" x14ac:dyDescent="0.25">
      <c r="W25" s="8" t="s">
        <v>18</v>
      </c>
      <c r="X25" s="10">
        <v>5769951</v>
      </c>
    </row>
    <row r="26" spans="6:24" x14ac:dyDescent="0.25">
      <c r="W26" s="8" t="s">
        <v>71</v>
      </c>
      <c r="X26" s="10">
        <v>2141733</v>
      </c>
    </row>
    <row r="27" spans="6:24" x14ac:dyDescent="0.25">
      <c r="F27" s="11"/>
      <c r="Q27" s="6" t="s">
        <v>377</v>
      </c>
      <c r="R27" s="6" t="s">
        <v>374</v>
      </c>
      <c r="S27" s="6" t="s">
        <v>376</v>
      </c>
      <c r="W27" s="8" t="s">
        <v>33</v>
      </c>
      <c r="X27" s="10">
        <v>2454798</v>
      </c>
    </row>
    <row r="28" spans="6:24" x14ac:dyDescent="0.25">
      <c r="Q28" s="8" t="s">
        <v>116</v>
      </c>
      <c r="R28">
        <f>GETPIVOTDATA("Sum of Sale Price",$Q$12,"Product Name",Q28)</f>
        <v>1124359</v>
      </c>
      <c r="S28" s="12">
        <f>GETPIVOTDATA("Sum of Profit",$Q$12,"Product Name",Q28)</f>
        <v>2.0627143642367344E-2</v>
      </c>
      <c r="W28" s="8" t="s">
        <v>22</v>
      </c>
      <c r="X28" s="10">
        <v>4061337</v>
      </c>
    </row>
    <row r="29" spans="6:24" x14ac:dyDescent="0.25">
      <c r="Q29" s="8" t="s">
        <v>373</v>
      </c>
      <c r="R29">
        <f t="shared" ref="R29:R38" si="0">GETPIVOTDATA("Sum of Sale Price",$Q$12,"Product Name",Q29)</f>
        <v>178188</v>
      </c>
      <c r="S29" s="12">
        <f t="shared" ref="S29:S38" si="1">GETPIVOTDATA("Sum of Profit",$Q$12,"Product Name",Q29)</f>
        <v>4.1106531090033182E-3</v>
      </c>
      <c r="W29" s="8" t="s">
        <v>28</v>
      </c>
      <c r="X29" s="10">
        <v>1196679</v>
      </c>
    </row>
    <row r="30" spans="6:24" x14ac:dyDescent="0.25">
      <c r="Q30" s="8" t="s">
        <v>17</v>
      </c>
      <c r="R30">
        <f t="shared" si="0"/>
        <v>549517</v>
      </c>
      <c r="S30" s="12">
        <f t="shared" si="1"/>
        <v>1.0707767531891992E-2</v>
      </c>
      <c r="W30" s="8" t="s">
        <v>37</v>
      </c>
      <c r="X30" s="10">
        <v>6241086</v>
      </c>
    </row>
    <row r="31" spans="6:24" x14ac:dyDescent="0.25">
      <c r="Q31" s="8" t="s">
        <v>135</v>
      </c>
      <c r="R31">
        <f t="shared" si="0"/>
        <v>2854510</v>
      </c>
      <c r="S31" s="12">
        <f t="shared" si="1"/>
        <v>5.5452449332834192E-2</v>
      </c>
      <c r="W31" s="8" t="s">
        <v>67</v>
      </c>
      <c r="X31" s="10">
        <v>2015616</v>
      </c>
    </row>
    <row r="32" spans="6:24" x14ac:dyDescent="0.25">
      <c r="Q32" s="8" t="s">
        <v>77</v>
      </c>
      <c r="R32">
        <f t="shared" si="0"/>
        <v>5089423</v>
      </c>
      <c r="S32" s="12">
        <f t="shared" si="1"/>
        <v>9.4248843549228717E-2</v>
      </c>
      <c r="W32" s="8" t="s">
        <v>20</v>
      </c>
      <c r="X32" s="10">
        <v>5459729</v>
      </c>
    </row>
    <row r="33" spans="17:24" x14ac:dyDescent="0.25">
      <c r="Q33" s="8" t="s">
        <v>43</v>
      </c>
      <c r="R33">
        <f t="shared" si="0"/>
        <v>3506515</v>
      </c>
      <c r="S33" s="12">
        <f t="shared" si="1"/>
        <v>6.8212727552731459E-2</v>
      </c>
      <c r="W33" s="8" t="s">
        <v>378</v>
      </c>
      <c r="X33" s="10">
        <v>53179382</v>
      </c>
    </row>
    <row r="34" spans="17:24" x14ac:dyDescent="0.25">
      <c r="Q34" s="8" t="s">
        <v>90</v>
      </c>
      <c r="R34">
        <f t="shared" si="0"/>
        <v>18801253</v>
      </c>
      <c r="S34" s="12">
        <f t="shared" si="1"/>
        <v>0.3593618550232191</v>
      </c>
    </row>
    <row r="35" spans="17:24" x14ac:dyDescent="0.25">
      <c r="Q35" s="8" t="s">
        <v>13</v>
      </c>
      <c r="R35">
        <f t="shared" si="0"/>
        <v>1259015</v>
      </c>
      <c r="S35" s="12">
        <f t="shared" si="1"/>
        <v>2.3425090988326135E-2</v>
      </c>
    </row>
    <row r="36" spans="17:24" x14ac:dyDescent="0.25">
      <c r="Q36" s="8" t="s">
        <v>103</v>
      </c>
      <c r="R36">
        <f t="shared" si="0"/>
        <v>15102443</v>
      </c>
      <c r="S36" s="12">
        <f t="shared" si="1"/>
        <v>0.28118121606112906</v>
      </c>
      <c r="W36" s="6" t="s">
        <v>377</v>
      </c>
      <c r="X36" s="6" t="s">
        <v>374</v>
      </c>
    </row>
    <row r="37" spans="17:24" x14ac:dyDescent="0.25">
      <c r="Q37" s="8" t="s">
        <v>54</v>
      </c>
      <c r="R37">
        <f t="shared" si="0"/>
        <v>2633969</v>
      </c>
      <c r="S37" s="12">
        <f t="shared" si="1"/>
        <v>4.7620654247637333E-2</v>
      </c>
      <c r="W37" s="8" t="s">
        <v>48</v>
      </c>
      <c r="X37">
        <f>GETPIVOTDATA("Sale Price",$W$12,"State",W37)</f>
        <v>1072744</v>
      </c>
    </row>
    <row r="38" spans="17:24" x14ac:dyDescent="0.25">
      <c r="Q38" s="8" t="s">
        <v>25</v>
      </c>
      <c r="R38">
        <f t="shared" si="0"/>
        <v>2080190</v>
      </c>
      <c r="S38" s="12">
        <f t="shared" si="1"/>
        <v>3.5051598961631313E-2</v>
      </c>
      <c r="W38" s="8" t="s">
        <v>69</v>
      </c>
      <c r="X38">
        <f t="shared" ref="X38:X56" si="2">GETPIVOTDATA("Sale Price",$W$12,"State",W38)</f>
        <v>1772400</v>
      </c>
    </row>
    <row r="39" spans="17:24" x14ac:dyDescent="0.25">
      <c r="W39" s="8" t="s">
        <v>50</v>
      </c>
      <c r="X39">
        <f t="shared" si="2"/>
        <v>1074425</v>
      </c>
    </row>
    <row r="40" spans="17:24" x14ac:dyDescent="0.25">
      <c r="W40" s="8" t="s">
        <v>45</v>
      </c>
      <c r="X40">
        <f t="shared" si="2"/>
        <v>1001755</v>
      </c>
    </row>
    <row r="41" spans="17:24" x14ac:dyDescent="0.25">
      <c r="W41" s="8" t="s">
        <v>73</v>
      </c>
      <c r="X41">
        <f t="shared" si="2"/>
        <v>1768303</v>
      </c>
    </row>
    <row r="42" spans="17:24" x14ac:dyDescent="0.25">
      <c r="W42" s="8" t="s">
        <v>14</v>
      </c>
      <c r="X42">
        <f t="shared" si="2"/>
        <v>1091691</v>
      </c>
    </row>
    <row r="43" spans="17:24" x14ac:dyDescent="0.25">
      <c r="W43" s="8" t="s">
        <v>30</v>
      </c>
      <c r="X43">
        <f t="shared" si="2"/>
        <v>2995664</v>
      </c>
    </row>
    <row r="44" spans="17:24" x14ac:dyDescent="0.25">
      <c r="W44" s="8" t="s">
        <v>65</v>
      </c>
      <c r="X44">
        <f t="shared" si="2"/>
        <v>2253040</v>
      </c>
    </row>
    <row r="45" spans="17:24" x14ac:dyDescent="0.25">
      <c r="W45" s="8" t="s">
        <v>60</v>
      </c>
      <c r="X45">
        <f t="shared" si="2"/>
        <v>3280687</v>
      </c>
    </row>
    <row r="46" spans="17:24" x14ac:dyDescent="0.25">
      <c r="W46" s="8" t="s">
        <v>26</v>
      </c>
      <c r="X46">
        <f t="shared" si="2"/>
        <v>2202632</v>
      </c>
    </row>
    <row r="47" spans="17:24" x14ac:dyDescent="0.25">
      <c r="W47" s="8" t="s">
        <v>62</v>
      </c>
      <c r="X47">
        <f t="shared" si="2"/>
        <v>2050120</v>
      </c>
    </row>
    <row r="48" spans="17:24" x14ac:dyDescent="0.25">
      <c r="W48" s="8" t="s">
        <v>41</v>
      </c>
      <c r="X48">
        <f t="shared" si="2"/>
        <v>3274992</v>
      </c>
    </row>
    <row r="49" spans="23:24" x14ac:dyDescent="0.25">
      <c r="W49" s="8" t="s">
        <v>18</v>
      </c>
      <c r="X49">
        <f t="shared" si="2"/>
        <v>5769951</v>
      </c>
    </row>
    <row r="50" spans="23:24" x14ac:dyDescent="0.25">
      <c r="W50" s="8" t="s">
        <v>71</v>
      </c>
      <c r="X50">
        <f t="shared" si="2"/>
        <v>2141733</v>
      </c>
    </row>
    <row r="51" spans="23:24" x14ac:dyDescent="0.25">
      <c r="W51" s="8" t="s">
        <v>33</v>
      </c>
      <c r="X51">
        <f t="shared" si="2"/>
        <v>2454798</v>
      </c>
    </row>
    <row r="52" spans="23:24" x14ac:dyDescent="0.25">
      <c r="W52" s="8" t="s">
        <v>22</v>
      </c>
      <c r="X52">
        <f t="shared" si="2"/>
        <v>4061337</v>
      </c>
    </row>
    <row r="53" spans="23:24" x14ac:dyDescent="0.25">
      <c r="W53" s="8" t="s">
        <v>28</v>
      </c>
      <c r="X53">
        <f t="shared" si="2"/>
        <v>1196679</v>
      </c>
    </row>
    <row r="54" spans="23:24" x14ac:dyDescent="0.25">
      <c r="W54" s="8" t="s">
        <v>37</v>
      </c>
      <c r="X54">
        <f t="shared" si="2"/>
        <v>6241086</v>
      </c>
    </row>
    <row r="55" spans="23:24" x14ac:dyDescent="0.25">
      <c r="W55" s="8" t="s">
        <v>67</v>
      </c>
      <c r="X55">
        <f t="shared" si="2"/>
        <v>2015616</v>
      </c>
    </row>
    <row r="56" spans="23:24" x14ac:dyDescent="0.25">
      <c r="W56" s="8" t="s">
        <v>20</v>
      </c>
      <c r="X56">
        <f t="shared" si="2"/>
        <v>5459729</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42031-A660-4C95-96E6-21E634D8EC02}">
  <sheetPr>
    <tabColor theme="4" tint="0.39997558519241921"/>
  </sheetPr>
  <dimension ref="A1"/>
  <sheetViews>
    <sheetView topLeftCell="A3" workbookViewId="0">
      <selection activeCell="G22" sqref="G22"/>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54F09-9E69-4CF0-9551-0702BDBF3E56}">
  <sheetPr>
    <tabColor theme="4" tint="-0.249977111117893"/>
  </sheetPr>
  <dimension ref="F19"/>
  <sheetViews>
    <sheetView showGridLines="0" tabSelected="1" zoomScale="110" zoomScaleNormal="110" zoomScaleSheetLayoutView="100" workbookViewId="0">
      <selection activeCell="T15" sqref="T15"/>
    </sheetView>
  </sheetViews>
  <sheetFormatPr defaultRowHeight="15" x14ac:dyDescent="0.25"/>
  <sheetData>
    <row r="19" spans="6:6" x14ac:dyDescent="0.25">
      <c r="F19" s="1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MAIN TABLE</vt:lpstr>
      <vt:lpstr>KPI's</vt:lpstr>
      <vt:lpstr>MISC</vt:lpstr>
      <vt:lpstr>AMAZON DB</vt:lpstr>
      <vt:lpstr>'AMAZON DB'!Print_Area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Kashyap</dc:creator>
  <cp:lastModifiedBy>smileykashyap9211@gmail.com</cp:lastModifiedBy>
  <dcterms:created xsi:type="dcterms:W3CDTF">2025-01-03T08:15:16Z</dcterms:created>
  <dcterms:modified xsi:type="dcterms:W3CDTF">2025-07-02T11:49:12Z</dcterms:modified>
</cp:coreProperties>
</file>