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has\Desktop\Neha\UDACITY\Data Analysis\"/>
    </mc:Choice>
  </mc:AlternateContent>
  <xr:revisionPtr revIDLastSave="0" documentId="13_ncr:1_{62389EEE-F617-401D-80E9-4FA09E41EEEC}" xr6:coauthVersionLast="45" xr6:coauthVersionMax="45" xr10:uidLastSave="{00000000-0000-0000-0000-000000000000}"/>
  <bookViews>
    <workbookView xWindow="-120" yWindow="-120" windowWidth="20730" windowHeight="11160" tabRatio="800" activeTab="3" xr2:uid="{00000000-000D-0000-FFFF-FFFF00000000}"/>
  </bookViews>
  <sheets>
    <sheet name="Data file" sheetId="1" r:id="rId1"/>
    <sheet name="SummaryStatistics-EnergySector" sheetId="42" state="hidden" r:id="rId2"/>
    <sheet name="Sheet43" sheetId="44" state="hidden" r:id="rId3"/>
    <sheet name="Sector Analysis-Task 1(a)" sheetId="45" r:id="rId4"/>
    <sheet name="Summary Stats-Task 1(b)" sheetId="46" r:id="rId5"/>
    <sheet name="P&amp;L Statement Dashboard-Task 2" sheetId="38" r:id="rId6"/>
    <sheet name="Forecast scenarios -Task 3" sheetId="40" r:id="rId7"/>
    <sheet name="2016_finsect_analysis" sheetId="18" state="hidden" r:id="rId8"/>
    <sheet name="Sheet36" sheetId="37" state="hidden" r:id="rId9"/>
    <sheet name="Ticker Dropdown" sheetId="39" state="hidden" r:id="rId10"/>
  </sheets>
  <externalReferences>
    <externalReference r:id="rId11"/>
    <externalReference r:id="rId12"/>
  </externalReferences>
  <definedNames>
    <definedName name="_xlnm._FilterDatabase" localSheetId="0" hidden="1">'Data file'!$A$1:$K$1713</definedName>
    <definedName name="_xlnm._FilterDatabase" localSheetId="3" hidden="1">'Sector Analysis-Task 1(a)'!$A$23:$C$34</definedName>
    <definedName name="_xlnm._FilterDatabase" localSheetId="4" hidden="1">'Summary Stats-Task 1(b)'!$A$1:$I$1</definedName>
    <definedName name="_xlnm._FilterDatabase" localSheetId="9" hidden="1">'Ticker Dropdown'!$B$1:$B$431</definedName>
    <definedName name="_xlchart.v1.0" hidden="1">'SummaryStatistics-EnergySector'!$B$1</definedName>
    <definedName name="_xlchart.v1.1" hidden="1">'SummaryStatistics-EnergySector'!$B$2:$B$32</definedName>
    <definedName name="_xlchart.v1.10" hidden="1">'SummaryStatistics-EnergySector'!$D$2:$D$32</definedName>
    <definedName name="_xlchart.v1.11" hidden="1">'SummaryStatistics-EnergySector'!$E$2:$E$32</definedName>
    <definedName name="_xlchart.v1.12" hidden="1">'Sector Analysis-Task 1(a)'!$A$24:$A$34</definedName>
    <definedName name="_xlchart.v1.13" hidden="1">'Sector Analysis-Task 1(a)'!$B$23</definedName>
    <definedName name="_xlchart.v1.14" hidden="1">'Sector Analysis-Task 1(a)'!$B$24:$B$34</definedName>
    <definedName name="_xlchart.v1.15" hidden="1">'Sector Analysis-Task 1(a)'!$A$24:$A$34</definedName>
    <definedName name="_xlchart.v1.16" hidden="1">'Sector Analysis-Task 1(a)'!$B$23</definedName>
    <definedName name="_xlchart.v1.17" hidden="1">'Sector Analysis-Task 1(a)'!$B$24:$B$34</definedName>
    <definedName name="_xlchart.v1.18" hidden="1">'Summary Stats-Task 1(b)'!$C$1</definedName>
    <definedName name="_xlchart.v1.19" hidden="1">'Summary Stats-Task 1(b)'!$C$2:$C$422</definedName>
    <definedName name="_xlchart.v1.2" hidden="1">'SummaryStatistics-EnergySector'!$C$1</definedName>
    <definedName name="_xlchart.v1.20" hidden="1">'Summary Stats-Task 1(b)'!$H$1</definedName>
    <definedName name="_xlchart.v1.21" hidden="1">'Summary Stats-Task 1(b)'!$H$2:$H$422</definedName>
    <definedName name="_xlchart.v1.22" hidden="1">Sheet36!$A$1:$A$33</definedName>
    <definedName name="_xlchart.v1.3" hidden="1">'SummaryStatistics-EnergySector'!$C$2:$C$32</definedName>
    <definedName name="_xlchart.v1.4" hidden="1">'SummaryStatistics-EnergySector'!$D$1</definedName>
    <definedName name="_xlchart.v1.5" hidden="1">'SummaryStatistics-EnergySector'!$D$2:$D$32</definedName>
    <definedName name="_xlchart.v1.6" hidden="1">'SummaryStatistics-EnergySector'!$E$1</definedName>
    <definedName name="_xlchart.v1.7" hidden="1">'SummaryStatistics-EnergySector'!$E$2:$E$32</definedName>
    <definedName name="_xlchart.v1.8" hidden="1">'SummaryStatistics-EnergySector'!$C$2:$C$32</definedName>
    <definedName name="_xlchart.v1.9" hidden="1">'SummaryStatistics-EnergySector'!$B$2:$B$32</definedName>
    <definedName name="COGS">'[1]Data with Formula'!$E$2:$E$1711</definedName>
    <definedName name="CostOfGoodsSold">'[2]projectdata-nyse'!$F:$F</definedName>
    <definedName name="gross_margin">'[1]Data with Formula'!$M$2:$M$1711</definedName>
    <definedName name="GrossProfit">'[2]projectdata-nyse'!$L:$L</definedName>
    <definedName name="Op_margin">'[1]Data with Formula'!$N$2:$N$1711</definedName>
    <definedName name="Other_Opitems">'[1]Data with Formula'!$H$2:$H$1711</definedName>
    <definedName name="OtherOperatingItems">'[2]projectdata-nyse'!$I:$I</definedName>
    <definedName name="R_and_D">'[1]Data with Formula'!$G$2:$G$1711</definedName>
    <definedName name="ResearchAndDevelopment">'[2]projectdata-nyse'!$H:$H</definedName>
    <definedName name="SalesGeneralAndAdmin">'[2]projectdata-nyse'!$G:$G</definedName>
    <definedName name="SGAs">'[1]Data with Formula'!$F$2:$F$1711</definedName>
    <definedName name="ticker_symbol">'[1]Data with Formula'!$A$2:$A$1711</definedName>
    <definedName name="TickerSymbol">'[2]projectdata-nyse'!$B:$B</definedName>
    <definedName name="total_revenue">'[1]Data with Formula'!$D$2:$D$1711</definedName>
    <definedName name="TotalRevenue">'[2]projectdata-nyse'!$E:$E</definedName>
    <definedName name="years">'[1]Data with Formula'!$B$2:$B$1711</definedName>
  </definedNames>
  <calcPr calcId="181029"/>
  <pivotCaches>
    <pivotCache cacheId="39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45" l="1"/>
  <c r="G7" i="45"/>
  <c r="G8" i="45"/>
  <c r="G9" i="45"/>
  <c r="G10" i="45"/>
  <c r="G11" i="45"/>
  <c r="G12" i="45"/>
  <c r="G13" i="45"/>
  <c r="G14" i="45"/>
  <c r="G15" i="45"/>
  <c r="G5" i="45"/>
  <c r="D18" i="40" a="1"/>
  <c r="D18" i="40" s="1"/>
  <c r="E17" i="40"/>
  <c r="M9" i="46"/>
  <c r="M11" i="46" s="1"/>
  <c r="L9" i="46"/>
  <c r="L11" i="46" s="1"/>
  <c r="M8" i="46"/>
  <c r="L8" i="46"/>
  <c r="L7" i="46"/>
  <c r="L10" i="46" s="1"/>
  <c r="M7" i="46"/>
  <c r="M6" i="46"/>
  <c r="M10" i="46" s="1"/>
  <c r="L6" i="46"/>
  <c r="M5" i="46"/>
  <c r="L5" i="46"/>
  <c r="M4" i="46"/>
  <c r="L4" i="46"/>
  <c r="M3" i="46"/>
  <c r="L3" i="46"/>
  <c r="H6" i="45"/>
  <c r="I6" i="45"/>
  <c r="J6" i="45"/>
  <c r="N6" i="45" s="1"/>
  <c r="K6" i="45"/>
  <c r="L6" i="45"/>
  <c r="M6" i="45"/>
  <c r="H7" i="45"/>
  <c r="I7" i="45"/>
  <c r="J7" i="45"/>
  <c r="K7" i="45"/>
  <c r="L7" i="45"/>
  <c r="M7" i="45"/>
  <c r="H8" i="45"/>
  <c r="I8" i="45"/>
  <c r="J8" i="45"/>
  <c r="K8" i="45"/>
  <c r="L8" i="45"/>
  <c r="M8" i="45"/>
  <c r="H9" i="45"/>
  <c r="I9" i="45"/>
  <c r="J9" i="45"/>
  <c r="K9" i="45"/>
  <c r="L9" i="45"/>
  <c r="M9" i="45"/>
  <c r="H10" i="45"/>
  <c r="I10" i="45"/>
  <c r="J10" i="45"/>
  <c r="K10" i="45"/>
  <c r="L10" i="45"/>
  <c r="M10" i="45"/>
  <c r="H11" i="45"/>
  <c r="I11" i="45"/>
  <c r="J11" i="45"/>
  <c r="K11" i="45"/>
  <c r="L11" i="45"/>
  <c r="M11" i="45"/>
  <c r="H12" i="45"/>
  <c r="I12" i="45"/>
  <c r="J12" i="45"/>
  <c r="K12" i="45"/>
  <c r="L12" i="45"/>
  <c r="M12" i="45"/>
  <c r="H13" i="45"/>
  <c r="I13" i="45"/>
  <c r="J13" i="45"/>
  <c r="K13" i="45"/>
  <c r="L13" i="45"/>
  <c r="M13" i="45"/>
  <c r="H14" i="45"/>
  <c r="I14" i="45"/>
  <c r="J14" i="45"/>
  <c r="K14" i="45"/>
  <c r="L14" i="45"/>
  <c r="M14" i="45"/>
  <c r="H15" i="45"/>
  <c r="I15" i="45"/>
  <c r="J15" i="45"/>
  <c r="K15" i="45"/>
  <c r="L15" i="45"/>
  <c r="M15" i="45"/>
  <c r="M5" i="45"/>
  <c r="L5" i="45"/>
  <c r="K5" i="45"/>
  <c r="J5" i="45"/>
  <c r="I5" i="45"/>
  <c r="H5" i="45"/>
  <c r="O5" i="45" l="1"/>
  <c r="N5" i="45"/>
  <c r="O15" i="45"/>
  <c r="N13" i="45"/>
  <c r="O11" i="45"/>
  <c r="O7" i="45"/>
  <c r="O9" i="45"/>
  <c r="O13" i="45"/>
  <c r="N12" i="45"/>
  <c r="O14" i="45"/>
  <c r="N7" i="45"/>
  <c r="N8" i="45"/>
  <c r="N15" i="45"/>
  <c r="N11" i="45"/>
  <c r="N10" i="45"/>
  <c r="O8" i="45"/>
  <c r="N14" i="45"/>
  <c r="O10" i="45"/>
  <c r="O6" i="45"/>
  <c r="O12" i="45"/>
  <c r="N9" i="45"/>
  <c r="I4" i="42"/>
  <c r="J8" i="42"/>
  <c r="J10" i="42" s="1"/>
  <c r="K8" i="42"/>
  <c r="K10" i="42" s="1"/>
  <c r="L8" i="42"/>
  <c r="L10" i="42" s="1"/>
  <c r="I8" i="42"/>
  <c r="I10" i="42" s="1"/>
  <c r="J7" i="42"/>
  <c r="K7" i="42"/>
  <c r="L7" i="42"/>
  <c r="I7" i="42"/>
  <c r="L6" i="42"/>
  <c r="L5" i="42"/>
  <c r="L4" i="42"/>
  <c r="L3" i="42"/>
  <c r="L2" i="42"/>
  <c r="K6" i="42"/>
  <c r="K5" i="42"/>
  <c r="K4" i="42"/>
  <c r="K3" i="42"/>
  <c r="K2" i="42"/>
  <c r="J2" i="42"/>
  <c r="J6" i="42"/>
  <c r="J9" i="42" s="1"/>
  <c r="J5" i="42"/>
  <c r="J4" i="42"/>
  <c r="J3" i="42"/>
  <c r="I6" i="42"/>
  <c r="I9" i="42" s="1"/>
  <c r="I5" i="42"/>
  <c r="I3" i="42"/>
  <c r="I2" i="42"/>
  <c r="H17" i="40" a="1"/>
  <c r="H17" i="40" s="1"/>
  <c r="I19" i="40"/>
  <c r="I18" i="40"/>
  <c r="H18" i="40"/>
  <c r="I17" i="40"/>
  <c r="H19" i="40"/>
  <c r="G19" i="40" a="1"/>
  <c r="G19" i="40" s="1"/>
  <c r="F19" i="40" a="1"/>
  <c r="F19" i="40" s="1"/>
  <c r="E19" i="40" a="1"/>
  <c r="E19" i="40" s="1"/>
  <c r="D19" i="40" a="1"/>
  <c r="D19" i="40" s="1"/>
  <c r="G18" i="40" a="1"/>
  <c r="G18" i="40" s="1"/>
  <c r="F18" i="40" a="1"/>
  <c r="F18" i="40" s="1"/>
  <c r="E18" i="40" a="1"/>
  <c r="E18" i="40" s="1"/>
  <c r="G12" i="40" a="1"/>
  <c r="G12" i="40" s="1"/>
  <c r="F12" i="40" a="1"/>
  <c r="F12" i="40" s="1"/>
  <c r="E12" i="40" a="1"/>
  <c r="E12" i="40" s="1"/>
  <c r="D12" i="40" a="1"/>
  <c r="D12" i="40" s="1"/>
  <c r="G11" i="40" a="1"/>
  <c r="G11" i="40" s="1"/>
  <c r="F11" i="40" a="1"/>
  <c r="F11" i="40" s="1"/>
  <c r="E11" i="40" a="1"/>
  <c r="E11" i="40" s="1"/>
  <c r="D11" i="40" a="1"/>
  <c r="D11" i="40" s="1"/>
  <c r="G10" i="40" a="1"/>
  <c r="G10" i="40" s="1"/>
  <c r="F10" i="40" a="1"/>
  <c r="F10" i="40" s="1"/>
  <c r="F13" i="40" s="1"/>
  <c r="E10" i="40" a="1"/>
  <c r="E10" i="40" s="1"/>
  <c r="D10" i="40" a="1"/>
  <c r="D10" i="40" s="1"/>
  <c r="G8" i="40" a="1"/>
  <c r="G8" i="40" s="1"/>
  <c r="F8" i="40" a="1"/>
  <c r="F8" i="40" s="1"/>
  <c r="E8" i="40" a="1"/>
  <c r="E8" i="40" s="1"/>
  <c r="D8" i="40" a="1"/>
  <c r="D8" i="40" s="1"/>
  <c r="G7" i="40" a="1"/>
  <c r="G7" i="40" s="1"/>
  <c r="F7" i="40" a="1"/>
  <c r="F7" i="40" s="1"/>
  <c r="E7" i="40" a="1"/>
  <c r="E7" i="40" s="1"/>
  <c r="D7" i="40" a="1"/>
  <c r="D7" i="40" s="1"/>
  <c r="D6" i="38" a="1"/>
  <c r="D6" i="38" s="1"/>
  <c r="C6" i="38" a="1"/>
  <c r="C6" i="38" s="1"/>
  <c r="D5" i="38" a="1"/>
  <c r="D5" i="38" s="1"/>
  <c r="C5" i="38" a="1"/>
  <c r="C5" i="38" s="1"/>
  <c r="E5" i="38" a="1"/>
  <c r="E5" i="38" s="1"/>
  <c r="F10" i="38" a="1"/>
  <c r="F10" i="38" s="1"/>
  <c r="E10" i="38" a="1"/>
  <c r="E10" i="38" s="1"/>
  <c r="D10" i="38" a="1"/>
  <c r="D10" i="38" s="1"/>
  <c r="C10" i="38" a="1"/>
  <c r="C10" i="38" s="1"/>
  <c r="F9" i="38" a="1"/>
  <c r="F9" i="38" s="1"/>
  <c r="E9" i="38" a="1"/>
  <c r="E9" i="38" s="1"/>
  <c r="D9" i="38" a="1"/>
  <c r="D9" i="38" s="1"/>
  <c r="C9" i="38" a="1"/>
  <c r="C9" i="38" s="1"/>
  <c r="F8" i="38" a="1"/>
  <c r="F8" i="38" s="1"/>
  <c r="E8" i="38" a="1"/>
  <c r="E8" i="38" s="1"/>
  <c r="E11" i="38" s="1"/>
  <c r="D8" i="38" a="1"/>
  <c r="D8" i="38" s="1"/>
  <c r="C8" i="38" a="1"/>
  <c r="C8" i="38" s="1"/>
  <c r="C11" i="38" s="1"/>
  <c r="F6" i="38" a="1"/>
  <c r="F6" i="38" s="1"/>
  <c r="E6" i="38" a="1"/>
  <c r="E6" i="38" s="1"/>
  <c r="F5" i="38" a="1"/>
  <c r="F5" i="38" s="1"/>
  <c r="E13" i="40" l="1"/>
  <c r="G17" i="40"/>
  <c r="K9" i="42"/>
  <c r="L9" i="42"/>
  <c r="F11" i="38"/>
  <c r="F7" i="38"/>
  <c r="D11" i="38"/>
  <c r="G13" i="40"/>
  <c r="D13" i="40"/>
  <c r="H7" i="40"/>
  <c r="H14" i="40" s="1"/>
  <c r="D9" i="40"/>
  <c r="G9" i="40"/>
  <c r="E9" i="40"/>
  <c r="F17" i="40"/>
  <c r="F9" i="40"/>
  <c r="F14" i="40" s="1"/>
  <c r="D7" i="38"/>
  <c r="D12" i="38" s="1"/>
  <c r="C7" i="38"/>
  <c r="C12" i="38" s="1"/>
  <c r="E7" i="38"/>
  <c r="E12" i="38" s="1"/>
  <c r="E14" i="40" l="1"/>
  <c r="F12" i="38"/>
  <c r="G14" i="40"/>
  <c r="D14" i="40"/>
  <c r="H9" i="40"/>
  <c r="I7" i="40"/>
  <c r="I9" i="40" l="1"/>
  <c r="I14" i="40"/>
  <c r="H1713" i="1" l="1"/>
  <c r="H1712" i="1"/>
  <c r="I1712" i="1"/>
  <c r="E1712" i="1"/>
  <c r="G1712" i="1"/>
  <c r="F1712" i="1"/>
</calcChain>
</file>

<file path=xl/sharedStrings.xml><?xml version="1.0" encoding="utf-8"?>
<sst xmlns="http://schemas.openxmlformats.org/spreadsheetml/2006/main" count="8874" uniqueCount="624">
  <si>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</si>
  <si>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</si>
  <si>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</si>
  <si>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</si>
  <si>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</si>
  <si>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</si>
  <si>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</si>
  <si>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</si>
  <si>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</si>
  <si>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</si>
  <si>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</si>
  <si>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</si>
  <si>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</si>
  <si>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</si>
  <si>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</si>
  <si>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</si>
  <si>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</si>
  <si>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</si>
  <si>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</si>
  <si>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</si>
  <si>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</si>
  <si>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</si>
  <si>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</si>
  <si>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</si>
  <si>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</si>
  <si>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</si>
  <si>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</si>
  <si>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</si>
  <si>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</si>
  <si>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</si>
  <si>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</si>
  <si>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</si>
  <si>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</si>
  <si>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</si>
  <si>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</si>
  <si>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</si>
  <si>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</si>
  <si>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</si>
  <si>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</si>
  <si>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</si>
  <si>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</si>
  <si>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</si>
  <si>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</si>
  <si>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</si>
  <si>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</si>
  <si>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</si>
  <si>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</si>
  <si>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</si>
  <si>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</si>
  <si>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</si>
  <si>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</si>
  <si>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</si>
  <si>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</si>
  <si>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</si>
  <si>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</si>
  <si>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</si>
  <si>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</si>
  <si>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</si>
  <si>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</si>
  <si>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</si>
  <si>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</si>
  <si>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</si>
  <si>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</si>
  <si>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</si>
  <si>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</si>
  <si>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</si>
  <si>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</si>
  <si>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</si>
  <si>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</si>
  <si>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</si>
  <si>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</si>
  <si>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</si>
  <si>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</si>
  <si>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</si>
  <si>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</si>
  <si>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</si>
  <si>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</si>
  <si>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</si>
  <si>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</si>
  <si>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</si>
  <si>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</si>
  <si>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</si>
  <si>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</si>
  <si>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</si>
  <si>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</si>
  <si>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</si>
  <si>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</si>
  <si>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</si>
  <si>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</si>
  <si>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</si>
  <si>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</si>
  <si>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</si>
  <si>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</si>
  <si>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</si>
  <si>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</si>
  <si>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</si>
  <si>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</si>
  <si>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</si>
  <si>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</si>
  <si>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</si>
  <si>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</si>
  <si>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</si>
  <si>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</si>
  <si>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</si>
  <si>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</si>
  <si>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</si>
  <si>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</si>
  <si>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</si>
  <si>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</si>
  <si>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</si>
  <si>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</si>
  <si>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</si>
  <si>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</si>
  <si>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</si>
  <si>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</si>
  <si>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</si>
  <si>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</si>
  <si>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</si>
  <si>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</si>
  <si>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</si>
  <si>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</si>
  <si>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</si>
  <si>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</si>
  <si>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</si>
  <si>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</si>
  <si>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</si>
  <si>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</si>
  <si>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</si>
  <si>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</si>
  <si>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</si>
  <si>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</si>
  <si>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</si>
  <si>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</si>
  <si>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</si>
  <si>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</si>
  <si>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</si>
  <si>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</si>
  <si>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</si>
  <si>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</si>
  <si>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</si>
  <si>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</si>
  <si>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</si>
  <si>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</si>
  <si>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</si>
  <si>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</si>
  <si>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</si>
  <si>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</si>
  <si>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</si>
  <si>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</si>
  <si>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</si>
  <si>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</si>
  <si>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</si>
  <si>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</si>
  <si>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</si>
  <si>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</si>
  <si>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</si>
  <si>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</si>
  <si>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</si>
  <si>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</si>
  <si>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</si>
  <si>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</si>
  <si>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</si>
  <si>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</si>
  <si>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</si>
  <si>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</si>
  <si>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</si>
  <si>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</si>
  <si>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</si>
  <si>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</si>
  <si>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</si>
  <si>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</si>
  <si>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</si>
  <si>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</si>
  <si>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</si>
  <si>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</si>
  <si>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</si>
  <si>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</si>
  <si>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</si>
  <si>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</si>
  <si>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</si>
  <si>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</si>
  <si>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</si>
  <si>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</si>
  <si>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</si>
  <si>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</si>
  <si>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</si>
  <si>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</si>
  <si>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</si>
  <si>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</si>
  <si>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</si>
  <si>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</si>
  <si>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</si>
  <si>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</si>
  <si>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</si>
  <si>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</si>
  <si>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</si>
  <si>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</si>
  <si>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</si>
  <si>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</si>
  <si>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</si>
  <si>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</si>
  <si>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</si>
  <si>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</si>
  <si>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</si>
  <si>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</si>
  <si>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</si>
  <si>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</si>
  <si>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</si>
  <si>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</si>
  <si>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</si>
  <si>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</si>
  <si>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</si>
  <si>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</si>
  <si>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</si>
  <si>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</si>
  <si>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</si>
  <si>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</si>
  <si>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</si>
  <si>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</si>
  <si>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</si>
  <si>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</si>
  <si>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</si>
  <si>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</si>
  <si>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</si>
  <si>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</si>
  <si>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</si>
  <si>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</si>
  <si>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</si>
  <si>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</si>
  <si>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</si>
  <si>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</si>
  <si>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</si>
  <si>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</si>
  <si>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</si>
  <si>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</si>
  <si>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</si>
  <si>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</si>
  <si>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</si>
  <si>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</si>
  <si>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</si>
  <si>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</si>
  <si>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</si>
  <si>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</si>
  <si>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</si>
  <si>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</si>
  <si>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</si>
  <si>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</si>
  <si>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</si>
  <si>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</si>
  <si>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</si>
  <si>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</si>
  <si>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</si>
  <si>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</si>
  <si>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</si>
  <si>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</si>
  <si>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</si>
  <si>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</si>
  <si>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</si>
  <si>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</si>
  <si>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</si>
  <si>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</si>
  <si>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</si>
  <si>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</si>
  <si>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</si>
  <si>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</si>
  <si>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</si>
  <si>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</si>
  <si>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</si>
  <si>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</si>
  <si>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</si>
  <si>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</si>
  <si>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</si>
  <si>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</si>
  <si>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</si>
  <si>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</si>
  <si>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</si>
  <si>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</si>
  <si>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</si>
  <si>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</si>
  <si>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</si>
  <si>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</si>
  <si>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</si>
  <si>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</si>
  <si>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</si>
  <si>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</si>
  <si>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</si>
  <si>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</si>
  <si>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</si>
  <si>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</si>
  <si>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</si>
  <si>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</si>
  <si>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</si>
  <si>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</si>
  <si>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</si>
  <si>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</si>
  <si>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</si>
  <si>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</si>
  <si>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</si>
  <si>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</si>
  <si>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</si>
  <si>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</si>
  <si>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</si>
  <si>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</si>
  <si>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</si>
  <si>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</si>
  <si>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</si>
  <si>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</si>
  <si>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</si>
  <si>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</si>
  <si>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</si>
  <si>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</si>
  <si>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</si>
  <si>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</si>
  <si>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</si>
  <si>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</si>
  <si>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</si>
  <si>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</si>
  <si>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</si>
  <si>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</si>
  <si>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</si>
  <si>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</si>
  <si>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</si>
  <si>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</si>
  <si>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</si>
  <si>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</si>
  <si>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</si>
  <si>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</si>
  <si>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</si>
  <si>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</si>
  <si>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</si>
  <si>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</si>
  <si>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</si>
  <si>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</si>
  <si>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</si>
  <si>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</si>
  <si>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</si>
  <si>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</si>
  <si>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</si>
  <si>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</si>
  <si>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</si>
  <si>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</si>
  <si>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</si>
  <si>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</si>
  <si>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</si>
  <si>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</si>
  <si>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</si>
  <si>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</si>
  <si>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</si>
  <si>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</si>
  <si>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</si>
  <si>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</si>
  <si>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</si>
  <si>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</si>
  <si>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</si>
  <si>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</si>
  <si>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</si>
  <si>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</si>
  <si>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</si>
  <si>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</si>
  <si>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</si>
  <si>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</si>
  <si>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</si>
  <si>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</si>
  <si>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</si>
  <si>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</si>
  <si>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</si>
  <si>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</si>
  <si>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</si>
  <si>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</si>
  <si>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</si>
  <si>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</si>
  <si>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</si>
  <si>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</si>
  <si>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</si>
  <si>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</si>
  <si>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</si>
  <si>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</si>
  <si>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</si>
  <si>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</si>
  <si>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</si>
  <si>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</si>
  <si>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</si>
  <si>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</si>
  <si>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</si>
  <si>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</si>
  <si>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</si>
  <si>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</si>
  <si>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</si>
  <si>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</si>
  <si>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</si>
  <si>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</si>
  <si>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</si>
  <si>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</si>
  <si>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</si>
  <si>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</si>
  <si>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</si>
  <si>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</si>
  <si>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</si>
  <si>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</si>
  <si>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</si>
  <si>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</si>
  <si>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</si>
  <si>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</si>
  <si>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</si>
  <si>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</si>
  <si>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</si>
  <si>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</si>
  <si>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</si>
  <si>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</si>
  <si>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</si>
  <si>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</si>
  <si>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</si>
  <si>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</si>
  <si>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</si>
  <si>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</si>
  <si>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</si>
  <si>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</si>
  <si>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</si>
  <si>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</si>
  <si>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</si>
  <si>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</si>
  <si>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</si>
  <si>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</si>
  <si>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</si>
  <si>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</si>
  <si>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</si>
  <si>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</si>
  <si>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</si>
  <si>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</si>
  <si>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</si>
  <si>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</si>
  <si>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</si>
  <si>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</si>
  <si>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</si>
  <si>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</si>
  <si>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</si>
  <si>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</si>
  <si>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</si>
  <si>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</si>
  <si>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</si>
  <si>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</si>
  <si>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</si>
  <si>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</si>
  <si>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</si>
  <si>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</si>
  <si>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</si>
  <si>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</si>
  <si>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</si>
  <si>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</si>
  <si>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</si>
  <si>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</si>
  <si>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</si>
  <si>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</si>
  <si>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</si>
  <si>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</si>
  <si>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</si>
  <si>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</si>
  <si>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</si>
  <si>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</si>
  <si>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</si>
  <si>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</si>
  <si>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</si>
  <si>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</si>
  <si>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</si>
  <si>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</si>
  <si>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</si>
  <si>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</si>
  <si>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</si>
  <si>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</si>
  <si>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</si>
  <si>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</si>
  <si>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</si>
  <si>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</si>
  <si>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</si>
  <si>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</si>
  <si>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</si>
  <si>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</si>
  <si>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</si>
  <si>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</si>
  <si>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</si>
  <si>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</si>
  <si>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</si>
  <si>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</si>
  <si>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</si>
  <si>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</si>
  <si>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</si>
  <si>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</si>
  <si>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</si>
  <si>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</si>
  <si>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</si>
  <si>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</si>
  <si>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</si>
  <si>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</si>
  <si>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</si>
  <si>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</si>
  <si>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</si>
  <si>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</si>
  <si>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</si>
  <si>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</si>
  <si>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</si>
  <si>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</si>
  <si>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</si>
  <si>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</si>
  <si>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</si>
  <si>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</si>
  <si>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</si>
  <si>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</si>
  <si>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</si>
  <si>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</si>
  <si>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</si>
  <si>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</si>
  <si>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</si>
  <si>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</si>
  <si>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</si>
  <si>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</si>
  <si>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</si>
  <si>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</si>
  <si>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</si>
  <si>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</si>
  <si>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</si>
  <si>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</si>
  <si>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</si>
  <si>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</si>
  <si>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</si>
  <si>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</si>
  <si>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</si>
  <si>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</si>
  <si>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</si>
  <si>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</si>
  <si>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</si>
  <si>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</si>
  <si>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</si>
  <si>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</si>
  <si>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</si>
  <si>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</si>
  <si>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</si>
  <si>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</si>
  <si>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</si>
  <si>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</si>
  <si>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</si>
  <si>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</si>
  <si>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</si>
  <si>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</si>
  <si>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</si>
  <si>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</si>
  <si>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</si>
  <si>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</si>
  <si>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</si>
  <si>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</si>
  <si>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</si>
  <si>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</si>
  <si>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</si>
  <si>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</si>
  <si>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</si>
  <si>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</si>
  <si>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</si>
  <si>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</si>
  <si>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</si>
  <si>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</si>
  <si>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</si>
  <si>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</si>
  <si>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</si>
  <si>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</si>
  <si>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</si>
  <si>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</si>
  <si>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</si>
  <si>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</si>
  <si>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</si>
  <si>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</si>
  <si>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</si>
  <si>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</si>
  <si>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</si>
  <si>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</si>
  <si>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</si>
  <si>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</si>
  <si>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</si>
  <si>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</si>
  <si>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 xml:space="preserve">Average of  Total Revenue </t>
  </si>
  <si>
    <t>Q1</t>
  </si>
  <si>
    <t>Q3</t>
  </si>
  <si>
    <t>Median</t>
  </si>
  <si>
    <t>Gross Profit</t>
  </si>
  <si>
    <t>Ticker</t>
  </si>
  <si>
    <t>Tickers</t>
  </si>
  <si>
    <t>SUBTOTAL</t>
  </si>
  <si>
    <t>Revenue</t>
  </si>
  <si>
    <t>Mean</t>
  </si>
  <si>
    <t>Select Ticker</t>
  </si>
  <si>
    <t>Income Statement</t>
  </si>
  <si>
    <t>COGS</t>
  </si>
  <si>
    <t xml:space="preserve"> Sales, General and Admin</t>
  </si>
  <si>
    <t>Other operating expenses</t>
  </si>
  <si>
    <t xml:space="preserve">Research and Development </t>
  </si>
  <si>
    <t>Total operating expenses</t>
  </si>
  <si>
    <t>Operating income/ EBIT</t>
  </si>
  <si>
    <t>Historical</t>
  </si>
  <si>
    <t>Forecast</t>
  </si>
  <si>
    <t>Year 5</t>
  </si>
  <si>
    <t>Year 6</t>
  </si>
  <si>
    <t>Gross Margin</t>
  </si>
  <si>
    <t>Operating Margin</t>
  </si>
  <si>
    <t>Revenue growth (%)</t>
  </si>
  <si>
    <t>Assumptions</t>
  </si>
  <si>
    <t>Gross margin</t>
  </si>
  <si>
    <t>Operating margin</t>
  </si>
  <si>
    <t>Strong case</t>
  </si>
  <si>
    <t>Base case</t>
  </si>
  <si>
    <t>Weak case</t>
  </si>
  <si>
    <t>Choose Scenario</t>
  </si>
  <si>
    <t>Summary Statistics</t>
  </si>
  <si>
    <t>Operating Scenarios for 'Sensitivity Analysis'</t>
  </si>
  <si>
    <t>Operating Profit/ EBIT</t>
  </si>
  <si>
    <t>St. Deviation</t>
  </si>
  <si>
    <t>Minimum</t>
  </si>
  <si>
    <t>Maximum</t>
  </si>
  <si>
    <t>Range</t>
  </si>
  <si>
    <t>IQR</t>
  </si>
  <si>
    <t xml:space="preserve">Sum of  Research and Development </t>
  </si>
  <si>
    <t>Column Labels</t>
  </si>
  <si>
    <t>Sectors</t>
  </si>
  <si>
    <t>R&amp;D IT</t>
  </si>
  <si>
    <t>R&amp;D Health</t>
  </si>
  <si>
    <t>Forecast Analysis for HOLX</t>
  </si>
  <si>
    <t>Dynamic 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</si>
</sst>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0.00_);[Red]\(0.00\)"/>
  </numFmts>
  <fonts count="29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4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2" applyFont="1"/>
    <xf numFmtId="164" fontId="0" fillId="0" borderId="0" xfId="0" applyNumberFormat="1"/>
    <xf numFmtId="164" fontId="0" fillId="0" borderId="0" xfId="42" applyNumberFormat="1" applyFont="1"/>
    <xf numFmtId="0" fontId="0" fillId="0" borderId="0" xfId="42" applyNumberFormat="1" applyFont="1" applyAlignment="1">
      <alignment horizontal="center"/>
    </xf>
    <xf numFmtId="0" fontId="26" fillId="34" borderId="18" xfId="0" applyFont="1" applyFill="1" applyBorder="1" applyAlignment="1">
      <alignment vertical="center"/>
    </xf>
    <xf numFmtId="0" fontId="26" fillId="34" borderId="0" xfId="0" applyFont="1" applyFill="1" applyBorder="1" applyAlignment="1">
      <alignment wrapText="1"/>
    </xf>
    <xf numFmtId="0" fontId="0" fillId="34" borderId="0" xfId="0" applyFill="1" applyBorder="1"/>
    <xf numFmtId="0" fontId="26" fillId="34" borderId="18" xfId="0" applyFont="1" applyFill="1" applyBorder="1" applyAlignment="1">
      <alignment wrapText="1"/>
    </xf>
    <xf numFmtId="0" fontId="27" fillId="34" borderId="24" xfId="0" applyFont="1" applyFill="1" applyBorder="1" applyAlignment="1">
      <alignment vertical="center"/>
    </xf>
    <xf numFmtId="0" fontId="0" fillId="34" borderId="25" xfId="0" applyFill="1" applyBorder="1" applyAlignment="1">
      <alignment wrapText="1"/>
    </xf>
    <xf numFmtId="0" fontId="0" fillId="34" borderId="25" xfId="0" applyFill="1" applyBorder="1"/>
    <xf numFmtId="0" fontId="19" fillId="34" borderId="25" xfId="0" applyFont="1" applyFill="1" applyBorder="1"/>
    <xf numFmtId="2" fontId="0" fillId="34" borderId="0" xfId="0" applyNumberFormat="1" applyFill="1" applyBorder="1"/>
    <xf numFmtId="0" fontId="26" fillId="34" borderId="27" xfId="0" applyFont="1" applyFill="1" applyBorder="1" applyAlignment="1">
      <alignment vertical="center"/>
    </xf>
    <xf numFmtId="0" fontId="26" fillId="34" borderId="28" xfId="0" applyFont="1" applyFill="1" applyBorder="1" applyAlignment="1">
      <alignment wrapText="1"/>
    </xf>
    <xf numFmtId="0" fontId="0" fillId="34" borderId="0" xfId="0" applyFill="1"/>
    <xf numFmtId="0" fontId="0" fillId="34" borderId="28" xfId="0" applyFill="1" applyBorder="1"/>
    <xf numFmtId="0" fontId="19" fillId="34" borderId="15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9" fontId="23" fillId="34" borderId="0" xfId="43" applyFont="1" applyFill="1" applyBorder="1" applyAlignment="1">
      <alignment horizontal="center"/>
    </xf>
    <xf numFmtId="0" fontId="0" fillId="34" borderId="27" xfId="0" applyFill="1" applyBorder="1" applyAlignment="1">
      <alignment horizontal="center"/>
    </xf>
    <xf numFmtId="0" fontId="0" fillId="34" borderId="28" xfId="0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9" fontId="23" fillId="34" borderId="19" xfId="43" applyFont="1" applyFill="1" applyBorder="1" applyAlignment="1">
      <alignment horizontal="center"/>
    </xf>
    <xf numFmtId="0" fontId="19" fillId="34" borderId="16" xfId="0" applyFont="1" applyFill="1" applyBorder="1" applyAlignment="1">
      <alignment horizontal="center"/>
    </xf>
    <xf numFmtId="0" fontId="27" fillId="34" borderId="14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34" borderId="11" xfId="0" applyFill="1" applyBorder="1" applyAlignment="1">
      <alignment horizontal="center"/>
    </xf>
    <xf numFmtId="0" fontId="19" fillId="34" borderId="16" xfId="0" applyFont="1" applyFill="1" applyBorder="1"/>
    <xf numFmtId="0" fontId="0" fillId="34" borderId="17" xfId="0" applyFill="1" applyBorder="1"/>
    <xf numFmtId="165" fontId="0" fillId="34" borderId="17" xfId="0" quotePrefix="1" applyNumberFormat="1" applyFill="1" applyBorder="1"/>
    <xf numFmtId="165" fontId="0" fillId="34" borderId="12" xfId="42" applyNumberFormat="1" applyFont="1" applyFill="1" applyBorder="1" applyAlignment="1">
      <alignment horizontal="center"/>
    </xf>
    <xf numFmtId="0" fontId="0" fillId="34" borderId="18" xfId="0" applyFill="1" applyBorder="1" applyAlignment="1">
      <alignment horizontal="left" indent="1"/>
    </xf>
    <xf numFmtId="165" fontId="0" fillId="34" borderId="0" xfId="0" quotePrefix="1" applyNumberFormat="1" applyFill="1" applyBorder="1"/>
    <xf numFmtId="165" fontId="0" fillId="34" borderId="19" xfId="42" applyNumberFormat="1" applyFont="1" applyFill="1" applyBorder="1" applyAlignment="1">
      <alignment horizontal="center"/>
    </xf>
    <xf numFmtId="0" fontId="19" fillId="34" borderId="18" xfId="0" applyFont="1" applyFill="1" applyBorder="1"/>
    <xf numFmtId="165" fontId="0" fillId="34" borderId="0" xfId="0" applyNumberFormat="1" applyFill="1" applyBorder="1"/>
    <xf numFmtId="44" fontId="0" fillId="34" borderId="18" xfId="42" applyFont="1" applyFill="1" applyBorder="1"/>
    <xf numFmtId="0" fontId="21" fillId="34" borderId="18" xfId="0" applyFont="1" applyFill="1" applyBorder="1" applyAlignment="1">
      <alignment horizontal="left" indent="1"/>
    </xf>
    <xf numFmtId="44" fontId="0" fillId="34" borderId="19" xfId="42" applyFont="1" applyFill="1" applyBorder="1" applyAlignment="1">
      <alignment horizontal="center"/>
    </xf>
    <xf numFmtId="0" fontId="19" fillId="34" borderId="27" xfId="0" applyFont="1" applyFill="1" applyBorder="1"/>
    <xf numFmtId="0" fontId="19" fillId="34" borderId="28" xfId="0" applyFont="1" applyFill="1" applyBorder="1"/>
    <xf numFmtId="165" fontId="19" fillId="34" borderId="28" xfId="0" applyNumberFormat="1" applyFont="1" applyFill="1" applyBorder="1"/>
    <xf numFmtId="165" fontId="0" fillId="34" borderId="29" xfId="42" applyNumberFormat="1" applyFont="1" applyFill="1" applyBorder="1" applyAlignment="1">
      <alignment horizontal="center"/>
    </xf>
    <xf numFmtId="165" fontId="0" fillId="34" borderId="30" xfId="42" applyNumberFormat="1" applyFont="1" applyFill="1" applyBorder="1" applyAlignment="1">
      <alignment horizontal="center"/>
    </xf>
    <xf numFmtId="0" fontId="19" fillId="34" borderId="24" xfId="0" applyFont="1" applyFill="1" applyBorder="1"/>
    <xf numFmtId="165" fontId="19" fillId="34" borderId="25" xfId="0" applyNumberFormat="1" applyFont="1" applyFill="1" applyBorder="1"/>
    <xf numFmtId="165" fontId="19" fillId="34" borderId="31" xfId="0" applyNumberFormat="1" applyFont="1" applyFill="1" applyBorder="1" applyAlignment="1">
      <alignment horizontal="center"/>
    </xf>
    <xf numFmtId="165" fontId="19" fillId="34" borderId="26" xfId="0" applyNumberFormat="1" applyFont="1" applyFill="1" applyBorder="1" applyAlignment="1">
      <alignment horizontal="center"/>
    </xf>
    <xf numFmtId="0" fontId="16" fillId="34" borderId="14" xfId="0" applyFont="1" applyFill="1" applyBorder="1"/>
    <xf numFmtId="0" fontId="16" fillId="34" borderId="27" xfId="0" applyFont="1" applyFill="1" applyBorder="1"/>
    <xf numFmtId="0" fontId="19" fillId="34" borderId="28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5" borderId="13" xfId="0" applyFill="1" applyBorder="1" applyAlignment="1">
      <alignment horizontal="center" vertical="center"/>
    </xf>
    <xf numFmtId="165" fontId="0" fillId="35" borderId="30" xfId="42" applyNumberFormat="1" applyFont="1" applyFill="1" applyBorder="1" applyAlignment="1">
      <alignment horizontal="center"/>
    </xf>
    <xf numFmtId="165" fontId="0" fillId="35" borderId="19" xfId="42" applyNumberFormat="1" applyFont="1" applyFill="1" applyBorder="1" applyAlignment="1">
      <alignment horizontal="center"/>
    </xf>
    <xf numFmtId="44" fontId="0" fillId="35" borderId="30" xfId="42" applyFont="1" applyFill="1" applyBorder="1" applyAlignment="1">
      <alignment horizontal="center"/>
    </xf>
    <xf numFmtId="44" fontId="0" fillId="35" borderId="19" xfId="42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left" indent="13"/>
    </xf>
    <xf numFmtId="0" fontId="19" fillId="35" borderId="11" xfId="0" applyFont="1" applyFill="1" applyBorder="1" applyAlignment="1">
      <alignment horizontal="center"/>
    </xf>
    <xf numFmtId="0" fontId="27" fillId="35" borderId="15" xfId="0" applyFont="1" applyFill="1" applyBorder="1" applyAlignment="1">
      <alignment horizontal="left" vertical="center" indent="7"/>
    </xf>
    <xf numFmtId="0" fontId="17" fillId="35" borderId="15" xfId="0" applyFont="1" applyFill="1" applyBorder="1" applyAlignment="1">
      <alignment horizontal="left" indent="29"/>
    </xf>
    <xf numFmtId="0" fontId="17" fillId="35" borderId="15" xfId="0" applyFont="1" applyFill="1" applyBorder="1" applyAlignment="1">
      <alignment horizontal="center"/>
    </xf>
    <xf numFmtId="0" fontId="17" fillId="35" borderId="11" xfId="0" applyFont="1" applyFill="1" applyBorder="1" applyAlignment="1">
      <alignment horizontal="center"/>
    </xf>
    <xf numFmtId="0" fontId="19" fillId="34" borderId="32" xfId="0" applyFont="1" applyFill="1" applyBorder="1" applyAlignment="1">
      <alignment horizontal="center"/>
    </xf>
    <xf numFmtId="0" fontId="17" fillId="35" borderId="11" xfId="0" applyFont="1" applyFill="1" applyBorder="1" applyAlignment="1">
      <alignment horizontal="left" indent="29"/>
    </xf>
    <xf numFmtId="0" fontId="0" fillId="35" borderId="14" xfId="0" applyFill="1" applyBorder="1"/>
    <xf numFmtId="0" fontId="0" fillId="35" borderId="15" xfId="0" applyFill="1" applyBorder="1"/>
    <xf numFmtId="0" fontId="19" fillId="34" borderId="16" xfId="0" applyFont="1" applyFill="1" applyBorder="1" applyAlignment="1">
      <alignment horizontal="left" indent="36"/>
    </xf>
    <xf numFmtId="0" fontId="19" fillId="34" borderId="17" xfId="0" applyFont="1" applyFill="1" applyBorder="1"/>
    <xf numFmtId="0" fontId="18" fillId="34" borderId="27" xfId="0" applyFont="1" applyFill="1" applyBorder="1"/>
    <xf numFmtId="0" fontId="0" fillId="35" borderId="15" xfId="0" applyFill="1" applyBorder="1" applyAlignment="1">
      <alignment horizontal="center"/>
    </xf>
    <xf numFmtId="0" fontId="27" fillId="35" borderId="14" xfId="0" applyFont="1" applyFill="1" applyBorder="1" applyAlignment="1">
      <alignment vertical="center"/>
    </xf>
    <xf numFmtId="0" fontId="17" fillId="35" borderId="15" xfId="0" applyFont="1" applyFill="1" applyBorder="1" applyAlignment="1">
      <alignment horizontal="left" wrapText="1" indent="29"/>
    </xf>
    <xf numFmtId="0" fontId="20" fillId="34" borderId="0" xfId="0" applyFont="1" applyFill="1"/>
    <xf numFmtId="0" fontId="19" fillId="34" borderId="14" xfId="0" applyFont="1" applyFill="1" applyBorder="1" applyAlignment="1"/>
    <xf numFmtId="0" fontId="19" fillId="34" borderId="15" xfId="0" applyFont="1" applyFill="1" applyBorder="1" applyAlignment="1"/>
    <xf numFmtId="0" fontId="19" fillId="34" borderId="11" xfId="0" applyFont="1" applyFill="1" applyBorder="1" applyAlignment="1"/>
    <xf numFmtId="0" fontId="18" fillId="34" borderId="16" xfId="0" applyFont="1" applyFill="1" applyBorder="1"/>
    <xf numFmtId="0" fontId="19" fillId="34" borderId="14" xfId="0" applyFont="1" applyFill="1" applyBorder="1" applyAlignment="1">
      <alignment horizontal="center"/>
    </xf>
    <xf numFmtId="0" fontId="19" fillId="34" borderId="20" xfId="0" applyFont="1" applyFill="1" applyBorder="1"/>
    <xf numFmtId="165" fontId="20" fillId="34" borderId="0" xfId="0" quotePrefix="1" applyNumberFormat="1" applyFont="1" applyFill="1" applyBorder="1"/>
    <xf numFmtId="165" fontId="20" fillId="34" borderId="19" xfId="0" quotePrefix="1" applyNumberFormat="1" applyFont="1" applyFill="1" applyBorder="1"/>
    <xf numFmtId="0" fontId="20" fillId="34" borderId="21" xfId="0" applyFont="1" applyFill="1" applyBorder="1" applyAlignment="1">
      <alignment horizontal="left" indent="1"/>
    </xf>
    <xf numFmtId="0" fontId="19" fillId="34" borderId="23" xfId="0" applyFont="1" applyFill="1" applyBorder="1"/>
    <xf numFmtId="165" fontId="22" fillId="34" borderId="24" xfId="0" applyNumberFormat="1" applyFont="1" applyFill="1" applyBorder="1"/>
    <xf numFmtId="165" fontId="22" fillId="34" borderId="25" xfId="0" applyNumberFormat="1" applyFont="1" applyFill="1" applyBorder="1"/>
    <xf numFmtId="165" fontId="22" fillId="34" borderId="26" xfId="0" applyNumberFormat="1" applyFont="1" applyFill="1" applyBorder="1"/>
    <xf numFmtId="44" fontId="20" fillId="34" borderId="21" xfId="42" applyFont="1" applyFill="1" applyBorder="1"/>
    <xf numFmtId="165" fontId="20" fillId="34" borderId="0" xfId="0" applyNumberFormat="1" applyFont="1" applyFill="1" applyBorder="1"/>
    <xf numFmtId="165" fontId="20" fillId="34" borderId="19" xfId="0" applyNumberFormat="1" applyFont="1" applyFill="1" applyBorder="1"/>
    <xf numFmtId="165" fontId="19" fillId="34" borderId="27" xfId="0" applyNumberFormat="1" applyFont="1" applyFill="1" applyBorder="1"/>
    <xf numFmtId="165" fontId="19" fillId="34" borderId="10" xfId="0" applyNumberFormat="1" applyFont="1" applyFill="1" applyBorder="1"/>
    <xf numFmtId="0" fontId="19" fillId="34" borderId="13" xfId="0" applyFont="1" applyFill="1" applyBorder="1" applyAlignment="1">
      <alignment horizontal="center"/>
    </xf>
    <xf numFmtId="166" fontId="24" fillId="34" borderId="0" xfId="0" quotePrefix="1" applyNumberFormat="1" applyFont="1" applyFill="1" applyBorder="1" applyAlignment="1">
      <alignment horizontal="center"/>
    </xf>
    <xf numFmtId="166" fontId="24" fillId="34" borderId="19" xfId="0" quotePrefix="1" applyNumberFormat="1" applyFont="1" applyFill="1" applyBorder="1" applyAlignment="1">
      <alignment horizontal="center"/>
    </xf>
    <xf numFmtId="166" fontId="25" fillId="34" borderId="0" xfId="0" applyNumberFormat="1" applyFont="1" applyFill="1" applyBorder="1" applyAlignment="1">
      <alignment horizontal="center"/>
    </xf>
    <xf numFmtId="166" fontId="25" fillId="34" borderId="19" xfId="0" applyNumberFormat="1" applyFont="1" applyFill="1" applyBorder="1" applyAlignment="1">
      <alignment horizontal="center"/>
    </xf>
    <xf numFmtId="166" fontId="25" fillId="34" borderId="28" xfId="0" applyNumberFormat="1" applyFont="1" applyFill="1" applyBorder="1" applyAlignment="1">
      <alignment horizontal="center"/>
    </xf>
    <xf numFmtId="166" fontId="25" fillId="34" borderId="10" xfId="0" applyNumberFormat="1" applyFont="1" applyFill="1" applyBorder="1" applyAlignment="1">
      <alignment horizontal="center"/>
    </xf>
    <xf numFmtId="166" fontId="24" fillId="34" borderId="28" xfId="0" applyNumberFormat="1" applyFont="1" applyFill="1" applyBorder="1" applyAlignment="1">
      <alignment horizontal="center"/>
    </xf>
    <xf numFmtId="166" fontId="24" fillId="34" borderId="10" xfId="0" applyNumberFormat="1" applyFont="1" applyFill="1" applyBorder="1" applyAlignment="1">
      <alignment horizontal="center"/>
    </xf>
    <xf numFmtId="9" fontId="0" fillId="34" borderId="0" xfId="43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 vertical="center"/>
    </xf>
    <xf numFmtId="0" fontId="16" fillId="35" borderId="22" xfId="0" applyFont="1" applyFill="1" applyBorder="1" applyAlignment="1">
      <alignment horizontal="center" vertical="center"/>
    </xf>
    <xf numFmtId="44" fontId="0" fillId="34" borderId="0" xfId="0" applyNumberFormat="1" applyFill="1" applyBorder="1" applyAlignment="1">
      <alignment horizontal="center"/>
    </xf>
    <xf numFmtId="44" fontId="0" fillId="34" borderId="19" xfId="0" applyNumberFormat="1" applyFill="1" applyBorder="1" applyAlignment="1">
      <alignment horizontal="center"/>
    </xf>
    <xf numFmtId="44" fontId="0" fillId="34" borderId="0" xfId="42" applyFont="1" applyFill="1" applyBorder="1" applyAlignment="1">
      <alignment horizontal="center"/>
    </xf>
    <xf numFmtId="44" fontId="0" fillId="34" borderId="0" xfId="42" applyFont="1" applyFill="1" applyBorder="1"/>
    <xf numFmtId="44" fontId="0" fillId="34" borderId="19" xfId="42" applyFont="1" applyFill="1" applyBorder="1"/>
    <xf numFmtId="44" fontId="0" fillId="34" borderId="28" xfId="42" applyFont="1" applyFill="1" applyBorder="1"/>
    <xf numFmtId="44" fontId="0" fillId="34" borderId="10" xfId="42" applyFont="1" applyFill="1" applyBorder="1"/>
    <xf numFmtId="0" fontId="0" fillId="34" borderId="20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44" fontId="0" fillId="34" borderId="28" xfId="0" applyNumberFormat="1" applyFill="1" applyBorder="1"/>
    <xf numFmtId="44" fontId="0" fillId="34" borderId="10" xfId="0" applyNumberFormat="1" applyFill="1" applyBorder="1"/>
    <xf numFmtId="0" fontId="0" fillId="33" borderId="21" xfId="0" applyFill="1" applyBorder="1" applyAlignment="1">
      <alignment horizontal="center"/>
    </xf>
    <xf numFmtId="44" fontId="0" fillId="33" borderId="0" xfId="0" applyNumberFormat="1" applyFill="1" applyBorder="1"/>
    <xf numFmtId="44" fontId="0" fillId="33" borderId="19" xfId="0" applyNumberFormat="1" applyFill="1" applyBorder="1"/>
    <xf numFmtId="44" fontId="0" fillId="34" borderId="27" xfId="42" applyFont="1" applyFill="1" applyBorder="1"/>
    <xf numFmtId="2" fontId="0" fillId="34" borderId="0" xfId="0" applyNumberFormat="1" applyFill="1" applyBorder="1" applyAlignment="1">
      <alignment horizontal="center"/>
    </xf>
    <xf numFmtId="2" fontId="0" fillId="34" borderId="19" xfId="0" applyNumberForma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6" fillId="36" borderId="33" xfId="0" applyFont="1" applyFill="1" applyBorder="1"/>
    <xf numFmtId="2" fontId="0" fillId="0" borderId="0" xfId="0" applyNumberFormat="1"/>
    <xf numFmtId="164" fontId="0" fillId="0" borderId="0" xfId="0" pivotButton="1" applyNumberFormat="1"/>
    <xf numFmtId="164" fontId="16" fillId="36" borderId="33" xfId="0" applyNumberFormat="1" applyFont="1" applyFill="1" applyBorder="1"/>
    <xf numFmtId="0" fontId="0" fillId="37" borderId="0" xfId="0" applyFill="1" applyAlignment="1">
      <alignment horizontal="left"/>
    </xf>
    <xf numFmtId="164" fontId="0" fillId="37" borderId="0" xfId="0" applyNumberFormat="1" applyFill="1"/>
    <xf numFmtId="0" fontId="0" fillId="0" borderId="0" xfId="0" applyAlignment="1">
      <alignment vertical="center"/>
    </xf>
    <xf numFmtId="0" fontId="0" fillId="35" borderId="0" xfId="0" applyFill="1"/>
    <xf numFmtId="0" fontId="0" fillId="38" borderId="0" xfId="0" applyFill="1" applyAlignment="1">
      <alignment vertical="center"/>
    </xf>
    <xf numFmtId="0" fontId="0" fillId="38" borderId="0" xfId="0" applyFill="1"/>
    <xf numFmtId="0" fontId="0" fillId="0" borderId="18" xfId="0" applyBorder="1"/>
    <xf numFmtId="0" fontId="0" fillId="0" borderId="0" xfId="0" applyBorder="1"/>
    <xf numFmtId="6" fontId="0" fillId="0" borderId="0" xfId="0" applyNumberFormat="1" applyBorder="1"/>
    <xf numFmtId="0" fontId="0" fillId="0" borderId="19" xfId="0" applyBorder="1"/>
    <xf numFmtId="0" fontId="0" fillId="37" borderId="18" xfId="0" applyFill="1" applyBorder="1"/>
    <xf numFmtId="0" fontId="0" fillId="37" borderId="0" xfId="0" applyFill="1" applyBorder="1"/>
    <xf numFmtId="0" fontId="0" fillId="37" borderId="19" xfId="0" applyFill="1" applyBorder="1"/>
    <xf numFmtId="0" fontId="0" fillId="35" borderId="18" xfId="0" applyFill="1" applyBorder="1"/>
    <xf numFmtId="0" fontId="0" fillId="35" borderId="0" xfId="0" applyFill="1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1" xfId="0" applyBorder="1" applyAlignment="1">
      <alignment vertical="center"/>
    </xf>
    <xf numFmtId="6" fontId="0" fillId="34" borderId="0" xfId="0" applyNumberFormat="1" applyFill="1" applyBorder="1" applyAlignment="1">
      <alignment horizontal="center"/>
    </xf>
    <xf numFmtId="6" fontId="0" fillId="34" borderId="19" xfId="0" applyNumberFormat="1" applyFill="1" applyBorder="1" applyAlignment="1">
      <alignment horizontal="center"/>
    </xf>
    <xf numFmtId="2" fontId="0" fillId="33" borderId="0" xfId="0" applyNumberFormat="1" applyFill="1" applyBorder="1" applyAlignment="1">
      <alignment horizontal="center"/>
    </xf>
    <xf numFmtId="2" fontId="0" fillId="33" borderId="19" xfId="0" applyNumberFormat="1" applyFill="1" applyBorder="1" applyAlignment="1">
      <alignment horizontal="center"/>
    </xf>
    <xf numFmtId="9" fontId="24" fillId="34" borderId="0" xfId="0" applyNumberFormat="1" applyFont="1" applyFill="1" applyBorder="1" applyAlignment="1">
      <alignment horizontal="center"/>
    </xf>
    <xf numFmtId="9" fontId="24" fillId="34" borderId="19" xfId="0" applyNumberFormat="1" applyFont="1" applyFill="1" applyBorder="1" applyAlignment="1">
      <alignment horizontal="center"/>
    </xf>
    <xf numFmtId="9" fontId="24" fillId="34" borderId="0" xfId="43" applyNumberFormat="1" applyFont="1" applyFill="1" applyBorder="1" applyAlignment="1">
      <alignment horizontal="center"/>
    </xf>
    <xf numFmtId="9" fontId="24" fillId="34" borderId="25" xfId="43" applyNumberFormat="1" applyFont="1" applyFill="1" applyBorder="1" applyAlignment="1">
      <alignment horizontal="center"/>
    </xf>
    <xf numFmtId="9" fontId="24" fillId="34" borderId="26" xfId="0" applyNumberFormat="1" applyFont="1" applyFill="1" applyBorder="1" applyAlignment="1">
      <alignment horizontal="center"/>
    </xf>
    <xf numFmtId="9" fontId="24" fillId="34" borderId="25" xfId="0" applyNumberFormat="1" applyFont="1" applyFill="1" applyBorder="1" applyAlignment="1">
      <alignment horizontal="center"/>
    </xf>
    <xf numFmtId="9" fontId="24" fillId="34" borderId="28" xfId="0" applyNumberFormat="1" applyFont="1" applyFill="1" applyBorder="1" applyAlignment="1">
      <alignment horizontal="center"/>
    </xf>
    <xf numFmtId="9" fontId="24" fillId="34" borderId="10" xfId="0" applyNumberFormat="1" applyFont="1" applyFill="1" applyBorder="1" applyAlignment="1">
      <alignment horizontal="center"/>
    </xf>
    <xf numFmtId="9" fontId="24" fillId="34" borderId="0" xfId="43" quotePrefix="1" applyFont="1" applyFill="1" applyBorder="1" applyAlignment="1">
      <alignment horizontal="center"/>
    </xf>
    <xf numFmtId="9" fontId="24" fillId="34" borderId="19" xfId="43" quotePrefix="1" applyFont="1" applyFill="1" applyBorder="1" applyAlignment="1">
      <alignment horizontal="center"/>
    </xf>
    <xf numFmtId="0" fontId="28" fillId="34" borderId="0" xfId="0" applyFont="1" applyFill="1" applyAlignment="1">
      <alignment horizontal="center"/>
    </xf>
    <xf numFmtId="164" fontId="0" fillId="33" borderId="0" xfId="0" applyNumberFormat="1" applyFill="1"/>
    <xf numFmtId="0" fontId="16" fillId="33" borderId="13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Standard Deviation - Energy Sector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plus"/>
            <c:errValType val="cust"/>
            <c:noEndCap val="0"/>
            <c:plus>
              <c:numRef>
                <c:f>'SummaryStatistics-EnergySector'!$I$4:$L$4</c:f>
                <c:numCache>
                  <c:formatCode>General</c:formatCode>
                  <c:ptCount val="4"/>
                  <c:pt idx="0">
                    <c:v>93215477340.612289</c:v>
                  </c:pt>
                  <c:pt idx="1">
                    <c:v>87598693146.169113</c:v>
                  </c:pt>
                  <c:pt idx="2">
                    <c:v>81924702343.613678</c:v>
                  </c:pt>
                  <c:pt idx="3">
                    <c:v>53672059913.329643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'SummaryStatistics-EnergySector'!$I$1:$L$1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'SummaryStatistics-EnergySector'!$I$4:$L$4</c:f>
              <c:numCache>
                <c:formatCode>0.00</c:formatCode>
                <c:ptCount val="4"/>
                <c:pt idx="0">
                  <c:v>93215477340.612289</c:v>
                </c:pt>
                <c:pt idx="1">
                  <c:v>87598693146.169113</c:v>
                </c:pt>
                <c:pt idx="2">
                  <c:v>81924702343.613678</c:v>
                </c:pt>
                <c:pt idx="3">
                  <c:v>53672059913.329643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1-4DFD-AD26-F8C6DE7E64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86074112"/>
        <c:axId val="786079032"/>
      </c:barChart>
      <c:catAx>
        <c:axId val="78607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079032"/>
        <c:crossesAt val="0"/>
        <c:auto val="1"/>
        <c:lblAlgn val="ctr"/>
        <c:lblOffset val="100"/>
        <c:noMultiLvlLbl val="0"/>
      </c:catAx>
      <c:valAx>
        <c:axId val="786079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07411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St. Deviation Analysis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St. Deviation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2-49C4-B234-A3C8BEBE4B40}"/>
              </c:ext>
            </c:extLst>
          </c:dPt>
          <c:errBars>
            <c:errBarType val="plus"/>
            <c:errValType val="cust"/>
            <c:noEndCap val="0"/>
            <c:plus>
              <c:numRef>
                <c:f>'Summary Stats-Task 1(b)'!$L$5:$M$5</c:f>
                <c:numCache>
                  <c:formatCode>General</c:formatCode>
                  <c:ptCount val="2"/>
                  <c:pt idx="0">
                    <c:v>2506347817.050405</c:v>
                  </c:pt>
                  <c:pt idx="1">
                    <c:v>1854536358.0439637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rnd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'Summary Stats-Task 1(b)'!$L$2:$M$2</c:f>
              <c:strCache>
                <c:ptCount val="2"/>
                <c:pt idx="0">
                  <c:v>R&amp;D IT</c:v>
                </c:pt>
                <c:pt idx="1">
                  <c:v>R&amp;D Health</c:v>
                </c:pt>
              </c:strCache>
            </c:strRef>
          </c:cat>
          <c:val>
            <c:numRef>
              <c:f>'Summary Stats-Task 1(b)'!$L$5:$M$5</c:f>
              <c:numCache>
                <c:formatCode>0.00</c:formatCode>
                <c:ptCount val="2"/>
                <c:pt idx="0">
                  <c:v>2506347817.050405</c:v>
                </c:pt>
                <c:pt idx="1">
                  <c:v>1854536358.0439637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2-49C4-B234-A3C8BEBE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350584"/>
        <c:axId val="364354520"/>
      </c:barChart>
      <c:catAx>
        <c:axId val="36435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54520"/>
        <c:crosses val="autoZero"/>
        <c:auto val="1"/>
        <c:lblAlgn val="ctr"/>
        <c:lblOffset val="100"/>
        <c:noMultiLvlLbl val="0"/>
      </c:catAx>
      <c:valAx>
        <c:axId val="36435452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5058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Project_Neha.xlsx]2016_finsect_analysis!PivotTable43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2016 Financials Sector Company Performance Analysis Based on 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1" i="0" baseline="0">
                <a:effectLst/>
              </a:rPr>
              <a:t>Average of Total Revenue 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3918189771733078"/>
          <c:y val="0.17915939611194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'2016_finsect_analysis'!$B$6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'2016_finsect_analysis'!$A$7:$A$84</c:f>
              <c:strCache>
                <c:ptCount val="77"/>
                <c:pt idx="0">
                  <c:v>GM</c:v>
                </c:pt>
                <c:pt idx="1">
                  <c:v>F</c:v>
                </c:pt>
                <c:pt idx="2">
                  <c:v>AMZN</c:v>
                </c:pt>
                <c:pt idx="3">
                  <c:v>HD</c:v>
                </c:pt>
                <c:pt idx="4">
                  <c:v>TGT</c:v>
                </c:pt>
                <c:pt idx="5">
                  <c:v>LOW</c:v>
                </c:pt>
                <c:pt idx="6">
                  <c:v>DIS</c:v>
                </c:pt>
                <c:pt idx="7">
                  <c:v>BBY</c:v>
                </c:pt>
                <c:pt idx="8">
                  <c:v>NKE</c:v>
                </c:pt>
                <c:pt idx="9">
                  <c:v>TJX</c:v>
                </c:pt>
                <c:pt idx="10">
                  <c:v>M</c:v>
                </c:pt>
                <c:pt idx="11">
                  <c:v>MCD</c:v>
                </c:pt>
                <c:pt idx="12">
                  <c:v>SPLS</c:v>
                </c:pt>
                <c:pt idx="13">
                  <c:v>WHR</c:v>
                </c:pt>
                <c:pt idx="14">
                  <c:v>AN</c:v>
                </c:pt>
                <c:pt idx="15">
                  <c:v>KSS</c:v>
                </c:pt>
                <c:pt idx="16">
                  <c:v>DG</c:v>
                </c:pt>
                <c:pt idx="17">
                  <c:v>SBUX</c:v>
                </c:pt>
                <c:pt idx="18">
                  <c:v>GT</c:v>
                </c:pt>
                <c:pt idx="19">
                  <c:v>GPS</c:v>
                </c:pt>
                <c:pt idx="20">
                  <c:v>CCL</c:v>
                </c:pt>
                <c:pt idx="21">
                  <c:v>DLPH</c:v>
                </c:pt>
                <c:pt idx="22">
                  <c:v>OMC</c:v>
                </c:pt>
                <c:pt idx="23">
                  <c:v>GPC</c:v>
                </c:pt>
                <c:pt idx="24">
                  <c:v>CHTR</c:v>
                </c:pt>
                <c:pt idx="25">
                  <c:v>VIAB</c:v>
                </c:pt>
                <c:pt idx="26">
                  <c:v>YUM</c:v>
                </c:pt>
                <c:pt idx="27">
                  <c:v>KMX</c:v>
                </c:pt>
                <c:pt idx="28">
                  <c:v>MAR</c:v>
                </c:pt>
                <c:pt idx="29">
                  <c:v>JWN</c:v>
                </c:pt>
                <c:pt idx="30">
                  <c:v>VFC</c:v>
                </c:pt>
                <c:pt idx="31">
                  <c:v>BBBY</c:v>
                </c:pt>
                <c:pt idx="32">
                  <c:v>LB</c:v>
                </c:pt>
                <c:pt idx="33">
                  <c:v>SWK</c:v>
                </c:pt>
                <c:pt idx="34">
                  <c:v>ROST</c:v>
                </c:pt>
                <c:pt idx="35">
                  <c:v>AZO</c:v>
                </c:pt>
                <c:pt idx="36">
                  <c:v>DLTR</c:v>
                </c:pt>
                <c:pt idx="37">
                  <c:v>DHI</c:v>
                </c:pt>
                <c:pt idx="38">
                  <c:v>LEN</c:v>
                </c:pt>
                <c:pt idx="39">
                  <c:v>BWA</c:v>
                </c:pt>
                <c:pt idx="40">
                  <c:v>AAP</c:v>
                </c:pt>
                <c:pt idx="41">
                  <c:v>RCL</c:v>
                </c:pt>
                <c:pt idx="42">
                  <c:v>PVH</c:v>
                </c:pt>
                <c:pt idx="43">
                  <c:v>PCLN</c:v>
                </c:pt>
                <c:pt idx="44">
                  <c:v>RL</c:v>
                </c:pt>
                <c:pt idx="45">
                  <c:v>IPG</c:v>
                </c:pt>
                <c:pt idx="46">
                  <c:v>MHK</c:v>
                </c:pt>
                <c:pt idx="47">
                  <c:v>ORLY</c:v>
                </c:pt>
                <c:pt idx="48">
                  <c:v>FL</c:v>
                </c:pt>
                <c:pt idx="49">
                  <c:v>EXPE</c:v>
                </c:pt>
                <c:pt idx="50">
                  <c:v>DRI</c:v>
                </c:pt>
                <c:pt idx="51">
                  <c:v>PHM</c:v>
                </c:pt>
                <c:pt idx="52">
                  <c:v>DISCA</c:v>
                </c:pt>
                <c:pt idx="53">
                  <c:v>DISCK</c:v>
                </c:pt>
                <c:pt idx="54">
                  <c:v>MAT</c:v>
                </c:pt>
                <c:pt idx="55">
                  <c:v>HOG</c:v>
                </c:pt>
                <c:pt idx="56">
                  <c:v>LKQ</c:v>
                </c:pt>
                <c:pt idx="57">
                  <c:v>NWL</c:v>
                </c:pt>
                <c:pt idx="58">
                  <c:v>HAR</c:v>
                </c:pt>
                <c:pt idx="59">
                  <c:v>TSCO</c:v>
                </c:pt>
                <c:pt idx="60">
                  <c:v>HBI</c:v>
                </c:pt>
                <c:pt idx="61">
                  <c:v>SIG</c:v>
                </c:pt>
                <c:pt idx="62">
                  <c:v>WYN</c:v>
                </c:pt>
                <c:pt idx="63">
                  <c:v>WYNN</c:v>
                </c:pt>
                <c:pt idx="64">
                  <c:v>HAS</c:v>
                </c:pt>
                <c:pt idx="65">
                  <c:v>TIF</c:v>
                </c:pt>
                <c:pt idx="66">
                  <c:v>CMG</c:v>
                </c:pt>
                <c:pt idx="67">
                  <c:v>KORS</c:v>
                </c:pt>
                <c:pt idx="68">
                  <c:v>SNA</c:v>
                </c:pt>
                <c:pt idx="69">
                  <c:v>URBN</c:v>
                </c:pt>
                <c:pt idx="70">
                  <c:v>TGNA</c:v>
                </c:pt>
                <c:pt idx="71">
                  <c:v>ULTA</c:v>
                </c:pt>
                <c:pt idx="72">
                  <c:v>UA</c:v>
                </c:pt>
                <c:pt idx="73">
                  <c:v>UAA</c:v>
                </c:pt>
                <c:pt idx="74">
                  <c:v>GRMN</c:v>
                </c:pt>
                <c:pt idx="75">
                  <c:v>SNI</c:v>
                </c:pt>
                <c:pt idx="76">
                  <c:v>TRIP</c:v>
                </c:pt>
              </c:strCache>
            </c:strRef>
          </c:cat>
          <c:val>
            <c:numRef>
              <c:f>'2016_finsect_analysis'!$B$7:$B$84</c:f>
              <c:numCache>
                <c:formatCode>"$"#,##0.00</c:formatCode>
                <c:ptCount val="77"/>
                <c:pt idx="0">
                  <c:v>157523000000</c:v>
                </c:pt>
                <c:pt idx="1">
                  <c:v>148088000000</c:v>
                </c:pt>
                <c:pt idx="2">
                  <c:v>101608250000</c:v>
                </c:pt>
                <c:pt idx="3">
                  <c:v>81315250000</c:v>
                </c:pt>
                <c:pt idx="4">
                  <c:v>72745750000</c:v>
                </c:pt>
                <c:pt idx="5">
                  <c:v>54808750000</c:v>
                </c:pt>
                <c:pt idx="6">
                  <c:v>50487750000</c:v>
                </c:pt>
                <c:pt idx="7">
                  <c:v>41483750000</c:v>
                </c:pt>
                <c:pt idx="8">
                  <c:v>29022250000</c:v>
                </c:pt>
                <c:pt idx="9">
                  <c:v>28331103250</c:v>
                </c:pt>
                <c:pt idx="10">
                  <c:v>27700250000</c:v>
                </c:pt>
                <c:pt idx="11">
                  <c:v>27131750000</c:v>
                </c:pt>
                <c:pt idx="12">
                  <c:v>22761377500</c:v>
                </c:pt>
                <c:pt idx="13">
                  <c:v>20062500000</c:v>
                </c:pt>
                <c:pt idx="14">
                  <c:v>19774350000</c:v>
                </c:pt>
                <c:pt idx="15">
                  <c:v>19134250000</c:v>
                </c:pt>
                <c:pt idx="16">
                  <c:v>18201111250</c:v>
                </c:pt>
                <c:pt idx="17">
                  <c:v>17948300000</c:v>
                </c:pt>
                <c:pt idx="18">
                  <c:v>17319750000</c:v>
                </c:pt>
                <c:pt idx="19">
                  <c:v>16007750000</c:v>
                </c:pt>
                <c:pt idx="20">
                  <c:v>15860750000</c:v>
                </c:pt>
                <c:pt idx="21">
                  <c:v>15594000000</c:v>
                </c:pt>
                <c:pt idx="22">
                  <c:v>15289700000</c:v>
                </c:pt>
                <c:pt idx="23">
                  <c:v>14428350500</c:v>
                </c:pt>
                <c:pt idx="24">
                  <c:v>14005000000</c:v>
                </c:pt>
                <c:pt idx="25">
                  <c:v>13333250000</c:v>
                </c:pt>
                <c:pt idx="26">
                  <c:v>13275250000</c:v>
                </c:pt>
                <c:pt idx="27">
                  <c:v>13238877000</c:v>
                </c:pt>
                <c:pt idx="28">
                  <c:v>13220000000</c:v>
                </c:pt>
                <c:pt idx="29">
                  <c:v>13154250000</c:v>
                </c:pt>
                <c:pt idx="30">
                  <c:v>11739602000</c:v>
                </c:pt>
                <c:pt idx="31">
                  <c:v>11600902750</c:v>
                </c:pt>
                <c:pt idx="32">
                  <c:v>11210000000</c:v>
                </c:pt>
                <c:pt idx="33">
                  <c:v>11201700000</c:v>
                </c:pt>
                <c:pt idx="34">
                  <c:v>10733273500</c:v>
                </c:pt>
                <c:pt idx="35">
                  <c:v>9861464750</c:v>
                </c:pt>
                <c:pt idx="36">
                  <c:v>9833850000</c:v>
                </c:pt>
                <c:pt idx="37">
                  <c:v>9316400000</c:v>
                </c:pt>
                <c:pt idx="38">
                  <c:v>8534728500</c:v>
                </c:pt>
                <c:pt idx="39">
                  <c:v>8208975000</c:v>
                </c:pt>
                <c:pt idx="40">
                  <c:v>8069924000</c:v>
                </c:pt>
                <c:pt idx="41">
                  <c:v>8005211750</c:v>
                </c:pt>
                <c:pt idx="42">
                  <c:v>7622725000</c:v>
                </c:pt>
                <c:pt idx="43">
                  <c:v>7430055000</c:v>
                </c:pt>
                <c:pt idx="44">
                  <c:v>7355000000</c:v>
                </c:pt>
                <c:pt idx="45">
                  <c:v>7307350000</c:v>
                </c:pt>
                <c:pt idx="46">
                  <c:v>7252935750</c:v>
                </c:pt>
                <c:pt idx="47">
                  <c:v>7003544000</c:v>
                </c:pt>
                <c:pt idx="48">
                  <c:v>6812500000</c:v>
                </c:pt>
                <c:pt idx="49">
                  <c:v>6495156250</c:v>
                </c:pt>
                <c:pt idx="50">
                  <c:v>6476025000</c:v>
                </c:pt>
                <c:pt idx="51">
                  <c:v>6288099500</c:v>
                </c:pt>
                <c:pt idx="52">
                  <c:v>6172750000</c:v>
                </c:pt>
                <c:pt idx="53">
                  <c:v>6172750000</c:v>
                </c:pt>
                <c:pt idx="54">
                  <c:v>6158051250</c:v>
                </c:pt>
                <c:pt idx="55">
                  <c:v>5926072000</c:v>
                </c:pt>
                <c:pt idx="56">
                  <c:v>5779538750</c:v>
                </c:pt>
                <c:pt idx="57">
                  <c:v>5689550000</c:v>
                </c:pt>
                <c:pt idx="58">
                  <c:v>5678324500</c:v>
                </c:pt>
                <c:pt idx="59">
                  <c:v>5441781500</c:v>
                </c:pt>
                <c:pt idx="60">
                  <c:v>5428074000</c:v>
                </c:pt>
                <c:pt idx="61">
                  <c:v>5119775000</c:v>
                </c:pt>
                <c:pt idx="62">
                  <c:v>5090000000</c:v>
                </c:pt>
                <c:pt idx="63">
                  <c:v>5071191000</c:v>
                </c:pt>
                <c:pt idx="64">
                  <c:v>4223964000</c:v>
                </c:pt>
                <c:pt idx="65">
                  <c:v>4045037250</c:v>
                </c:pt>
                <c:pt idx="66">
                  <c:v>3932116750</c:v>
                </c:pt>
                <c:pt idx="67">
                  <c:v>3644033000</c:v>
                </c:pt>
                <c:pt idx="68">
                  <c:v>3508750000</c:v>
                </c:pt>
                <c:pt idx="69">
                  <c:v>3162436000</c:v>
                </c:pt>
                <c:pt idx="70">
                  <c:v>3158351500</c:v>
                </c:pt>
                <c:pt idx="71">
                  <c:v>3014078500</c:v>
                </c:pt>
                <c:pt idx="72">
                  <c:v>2803663750</c:v>
                </c:pt>
                <c:pt idx="73">
                  <c:v>2803663750</c:v>
                </c:pt>
                <c:pt idx="74">
                  <c:v>2759613500</c:v>
                </c:pt>
                <c:pt idx="75">
                  <c:v>2630418500</c:v>
                </c:pt>
                <c:pt idx="76">
                  <c:v>1111500000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E9B-8F71-A3E7E8498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212552"/>
        <c:axId val="514213864"/>
      </c:barChart>
      <c:catAx>
        <c:axId val="51421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13864"/>
        <c:crosses val="autoZero"/>
        <c:auto val="1"/>
        <c:lblAlgn val="ctr"/>
        <c:lblOffset val="100"/>
        <c:noMultiLvlLbl val="0"/>
      </c:catAx>
      <c:valAx>
        <c:axId val="514213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1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Revenue Analysis for Energy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Analysis for Energy Sector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AB865389-4F0F-4DA7-83FB-8D20DFC73BFF}">
          <cx:tx>
            <cx:txData>
              <cx:f>_xlchart.v1.0</cx:f>
              <cx:v>Year 1</cx:v>
            </cx:txData>
          </cx:tx>
          <cx:dataLabels pos="l">
            <cx:visibility seriesName="0" categoryName="0" value="1"/>
            <cx:separator>, </cx:separator>
            <cx:dataLabel idx="0" pos="t">
              <cx:separator>, </cx:separator>
            </cx:dataLabel>
            <cx:dataLabel idx="25" pos="t">
              <cx:separator>, </cx:separator>
            </cx:dataLabel>
            <cx:dataLabel idx="31" pos="t">
              <cx:separator>, </cx:separator>
            </cx:dataLabel>
            <cx:dataLabel idx="32" pos="t">
              <cx:separator>, </cx:separator>
            </cx:dataLabel>
            <cx:dataLabel idx="33" pos="t">
              <cx:separator>, </cx:separator>
            </cx:dataLabel>
            <cx:dataLabel idx="34" pos="t">
              <cx:separator>, </cx:separator>
            </cx:dataLabel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5534F9E8-1244-4308-9F43-F172ACAFB827}">
          <cx:tx>
            <cx:txData>
              <cx:f>_xlchart.v1.2</cx:f>
              <cx:v>Year 2</cx:v>
            </cx:txData>
          </cx:tx>
          <cx:dataLabels pos="b">
            <cx:visibility seriesName="0" categoryName="0" value="1"/>
            <cx:separator>, </cx:separator>
            <cx:dataLabel idx="32" pos="t">
              <cx:separator>, </cx:separator>
            </cx:dataLabel>
          </cx:dataLabels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3762A44E-F7E7-4C99-9314-42C7C465A130}">
          <cx:tx>
            <cx:txData>
              <cx:f>_xlchart.v1.4</cx:f>
              <cx:v>Year 3</cx:v>
            </cx:txData>
          </cx:tx>
          <cx:dataLabels pos="t">
            <cx:visibility seriesName="0" categoryName="0" value="1"/>
            <cx:separator>, </cx:separator>
            <cx:dataLabel idx="0" pos="b">
              <cx:separator>, </cx:separator>
            </cx:dataLabel>
            <cx:dataLabel idx="25" pos="b">
              <cx:separator>, </cx:separator>
            </cx:dataLabel>
            <cx:dataLabel idx="34" pos="t">
              <cx:separator>, </cx:separator>
            </cx:dataLabel>
          </cx:dataLabels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1AF3CA1B-F79F-4D17-A3F0-451D5289C368}">
          <cx:tx>
            <cx:txData>
              <cx:f>_xlchart.v1.6</cx:f>
              <cx:v>Year 4</cx:v>
            </cx:txData>
          </cx:tx>
          <cx:dataLabels pos="r">
            <cx:visibility seriesName="0" categoryName="0" value="1"/>
            <cx:separator>, </cx:separator>
            <cx:dataLabel idx="0" pos="b">
              <cx:separator>, </cx:separator>
            </cx:dataLabel>
            <cx:dataLabel idx="25" pos="t">
              <cx:separator>, </cx:separator>
            </cx:dataLabel>
            <cx:dataLabel idx="31" pos="t">
              <cx:separator>, </cx:separator>
            </cx:dataLabel>
            <cx:dataLabel idx="32" pos="t">
              <cx:separator>, </cx:separator>
            </cx:dataLabel>
            <cx:dataLabel idx="33" pos="t">
              <cx:separator>, </cx:separator>
            </cx:dataLabel>
          </cx:dataLabels>
          <cx:dataId val="3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0.209999993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Revenue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In Millions</a:t>
              </a:r>
            </a:p>
          </cx:txPr>
        </cx:title>
        <cx:units unit="millions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/>
  </cx:chart>
  <cx:spPr>
    <a:noFill/>
    <a:ln w="25400"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Year 1 Revenue Analysis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Year 1 Revenue Analysis </a:t>
          </a:r>
        </a:p>
      </cx:txPr>
    </cx:title>
    <cx:plotArea>
      <cx:plotAreaRegion>
        <cx:series layoutId="boxWhisker" uniqueId="{0DBFD0ED-4C04-42B2-841E-B1B6C826324D}">
          <cx:spPr>
            <a:solidFill>
              <a:schemeClr val="accent2">
                <a:lumMod val="20000"/>
                <a:lumOff val="8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0" pos="t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 $1,204.55 </a:t>
                  </a:r>
                </a:p>
              </cx:txPr>
              <cx:separator>, </cx:separator>
            </cx:dataLabel>
            <cx:dataLabel idx="31">
              <cx:visibility seriesName="0" categoryName="0" value="0"/>
              <cx:separator>, </cx:separator>
            </cx:dataLabel>
            <cx:dataLabel idx="32" pos="t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 $11,966.00 </a:t>
                  </a:r>
                </a:p>
              </cx:txPr>
              <cx:separator>, </cx:separator>
            </cx:dataLabel>
            <cx:dataLabel idx="33">
              <cx:visibility seriesName="0" categoryName="0" value="0"/>
              <cx:separator>, </cx:separator>
            </cx:dataLabel>
            <cx:dataLabel idx="34" pos="t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9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 $43,629.11 </a:t>
                  </a:r>
                </a:p>
              </cx:txPr>
              <cx:separator>, </cx:separator>
            </cx:dataLabel>
            <cx:dataLabelHidden idx="25"/>
            <cx:dataLabelHidden idx="26"/>
            <cx:dataLabelHidden idx="27"/>
            <cx:dataLabelHidden idx="28"/>
            <cx:dataLabelHidden idx="29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Year 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 1</a:t>
              </a:r>
            </a:p>
          </cx:txPr>
        </cx:title>
        <cx:tickLabels/>
        <cx:spPr>
          <a:ln>
            <a:solidFill>
              <a:schemeClr val="bg1">
                <a:lumMod val="75000"/>
                <a:alpha val="93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noFill/>
              </a:defRPr>
            </a:pPr>
            <a:endParaRPr lang="en-US" sz="900" b="0" i="0" u="none" strike="noStrike" baseline="0">
              <a:noFill/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</a:t>
              </a:r>
            </a:p>
          </cx:txPr>
        </cx:title>
        <cx:units unit="millions"/>
        <cx:majorTickMarks type="out"/>
        <cx:tickLabels/>
      </cx:axis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Year 2 Revenue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Year 2 Revenue Analysis</a:t>
          </a:r>
        </a:p>
      </cx:txPr>
    </cx:title>
    <cx:plotArea>
      <cx:plotAreaRegion>
        <cx:series layoutId="boxWhisker" uniqueId="{86C89462-03A0-4E9C-94CC-18D2BC580BAD}">
          <cx:spPr>
            <a:solidFill>
              <a:schemeClr val="accent4">
                <a:lumMod val="60000"/>
                <a:lumOff val="40000"/>
              </a:schemeClr>
            </a:solidFill>
          </cx:spPr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34">
              <cx:visibility seriesName="0" categoryName="0" value="1"/>
              <cx:separator>, </cx:separator>
            </cx:dataLabel>
            <cx:dataLabelHidden idx="25"/>
            <cx:dataLabelHidden idx="31"/>
            <cx:dataLabelHidden idx="33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 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 2</a:t>
              </a:r>
            </a:p>
          </cx:txPr>
        </cx:title>
        <cx:tickLabels/>
      </cx:axis>
      <cx:axis id="1">
        <cx:valScaling/>
        <cx:title>
          <cx:tx>
            <cx:txData>
              <cx:v>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</a:t>
              </a:r>
            </a:p>
          </cx:txPr>
        </cx:title>
        <cx:units unit="millions"/>
        <cx:tickLabels/>
      </cx:axis>
    </cx:plotArea>
  </cx:chart>
  <cx:spPr>
    <a:noFill/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Year 3 Revenue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Year 3 Revenue Analysis</a:t>
          </a:r>
        </a:p>
      </cx:txPr>
    </cx:title>
    <cx:plotArea>
      <cx:plotAreaRegion>
        <cx:series layoutId="boxWhisker" uniqueId="{6A528E78-BD30-466E-87C4-DDA558FFCF87}">
          <cx:spPr>
            <a:solidFill>
              <a:schemeClr val="accent6">
                <a:lumMod val="60000"/>
                <a:lumOff val="40000"/>
              </a:schemeClr>
            </a:solidFill>
          </cx:spPr>
          <cx:dataLabels pos="t">
            <cx:visibility seriesName="0" categoryName="0" value="1"/>
            <cx:separator>, </cx:separator>
            <cx:dataLabel idx="34" pos="t">
              <cx:separator>, </cx:separator>
            </cx:dataLabel>
            <cx:dataLabelHidden idx="25"/>
            <cx:dataLabelHidden idx="31"/>
            <cx:dataLabelHidden idx="33"/>
          </cx:dataLabels>
          <cx:dataId val="0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 3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 3</a:t>
              </a:r>
            </a:p>
          </cx:txPr>
        </cx:title>
        <cx:tickLabels/>
      </cx:axis>
      <cx:axis id="1">
        <cx:valScaling/>
        <cx:title>
          <cx:tx>
            <cx:txData>
              <cx:v>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</a:t>
              </a:r>
            </a:p>
          </cx:txPr>
        </cx:title>
        <cx:units unit="millions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Year 4 Revenue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Year 4 Revenue Analysis</a:t>
          </a:r>
        </a:p>
      </cx:txPr>
    </cx:title>
    <cx:plotArea>
      <cx:plotAreaRegion>
        <cx:series layoutId="boxWhisker" uniqueId="{9DA14A33-09BC-477B-8EE2-C943EEF1CDDB}">
          <cx:spPr>
            <a:solidFill>
              <a:schemeClr val="accent1">
                <a:lumMod val="40000"/>
                <a:lumOff val="60000"/>
              </a:schemeClr>
            </a:solidFill>
            <a:effectLst>
              <a:softEdge rad="0"/>
            </a:effectLst>
          </cx:spPr>
          <cx:dataLabels pos="b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endParaRPr>
              </a:p>
            </cx:txPr>
            <cx:visibility seriesName="0" categoryName="0" value="1"/>
            <cx:separator>, </cx:separator>
            <cx:dataLabelHidden idx="25"/>
            <cx:dataLabelHidden idx="31"/>
            <cx:dataLabelHidden idx="33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 4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rPr>
                <a:t>Year 4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/>
        <cx:title>
          <cx:tx>
            <cx:txData>
              <cx:v>Revenue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rPr>
                <a:t>Revenue</a:t>
              </a:r>
            </a:p>
          </cx:txPr>
        </cx:title>
        <cx:units unit="millions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Industry Wise R&amp;D Average Spend Analyasis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Industry Wise R&amp;D Average Spend Analyasis</a:t>
          </a:r>
        </a:p>
      </cx:txPr>
    </cx:title>
    <cx:plotArea>
      <cx:plotAreaRegion>
        <cx:series layoutId="clusteredColumn" uniqueId="{A5AB0E78-A217-45A7-8EDD-5D27A4DCBECE}">
          <cx:tx>
            <cx:txData>
              <cx:f>_xlchart.v1.16</cx:f>
              <cx:v>Mean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1D861CF5-A2C4-45E6-AFD0-90A4BA722A06}">
          <cx:spPr>
            <a:ln w="47625">
              <a:solidFill>
                <a:schemeClr val="bg1">
                  <a:lumMod val="75000"/>
                </a:schemeClr>
              </a:solidFill>
            </a:ln>
          </cx:spPr>
          <cx:axisId val="2"/>
        </cx:series>
      </cx:plotAreaRegion>
      <cx:axis id="0">
        <cx:catScaling gapWidth="1"/>
        <cx:tickLabels/>
      </cx:axis>
      <cx:axis id="1">
        <cx:valScaling/>
        <cx:units unit="millions"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</cx:chartData>
  <cx:chart>
    <cx:title pos="t" align="ctr" overlay="0">
      <cx:tx>
        <cx:txData>
          <cx:v>Comparison between IT and Health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Comparison between IT and Health Sector</a:t>
          </a:r>
        </a:p>
      </cx:txPr>
    </cx:title>
    <cx:plotArea>
      <cx:plotAreaRegion>
        <cx:series layoutId="boxWhisker" uniqueId="{0AE57CBC-17BE-4161-9EEF-F6B73C23E61A}">
          <cx:tx>
            <cx:txData>
              <cx:f>_xlchart.v1.18</cx:f>
              <cx:v>R&amp;D IT</cx:v>
            </cx:txData>
          </cx:tx>
          <cx:spPr>
            <a:ln cap="flat" cmpd="sng">
              <a:solidFill>
                <a:schemeClr val="bg1">
                  <a:lumMod val="75000"/>
                </a:schemeClr>
              </a:solidFill>
            </a:ln>
          </cx:spPr>
          <cx:dataLabels pos="t">
            <cx:visibility seriesName="0" categoryName="0" value="1"/>
            <cx:separator>, </cx:separator>
          </cx:dataLabels>
          <cx:dataId val="0"/>
          <cx:layoutPr>
            <cx:visibility meanLine="1" meanMarker="1" nonoutliers="0" outliers="0"/>
            <cx:statistics quartileMethod="inclusive"/>
          </cx:layoutPr>
        </cx:series>
        <cx:series layoutId="boxWhisker" uniqueId="{5057DE10-86F4-4D52-BADC-7F5F8A2B909E}">
          <cx:tx>
            <cx:txData>
              <cx:f>_xlchart.v1.20</cx:f>
              <cx:v>R&amp;D Health</cx:v>
            </cx:txData>
          </cx:tx>
          <cx:dataLabels pos="t">
            <cx:visibility seriesName="0" categoryName="0" value="1"/>
            <cx:separator>, </cx:separator>
          </cx:dataLabels>
          <cx:dataId val="1"/>
          <cx:layoutPr>
            <cx:visibility meanLine="0" meanMarker="1" nonoutliers="0" outliers="0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Sector</a:t>
              </a:r>
            </a:p>
          </cx:txPr>
        </cx:title>
        <cx:tickLabels/>
      </cx:axis>
      <cx:axis id="1">
        <cx:valScaling/>
        <cx:title>
          <cx:tx>
            <cx:txData>
              <cx:v>Revenue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in Millions</a:t>
              </a:r>
            </a:p>
          </cx:txPr>
        </cx:title>
        <cx:units unit="millions"/>
        <cx:tickLabels/>
      </cx:axis>
    </cx:plotArea>
    <cx:legend pos="t" align="ctr" overlay="0"/>
  </cx:chart>
  <cx:spPr>
    <a:ln>
      <a:noFill/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/>
    <cx:plotArea>
      <cx:plotAreaRegion>
        <cx:series layoutId="boxWhisker" uniqueId="{D99E8E0F-B6A0-4B7E-84B4-F0DFDFC61F05}">
          <cx:tx>
            <cx:txData>
              <cx:f/>
              <cx:v>2016</cx:v>
            </cx:txData>
          </cx:tx>
          <cx:dataLabels>
            <cx:visibility seriesName="0" categoryName="0" value="1"/>
            <cx:dataLabel idx="0" pos="b">
              <cx:separator>, </cx:separator>
            </cx:dataLabel>
            <cx:dataLabel idx="34" pos="t">
              <cx:separator>, </cx:separator>
            </cx:dataLabel>
            <cx:dataLabel idx="36" pos="t">
              <cx:separator>, </cx:separator>
            </cx:dataLabel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units unit="millions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10</xdr:row>
      <xdr:rowOff>0</xdr:rowOff>
    </xdr:from>
    <xdr:to>
      <xdr:col>11</xdr:col>
      <xdr:colOff>1028699</xdr:colOff>
      <xdr:row>40</xdr:row>
      <xdr:rowOff>27051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AF5F5EC7-B258-4FC7-BD17-D6F2A80C1D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0849" y="1543050"/>
              <a:ext cx="5572125" cy="4608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666748</xdr:colOff>
      <xdr:row>40</xdr:row>
      <xdr:rowOff>51547</xdr:rowOff>
    </xdr:from>
    <xdr:to>
      <xdr:col>12</xdr:col>
      <xdr:colOff>302559</xdr:colOff>
      <xdr:row>57</xdr:row>
      <xdr:rowOff>127747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61A202D-8E54-447F-BA01-8E129090E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133350</xdr:colOff>
      <xdr:row>23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948C8C-C7CB-4B8F-AE51-C5223C085E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962150" cy="3609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</xdr:row>
      <xdr:rowOff>0</xdr:rowOff>
    </xdr:from>
    <xdr:to>
      <xdr:col>7</xdr:col>
      <xdr:colOff>114300</xdr:colOff>
      <xdr:row>24</xdr:row>
      <xdr:rowOff>80963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9DDDC3E-C820-47C1-9319-BD5E4E8D9B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152400"/>
              <a:ext cx="1943100" cy="3586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2</xdr:row>
      <xdr:rowOff>0</xdr:rowOff>
    </xdr:from>
    <xdr:to>
      <xdr:col>12</xdr:col>
      <xdr:colOff>190500</xdr:colOff>
      <xdr:row>25</xdr:row>
      <xdr:rowOff>80963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4248F88-D6B8-4D95-B376-DD1EAA3A5E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04800"/>
              <a:ext cx="2019300" cy="3586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171450</xdr:colOff>
      <xdr:row>25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D9D3A69-D0B7-4852-85FD-3C788BA99D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304800"/>
              <a:ext cx="2000250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16</xdr:row>
      <xdr:rowOff>33336</xdr:rowOff>
    </xdr:from>
    <xdr:to>
      <xdr:col>9</xdr:col>
      <xdr:colOff>285750</xdr:colOff>
      <xdr:row>42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 descr="sdasxdasx" title="asdasdx">
              <a:extLst>
                <a:ext uri="{FF2B5EF4-FFF2-40B4-BE49-F238E27FC236}">
                  <a16:creationId xmlns:a16="http://schemas.microsoft.com/office/drawing/2014/main" id="{B852C202-48B5-428F-8471-198A825992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3449" y="2490786"/>
              <a:ext cx="6915151" cy="3967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100011</xdr:rowOff>
    </xdr:from>
    <xdr:to>
      <xdr:col>11</xdr:col>
      <xdr:colOff>1171576</xdr:colOff>
      <xdr:row>39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46A6D7A-5597-4985-95D0-143F5FD0E1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6051" y="2243136"/>
              <a:ext cx="3276600" cy="41862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1181100</xdr:colOff>
      <xdr:row>11</xdr:row>
      <xdr:rowOff>19050</xdr:rowOff>
    </xdr:from>
    <xdr:to>
      <xdr:col>14</xdr:col>
      <xdr:colOff>295275</xdr:colOff>
      <xdr:row>39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2BC875-EA6E-4497-A714-3E99FB560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1323975</xdr:colOff>
      <xdr:row>1</xdr:row>
      <xdr:rowOff>114300</xdr:rowOff>
    </xdr:from>
    <xdr:to>
      <xdr:col>1</xdr:col>
      <xdr:colOff>0</xdr:colOff>
      <xdr:row>1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CD6A664-CF5B-4292-8F3B-4FFBA0F9C7FB}"/>
            </a:ext>
          </a:extLst>
        </xdr:cNvPr>
        <xdr:cNvCxnSpPr/>
      </xdr:nvCxnSpPr>
      <xdr:spPr>
        <a:xfrm flipV="1">
          <a:off x="1323975" y="314325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1524000</xdr:colOff>
      <xdr:row>2</xdr:row>
      <xdr:rowOff>114300</xdr:rowOff>
    </xdr:from>
    <xdr:to>
      <xdr:col>1</xdr:col>
      <xdr:colOff>9525</xdr:colOff>
      <xdr:row>2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9D890A-49EB-4222-8624-792E7C7BC37E}"/>
            </a:ext>
          </a:extLst>
        </xdr:cNvPr>
        <xdr:cNvCxnSpPr/>
      </xdr:nvCxnSpPr>
      <xdr:spPr>
        <a:xfrm>
          <a:off x="1524000" y="4762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119061</xdr:rowOff>
    </xdr:from>
    <xdr:to>
      <xdr:col>14</xdr:col>
      <xdr:colOff>47625</xdr:colOff>
      <xdr:row>23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621AF9-A15D-42C3-89D8-5766197AF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3</xdr:row>
      <xdr:rowOff>147637</xdr:rowOff>
    </xdr:from>
    <xdr:to>
      <xdr:col>11</xdr:col>
      <xdr:colOff>85725</xdr:colOff>
      <xdr:row>21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2C0C06-AFF5-4FEA-8731-17C012D579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604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has/Downloads/Nancy%20_projectdata-nyse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has/Downloads/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Sheet2"/>
      <sheetName val="Pivote Table for  calculation"/>
      <sheetName val="Data with Formula"/>
      <sheetName val="Summary statistics for IT"/>
      <sheetName val="P&amp;L Statement Dashboard"/>
      <sheetName val="Forecast scenarios"/>
    </sheetNames>
    <sheetDataSet>
      <sheetData sheetId="0"/>
      <sheetData sheetId="1"/>
      <sheetData sheetId="2"/>
      <sheetData sheetId="3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 t="str">
            <v xml:space="preserve"> $-   </v>
          </cell>
          <cell r="H2">
            <v>845000000</v>
          </cell>
          <cell r="M2">
            <v>0.57759002212834432</v>
          </cell>
          <cell r="N2">
            <v>2.1484610742305371E-2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 t="str">
            <v xml:space="preserve"> $-   </v>
          </cell>
          <cell r="H3">
            <v>853000000</v>
          </cell>
          <cell r="M3">
            <v>0.58796694462102228</v>
          </cell>
          <cell r="N3">
            <v>7.3215420857794561E-2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 t="str">
            <v xml:space="preserve"> $-   </v>
          </cell>
          <cell r="H4">
            <v>1295000000</v>
          </cell>
          <cell r="M4">
            <v>0.63376318874560378</v>
          </cell>
          <cell r="N4">
            <v>0.11838218053927316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 t="str">
            <v xml:space="preserve"> $-   </v>
          </cell>
          <cell r="H5">
            <v>1364000000</v>
          </cell>
          <cell r="M5">
            <v>0.72929982922664061</v>
          </cell>
          <cell r="N5">
            <v>0.17699438887533545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 t="str">
            <v xml:space="preserve"> $-   </v>
          </cell>
          <cell r="H6" t="str">
            <v xml:space="preserve"> $-   </v>
          </cell>
          <cell r="M6">
            <v>0.49928033878468714</v>
          </cell>
          <cell r="N6">
            <v>0.10593306723622857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 t="str">
            <v xml:space="preserve"> $-   </v>
          </cell>
          <cell r="H7" t="str">
            <v xml:space="preserve"> $-   </v>
          </cell>
          <cell r="M7">
            <v>0.50080676779470434</v>
          </cell>
          <cell r="N7">
            <v>0.10168415664507792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 t="str">
            <v xml:space="preserve"> $-   </v>
          </cell>
          <cell r="H8" t="str">
            <v xml:space="preserve"> $-   </v>
          </cell>
          <cell r="M8">
            <v>0.45242542534885444</v>
          </cell>
          <cell r="N8">
            <v>8.6521944996988481E-2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 t="str">
            <v xml:space="preserve"> $-   </v>
          </cell>
          <cell r="H9" t="str">
            <v xml:space="preserve"> $-   </v>
          </cell>
          <cell r="M9">
            <v>0.45422243237097848</v>
          </cell>
          <cell r="N9">
            <v>8.4808305787254373E-2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 t="str">
            <v xml:space="preserve"> $-   </v>
          </cell>
          <cell r="M10">
            <v>0.37624480720847231</v>
          </cell>
          <cell r="N10">
            <v>0.28669475162366159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 t="str">
            <v xml:space="preserve"> $-   </v>
          </cell>
          <cell r="M11">
            <v>0.38588035777783858</v>
          </cell>
          <cell r="N11">
            <v>0.28722339232473537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 t="str">
            <v xml:space="preserve"> $-   </v>
          </cell>
          <cell r="M12">
            <v>0.40059902017414373</v>
          </cell>
          <cell r="N12">
            <v>0.30477290717326661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 t="str">
            <v xml:space="preserve"> $-   </v>
          </cell>
          <cell r="M13">
            <v>0.39075955648097049</v>
          </cell>
          <cell r="N13">
            <v>0.27835410106706115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 t="str">
            <v xml:space="preserve"> $-   </v>
          </cell>
          <cell r="M14">
            <v>0.75473340587595206</v>
          </cell>
          <cell r="N14">
            <v>0.33215451577801958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 t="str">
            <v xml:space="preserve"> $-   </v>
          </cell>
          <cell r="M15">
            <v>0.75620010643959557</v>
          </cell>
          <cell r="N15">
            <v>0.31942522618414049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 t="str">
            <v xml:space="preserve"> $-   </v>
          </cell>
          <cell r="M16">
            <v>0.77825651302605214</v>
          </cell>
          <cell r="N16">
            <v>0.18852705410821644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 t="str">
            <v xml:space="preserve"> $-   </v>
          </cell>
          <cell r="M17">
            <v>0.803140994794173</v>
          </cell>
          <cell r="N17">
            <v>0.33627892733715387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 t="str">
            <v xml:space="preserve"> $-   </v>
          </cell>
          <cell r="H18">
            <v>162186000</v>
          </cell>
          <cell r="M18">
            <v>2.8511172689936859E-2</v>
          </cell>
          <cell r="N18">
            <v>1.0213818873477963E-2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 t="str">
            <v xml:space="preserve"> $-   </v>
          </cell>
          <cell r="H19">
            <v>188680000</v>
          </cell>
          <cell r="M19">
            <v>2.4942609140234051E-2</v>
          </cell>
          <cell r="N19">
            <v>6.5409108490020167E-3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 t="str">
            <v xml:space="preserve"> $-   </v>
          </cell>
          <cell r="H20">
            <v>248635000</v>
          </cell>
          <cell r="M20">
            <v>2.5958121487988817E-2</v>
          </cell>
          <cell r="N20">
            <v>3.1054310157978709E-3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 t="str">
            <v xml:space="preserve"> $-   </v>
          </cell>
          <cell r="H21">
            <v>364735000</v>
          </cell>
          <cell r="M21">
            <v>2.9095097962960614E-2</v>
          </cell>
          <cell r="N21">
            <v>1.0390039240533343E-2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  <cell r="M22">
            <v>0.53286089238845147</v>
          </cell>
          <cell r="N22">
            <v>7.1391076115485563E-2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  <cell r="M23">
            <v>0.53232945006867782</v>
          </cell>
          <cell r="N23">
            <v>0.10851096301571959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  <cell r="M24">
            <v>0.54472267496419224</v>
          </cell>
          <cell r="N24">
            <v>0.12836469600434633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  <cell r="M25">
            <v>0.57133055623621654</v>
          </cell>
          <cell r="N25">
            <v>0.14050477824062729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  <cell r="M26">
            <v>0.85535825253252584</v>
          </cell>
          <cell r="N26">
            <v>0.11077519456308381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  <cell r="M27">
            <v>0.84999511702854913</v>
          </cell>
          <cell r="N27">
            <v>0.10430702195408077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  <cell r="M28">
            <v>0.84478880352896701</v>
          </cell>
          <cell r="N28">
            <v>0.18864600665080322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  <cell r="M29">
            <v>0.8599508406454599</v>
          </cell>
          <cell r="N29">
            <v>0.25486580247778179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  <cell r="M30">
            <v>0.64260092972252991</v>
          </cell>
          <cell r="N30">
            <v>0.29727238105941894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  <cell r="M31">
            <v>0.6388596932462014</v>
          </cell>
          <cell r="N31">
            <v>0.27569584047322421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  <cell r="M32">
            <v>0.65770057978068708</v>
          </cell>
          <cell r="N32">
            <v>0.24186863117494378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  <cell r="M33">
            <v>0.65095199083184729</v>
          </cell>
          <cell r="N33">
            <v>0.30449326578611324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 t="str">
            <v xml:space="preserve"> $-   </v>
          </cell>
          <cell r="H34" t="str">
            <v xml:space="preserve"> $-   </v>
          </cell>
          <cell r="M34">
            <v>4.0007067215848235E-2</v>
          </cell>
          <cell r="N34">
            <v>2.1621263485683367E-2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 t="str">
            <v xml:space="preserve"> $-   </v>
          </cell>
          <cell r="H35" t="str">
            <v xml:space="preserve"> $-   </v>
          </cell>
          <cell r="M35">
            <v>4.330542069395571E-2</v>
          </cell>
          <cell r="N35">
            <v>2.3718319896663845E-2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 t="str">
            <v xml:space="preserve"> $-   </v>
          </cell>
          <cell r="H36" t="str">
            <v xml:space="preserve"> $-   </v>
          </cell>
          <cell r="M36">
            <v>5.8718488688562998E-2</v>
          </cell>
          <cell r="N36">
            <v>3.5233556236992154E-2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 t="str">
            <v xml:space="preserve"> $-   </v>
          </cell>
          <cell r="H37" t="str">
            <v xml:space="preserve"> $-   </v>
          </cell>
          <cell r="M37">
            <v>5.9377861806150456E-2</v>
          </cell>
          <cell r="N37">
            <v>2.9688930903075242E-2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 t="str">
            <v xml:space="preserve"> $-   </v>
          </cell>
          <cell r="H38">
            <v>166876000</v>
          </cell>
          <cell r="M38">
            <v>0.34308299852528845</v>
          </cell>
          <cell r="N38">
            <v>0.26758023721710666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 t="str">
            <v xml:space="preserve"> $-   </v>
          </cell>
          <cell r="H39">
            <v>216119000</v>
          </cell>
          <cell r="M39">
            <v>0.32973494482483812</v>
          </cell>
          <cell r="N39">
            <v>0.25443296381645741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 t="str">
            <v xml:space="preserve"> $-   </v>
          </cell>
          <cell r="H40">
            <v>313082000</v>
          </cell>
          <cell r="M40">
            <v>0.31283797289805282</v>
          </cell>
          <cell r="N40">
            <v>0.20714301877826263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 t="str">
            <v xml:space="preserve"> $-   </v>
          </cell>
          <cell r="H41">
            <v>492140000</v>
          </cell>
          <cell r="M41">
            <v>0.30390111659683472</v>
          </cell>
          <cell r="N41">
            <v>0.19594872220115514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  <cell r="M42">
            <v>0.89685148343568899</v>
          </cell>
          <cell r="N42">
            <v>0.15128449096098953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  <cell r="M43">
            <v>0.87937024495360394</v>
          </cell>
          <cell r="N43">
            <v>0.1308764677426448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  <cell r="M44">
            <v>0.86382453626303635</v>
          </cell>
          <cell r="N44">
            <v>4.9279515962104926E-2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  <cell r="M45">
            <v>0.85196278103909595</v>
          </cell>
          <cell r="N45">
            <v>5.1914859630206457E-4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 t="str">
            <v xml:space="preserve"> $-   </v>
          </cell>
          <cell r="H46">
            <v>673000000</v>
          </cell>
          <cell r="M46">
            <v>0.39854696419304614</v>
          </cell>
          <cell r="N46">
            <v>0.20550077841203945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 t="str">
            <v xml:space="preserve"> $-   </v>
          </cell>
          <cell r="H47">
            <v>706000000</v>
          </cell>
          <cell r="M47">
            <v>0.40219253168893454</v>
          </cell>
          <cell r="N47">
            <v>0.20280918122644742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 t="str">
            <v xml:space="preserve"> $-   </v>
          </cell>
          <cell r="H48">
            <v>745000000</v>
          </cell>
          <cell r="M48">
            <v>0.40756649595242034</v>
          </cell>
          <cell r="N48">
            <v>0.20716999834792665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 t="str">
            <v xml:space="preserve"> $-   </v>
          </cell>
          <cell r="H49">
            <v>796000000</v>
          </cell>
          <cell r="M49">
            <v>0.42587733683174811</v>
          </cell>
          <cell r="N49">
            <v>0.20646113479829453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 t="str">
            <v xml:space="preserve"> $-   </v>
          </cell>
          <cell r="H50">
            <v>1782000000</v>
          </cell>
          <cell r="M50">
            <v>0.57209769153563061</v>
          </cell>
          <cell r="N50">
            <v>0.19779190364670457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 t="str">
            <v xml:space="preserve"> $-   </v>
          </cell>
          <cell r="H51">
            <v>1712500000</v>
          </cell>
          <cell r="M51">
            <v>0.54620447564721375</v>
          </cell>
          <cell r="N51">
            <v>0.20581901643770883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 t="str">
            <v xml:space="preserve"> $-   </v>
          </cell>
          <cell r="H52">
            <v>1897600000</v>
          </cell>
          <cell r="M52">
            <v>0.53074743873102714</v>
          </cell>
          <cell r="N52">
            <v>0.19094428095197391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 t="str">
            <v xml:space="preserve"> $-   </v>
          </cell>
          <cell r="H53">
            <v>2009700000</v>
          </cell>
          <cell r="M53">
            <v>0.54820338900639387</v>
          </cell>
          <cell r="N53">
            <v>0.20260496438382808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 t="str">
            <v xml:space="preserve"> $-   </v>
          </cell>
          <cell r="G54" t="str">
            <v xml:space="preserve"> $-   </v>
          </cell>
          <cell r="H54">
            <v>3727000000</v>
          </cell>
          <cell r="M54">
            <v>0.32684119224097141</v>
          </cell>
          <cell r="N54">
            <v>0.17990064658571203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 t="str">
            <v xml:space="preserve"> $-   </v>
          </cell>
          <cell r="G55" t="str">
            <v xml:space="preserve"> $-   </v>
          </cell>
          <cell r="H55">
            <v>3489000000</v>
          </cell>
          <cell r="M55">
            <v>0.35916287230043031</v>
          </cell>
          <cell r="N55">
            <v>0.21341743598312377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 t="str">
            <v xml:space="preserve"> $-   </v>
          </cell>
          <cell r="G56" t="str">
            <v xml:space="preserve"> $-   </v>
          </cell>
          <cell r="H56">
            <v>3547000000</v>
          </cell>
          <cell r="M56">
            <v>0.36760823653643082</v>
          </cell>
          <cell r="N56">
            <v>0.21154523055262231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 t="str">
            <v xml:space="preserve"> $-   </v>
          </cell>
          <cell r="G57" t="str">
            <v xml:space="preserve"> $-   </v>
          </cell>
          <cell r="H57">
            <v>3672000000</v>
          </cell>
          <cell r="M57">
            <v>0.3748083556918359</v>
          </cell>
          <cell r="N57">
            <v>0.19887888079724031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 t="str">
            <v xml:space="preserve"> $-   </v>
          </cell>
          <cell r="H58" t="str">
            <v xml:space="preserve"> $-   </v>
          </cell>
          <cell r="M58">
            <v>0.46997781335130728</v>
          </cell>
          <cell r="N58">
            <v>0.16819726458280676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 t="str">
            <v xml:space="preserve"> $-   </v>
          </cell>
          <cell r="H59" t="str">
            <v xml:space="preserve"> $-   </v>
          </cell>
          <cell r="M59">
            <v>0.49676220344397015</v>
          </cell>
          <cell r="N59">
            <v>0.17726573162586753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 t="str">
            <v xml:space="preserve"> $-   </v>
          </cell>
          <cell r="H60" t="str">
            <v xml:space="preserve"> $-   </v>
          </cell>
          <cell r="M60">
            <v>0.47813868273142257</v>
          </cell>
          <cell r="N60">
            <v>0.19103810204018259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 t="str">
            <v xml:space="preserve"> $-   </v>
          </cell>
          <cell r="H61" t="str">
            <v xml:space="preserve"> $-   </v>
          </cell>
          <cell r="M61">
            <v>0.37282905001114408</v>
          </cell>
          <cell r="N61">
            <v>9.1364205256570713E-2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 t="str">
            <v xml:space="preserve"> $-   </v>
          </cell>
          <cell r="H62">
            <v>325173000</v>
          </cell>
          <cell r="M62">
            <v>0.59692168373654553</v>
          </cell>
          <cell r="N62">
            <v>0.19326956080837884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 t="str">
            <v xml:space="preserve"> $-   </v>
          </cell>
          <cell r="H63">
            <v>291910000</v>
          </cell>
          <cell r="M63">
            <v>0.6098251327186508</v>
          </cell>
          <cell r="N63">
            <v>0.25565241316437609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 t="str">
            <v xml:space="preserve"> $-   </v>
          </cell>
          <cell r="H64">
            <v>282608000</v>
          </cell>
          <cell r="M64">
            <v>0.61298423447447736</v>
          </cell>
          <cell r="N64">
            <v>0.2683664461179463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 t="str">
            <v xml:space="preserve"> $-   </v>
          </cell>
          <cell r="H65">
            <v>306301000</v>
          </cell>
          <cell r="M65">
            <v>0.62779549785490829</v>
          </cell>
          <cell r="N65">
            <v>0.26109486298926943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 t="str">
            <v xml:space="preserve"> $-   </v>
          </cell>
          <cell r="G66" t="str">
            <v xml:space="preserve"> $-   </v>
          </cell>
          <cell r="H66">
            <v>1470287000</v>
          </cell>
          <cell r="M66">
            <v>0.25837860564342796</v>
          </cell>
          <cell r="N66">
            <v>9.5873882044821113E-2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 t="str">
            <v xml:space="preserve"> $-   </v>
          </cell>
          <cell r="G67" t="str">
            <v xml:space="preserve"> $-   </v>
          </cell>
          <cell r="H67">
            <v>1485558000</v>
          </cell>
          <cell r="M67">
            <v>0.22039746464267296</v>
          </cell>
          <cell r="N67">
            <v>7.7302911203061792E-2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 t="str">
            <v xml:space="preserve"> $-   </v>
          </cell>
          <cell r="G68" t="str">
            <v xml:space="preserve"> $-   </v>
          </cell>
          <cell r="H68">
            <v>1402573000</v>
          </cell>
          <cell r="M68">
            <v>0.16065768862971597</v>
          </cell>
          <cell r="N68">
            <v>2.4821766396842609E-2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 t="str">
            <v xml:space="preserve"> $-   </v>
          </cell>
          <cell r="G69" t="str">
            <v xml:space="preserve"> $-   </v>
          </cell>
          <cell r="H69">
            <v>1351314000</v>
          </cell>
          <cell r="M69">
            <v>0.30279057540183063</v>
          </cell>
          <cell r="N69">
            <v>0.12337561638815792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  <cell r="M70">
            <v>0.61432282322389442</v>
          </cell>
          <cell r="N70">
            <v>0.2291886077119423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  <cell r="M71">
            <v>0.67610122680335283</v>
          </cell>
          <cell r="N71">
            <v>0.26351809531776604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  <cell r="M72">
            <v>0.68890926810986852</v>
          </cell>
          <cell r="N72">
            <v>0.24986735401558349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  <cell r="M73">
            <v>0.66978968330536148</v>
          </cell>
          <cell r="N73">
            <v>0.21248147851507748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 t="str">
            <v xml:space="preserve"> $-   </v>
          </cell>
          <cell r="M74">
            <v>0.35680351419563872</v>
          </cell>
          <cell r="N74">
            <v>0.20303165268975221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 t="str">
            <v xml:space="preserve"> $-   </v>
          </cell>
          <cell r="M75">
            <v>0.35521098288831254</v>
          </cell>
          <cell r="N75">
            <v>0.25478997773851736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 t="str">
            <v xml:space="preserve"> $-   </v>
          </cell>
          <cell r="M76">
            <v>0.31520460853763654</v>
          </cell>
          <cell r="N76">
            <v>0.13387715146053156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 t="str">
            <v xml:space="preserve"> $-   </v>
          </cell>
          <cell r="M77">
            <v>0.32779024658104505</v>
          </cell>
          <cell r="N77">
            <v>0.15931898880820303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 t="str">
            <v xml:space="preserve"> $-   </v>
          </cell>
          <cell r="H78">
            <v>264000000</v>
          </cell>
          <cell r="M78">
            <v>0.50203993987545625</v>
          </cell>
          <cell r="N78">
            <v>0.11423663302555292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 t="str">
            <v xml:space="preserve"> $-   </v>
          </cell>
          <cell r="H79">
            <v>270000000</v>
          </cell>
          <cell r="M79">
            <v>0.54325058184639263</v>
          </cell>
          <cell r="N79">
            <v>0.16252909231962762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 t="str">
            <v xml:space="preserve"> $-   </v>
          </cell>
          <cell r="H80">
            <v>294000000</v>
          </cell>
          <cell r="M80">
            <v>0.56687779433681074</v>
          </cell>
          <cell r="N80">
            <v>0.1736214605067064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 t="str">
            <v xml:space="preserve"> $-   </v>
          </cell>
          <cell r="H81">
            <v>320000000</v>
          </cell>
          <cell r="M81">
            <v>0.65434083601286175</v>
          </cell>
          <cell r="N81">
            <v>0.2375848517327617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 t="str">
            <v xml:space="preserve"> $-   </v>
          </cell>
          <cell r="G82" t="str">
            <v xml:space="preserve"> $-   </v>
          </cell>
          <cell r="H82">
            <v>8002000000</v>
          </cell>
          <cell r="M82">
            <v>0.35110310670868983</v>
          </cell>
          <cell r="N82">
            <v>0.11091100105057781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 t="str">
            <v xml:space="preserve"> $-   </v>
          </cell>
          <cell r="H83">
            <v>8389000000</v>
          </cell>
          <cell r="M83">
            <v>0.42539194945952996</v>
          </cell>
          <cell r="N83">
            <v>0.1452458921378271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 t="str">
            <v xml:space="preserve"> $-   </v>
          </cell>
          <cell r="H84">
            <v>8476000000</v>
          </cell>
          <cell r="M84">
            <v>0.3985924685717529</v>
          </cell>
          <cell r="N84">
            <v>0.13198444904792986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 t="str">
            <v xml:space="preserve"> $-   </v>
          </cell>
          <cell r="H85">
            <v>8445000000</v>
          </cell>
          <cell r="M85">
            <v>0.35946484166830284</v>
          </cell>
          <cell r="N85">
            <v>0.10125375143746669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 t="str">
            <v xml:space="preserve"> $-   </v>
          </cell>
          <cell r="H86" t="str">
            <v xml:space="preserve"> $-   </v>
          </cell>
          <cell r="M86">
            <v>0.41626401236954003</v>
          </cell>
          <cell r="N86">
            <v>0.1828372632392733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 t="str">
            <v xml:space="preserve"> $-   </v>
          </cell>
          <cell r="H87" t="str">
            <v xml:space="preserve"> $-   </v>
          </cell>
          <cell r="M87">
            <v>0.40301184912429777</v>
          </cell>
          <cell r="N87">
            <v>0.15403861587121748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 t="str">
            <v xml:space="preserve"> $-   </v>
          </cell>
          <cell r="H88" t="str">
            <v xml:space="preserve"> $-   </v>
          </cell>
          <cell r="M88">
            <v>0.42024080073497416</v>
          </cell>
          <cell r="N88">
            <v>0.17339587060587011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 t="str">
            <v xml:space="preserve"> $-   </v>
          </cell>
          <cell r="H89" t="str">
            <v xml:space="preserve"> $-   </v>
          </cell>
          <cell r="M89">
            <v>0.4402591599642538</v>
          </cell>
          <cell r="N89">
            <v>0.19012511170688115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  <cell r="M90">
            <v>0.88554713132982588</v>
          </cell>
          <cell r="N90">
            <v>0.36262316723670929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 t="str">
            <v xml:space="preserve"> $-   </v>
          </cell>
          <cell r="M91">
            <v>0.92211280214861235</v>
          </cell>
          <cell r="N91">
            <v>0.40107430617726053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  <cell r="M92">
            <v>0.91052227342549918</v>
          </cell>
          <cell r="N92">
            <v>0.23732718894009217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  <cell r="M93">
            <v>0.91634241245136183</v>
          </cell>
          <cell r="N93">
            <v>0.2454604409857328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 t="str">
            <v xml:space="preserve"> $-   </v>
          </cell>
          <cell r="M94">
            <v>0.39832201358369956</v>
          </cell>
          <cell r="N94">
            <v>0.10294313490478094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 t="str">
            <v xml:space="preserve"> $-   </v>
          </cell>
          <cell r="M95">
            <v>0.42361111111111116</v>
          </cell>
          <cell r="N95">
            <v>0.16754850088183421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 t="str">
            <v xml:space="preserve"> $-   </v>
          </cell>
          <cell r="M96">
            <v>0.40915208613728127</v>
          </cell>
          <cell r="N96">
            <v>0.17527694378300032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 t="str">
            <v xml:space="preserve"> $-   </v>
          </cell>
          <cell r="M97">
            <v>0.41672055427251731</v>
          </cell>
          <cell r="N97">
            <v>0.19879907621247114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 t="str">
            <v xml:space="preserve"> $-   </v>
          </cell>
          <cell r="H98">
            <v>53677000</v>
          </cell>
          <cell r="M98">
            <v>0.35393089763611385</v>
          </cell>
          <cell r="N98">
            <v>0.22370256489312471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 t="str">
            <v xml:space="preserve"> $-   </v>
          </cell>
          <cell r="H99">
            <v>57238000</v>
          </cell>
          <cell r="M99">
            <v>0.35349079723193555</v>
          </cell>
          <cell r="N99">
            <v>0.22678023313530707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 t="str">
            <v xml:space="preserve"> $-   </v>
          </cell>
          <cell r="H100">
            <v>63724000</v>
          </cell>
          <cell r="M100">
            <v>0.35429133627252751</v>
          </cell>
          <cell r="N100">
            <v>0.22341970241404449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 t="str">
            <v xml:space="preserve"> $-   </v>
          </cell>
          <cell r="H101">
            <v>68707000</v>
          </cell>
          <cell r="M101">
            <v>0.35855793291640403</v>
          </cell>
          <cell r="N101">
            <v>0.22839673451517817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 t="str">
            <v xml:space="preserve"> $-   </v>
          </cell>
          <cell r="M102">
            <v>0.82083958020989511</v>
          </cell>
          <cell r="N102">
            <v>0.3141464981794817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 t="str">
            <v xml:space="preserve"> $-   </v>
          </cell>
          <cell r="M103">
            <v>0.77959427802422376</v>
          </cell>
          <cell r="N103">
            <v>0.30857797936500025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 t="str">
            <v xml:space="preserve"> $-   </v>
          </cell>
          <cell r="M104">
            <v>0.80486566337364973</v>
          </cell>
          <cell r="N104">
            <v>0.39100729387868155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 t="str">
            <v xml:space="preserve"> $-   </v>
          </cell>
          <cell r="M105">
            <v>0.81897264146840065</v>
          </cell>
          <cell r="N105">
            <v>0.4259927797833935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 t="str">
            <v xml:space="preserve"> $-   </v>
          </cell>
          <cell r="H106">
            <v>2877000000</v>
          </cell>
          <cell r="M106">
            <v>0.8148942392046008</v>
          </cell>
          <cell r="N106">
            <v>0.15167170289501899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 t="str">
            <v xml:space="preserve"> $-   </v>
          </cell>
          <cell r="H107">
            <v>3132000000</v>
          </cell>
          <cell r="M107">
            <v>0.8260017809439002</v>
          </cell>
          <cell r="N107">
            <v>0.20320569902048086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 t="str">
            <v xml:space="preserve"> $-   </v>
          </cell>
          <cell r="H108">
            <v>3603000000</v>
          </cell>
          <cell r="M108">
            <v>0.83880936890045543</v>
          </cell>
          <cell r="N108">
            <v>0.23609303838646714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 t="str">
            <v xml:space="preserve"> $-   </v>
          </cell>
          <cell r="H109">
            <v>3630000000</v>
          </cell>
          <cell r="M109">
            <v>0.814672131147541</v>
          </cell>
          <cell r="N109">
            <v>0.20975409836065573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 t="str">
            <v xml:space="preserve"> $-   </v>
          </cell>
          <cell r="H110">
            <v>644276000</v>
          </cell>
          <cell r="M110">
            <v>0.74878683987259909</v>
          </cell>
          <cell r="N110">
            <v>0.38933747340018637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 t="str">
            <v xml:space="preserve"> $-   </v>
          </cell>
          <cell r="H111">
            <v>800145000</v>
          </cell>
          <cell r="M111">
            <v>0.74419253604219904</v>
          </cell>
          <cell r="N111">
            <v>0.36124902459000058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 t="str">
            <v xml:space="preserve"> $-   </v>
          </cell>
          <cell r="H112">
            <v>1003802000</v>
          </cell>
          <cell r="M112">
            <v>0.73310922213593599</v>
          </cell>
          <cell r="N112">
            <v>0.36265965666743416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 t="str">
            <v xml:space="preserve"> $-   </v>
          </cell>
          <cell r="H113">
            <v>1285328000</v>
          </cell>
          <cell r="M113">
            <v>0.72569137355926294</v>
          </cell>
          <cell r="N113">
            <v>0.33800347730155361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 t="str">
            <v xml:space="preserve"> $-   </v>
          </cell>
          <cell r="H114" t="str">
            <v xml:space="preserve"> $-   </v>
          </cell>
          <cell r="M114">
            <v>0.27226938161500025</v>
          </cell>
          <cell r="N114">
            <v>1.0006447106860796E-2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 t="str">
            <v xml:space="preserve"> $-   </v>
          </cell>
          <cell r="H115" t="str">
            <v xml:space="preserve"> $-   </v>
          </cell>
          <cell r="M115">
            <v>0.29482626871038786</v>
          </cell>
          <cell r="N115">
            <v>2.000269699285297E-3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 t="str">
            <v xml:space="preserve"> $-   </v>
          </cell>
          <cell r="H116" t="str">
            <v xml:space="preserve"> $-   </v>
          </cell>
          <cell r="M116">
            <v>0.33040203353083009</v>
          </cell>
          <cell r="N116">
            <v>2.0867988710913405E-2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 t="str">
            <v xml:space="preserve"> $-   </v>
          </cell>
          <cell r="H117" t="str">
            <v xml:space="preserve"> $-   </v>
          </cell>
          <cell r="M117">
            <v>0.35093060366064399</v>
          </cell>
          <cell r="N117">
            <v>3.0782354195621642E-2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 t="str">
            <v xml:space="preserve"> $-   </v>
          </cell>
          <cell r="H118">
            <v>95300000</v>
          </cell>
          <cell r="M118">
            <v>0.15755012102114441</v>
          </cell>
          <cell r="N118">
            <v>4.2260355299812757E-2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 t="str">
            <v xml:space="preserve"> $-   </v>
          </cell>
          <cell r="H119">
            <v>106900000</v>
          </cell>
          <cell r="M119">
            <v>0.15640437913422089</v>
          </cell>
          <cell r="N119">
            <v>4.2954031650339113E-2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 t="str">
            <v xml:space="preserve"> $-   </v>
          </cell>
          <cell r="H120">
            <v>127400000</v>
          </cell>
          <cell r="M120">
            <v>0.15633688045249738</v>
          </cell>
          <cell r="N120">
            <v>4.2589396989742116E-2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 t="str">
            <v xml:space="preserve"> $-   </v>
          </cell>
          <cell r="H121">
            <v>143400000</v>
          </cell>
          <cell r="M121">
            <v>0.15332500347077604</v>
          </cell>
          <cell r="N121">
            <v>4.1163404137165072E-2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 t="str">
            <v xml:space="preserve"> $-   </v>
          </cell>
          <cell r="H122">
            <v>233000000</v>
          </cell>
          <cell r="M122">
            <v>0.21600333023292118</v>
          </cell>
          <cell r="N122">
            <v>7.1061771918071073E-2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 t="str">
            <v xml:space="preserve"> $-   </v>
          </cell>
          <cell r="H123">
            <v>245300000</v>
          </cell>
          <cell r="M123">
            <v>0.20819024689011378</v>
          </cell>
          <cell r="N123">
            <v>6.4601153139453846E-2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 t="str">
            <v xml:space="preserve"> $-   </v>
          </cell>
          <cell r="H124">
            <v>220900000</v>
          </cell>
          <cell r="M124">
            <v>0.23038114846746016</v>
          </cell>
          <cell r="N124">
            <v>6.8358193196262296E-2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 t="str">
            <v xml:space="preserve"> $-   </v>
          </cell>
          <cell r="H125">
            <v>230100000</v>
          </cell>
          <cell r="M125">
            <v>0.22789789846696107</v>
          </cell>
          <cell r="N125">
            <v>6.6636346983507358E-2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 t="str">
            <v xml:space="preserve"> $-   </v>
          </cell>
          <cell r="H126">
            <v>6881000000</v>
          </cell>
          <cell r="M126">
            <v>0.81257608960311667</v>
          </cell>
          <cell r="N126">
            <v>0.31257608960311661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 t="str">
            <v xml:space="preserve"> $-   </v>
          </cell>
          <cell r="H127">
            <v>5866000000</v>
          </cell>
          <cell r="M127">
            <v>0.80109674361925398</v>
          </cell>
          <cell r="N127">
            <v>0.31690474578566108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 t="str">
            <v xml:space="preserve"> $-   </v>
          </cell>
          <cell r="H128">
            <v>9720000000</v>
          </cell>
          <cell r="M128">
            <v>0.80214325112284302</v>
          </cell>
          <cell r="N128">
            <v>-5.0035458198723508E-2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 t="str">
            <v xml:space="preserve"> $-   </v>
          </cell>
          <cell r="H129">
            <v>29372000000</v>
          </cell>
          <cell r="M129">
            <v>0.67648441171862761</v>
          </cell>
          <cell r="N129">
            <v>-4.0490365032116555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 t="str">
            <v xml:space="preserve"> $-   </v>
          </cell>
          <cell r="H130">
            <v>3927000000</v>
          </cell>
          <cell r="M130">
            <v>0.79823057403470266</v>
          </cell>
          <cell r="N130">
            <v>0.37418558397915097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 t="str">
            <v xml:space="preserve"> $-   </v>
          </cell>
          <cell r="H131">
            <v>4550000000</v>
          </cell>
          <cell r="M131">
            <v>0.8204114780725501</v>
          </cell>
          <cell r="N131">
            <v>0.42652950730914996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 t="str">
            <v xml:space="preserve"> $-   </v>
          </cell>
          <cell r="H132">
            <v>4603000000</v>
          </cell>
          <cell r="M132">
            <v>0.63382386755575992</v>
          </cell>
          <cell r="N132">
            <v>-0.1253161646355484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 t="str">
            <v xml:space="preserve"> $-   </v>
          </cell>
          <cell r="H133">
            <v>4301000000</v>
          </cell>
          <cell r="M133">
            <v>0.6314652433600203</v>
          </cell>
          <cell r="N133">
            <v>-0.18121743550641758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 t="str">
            <v xml:space="preserve"> $-   </v>
          </cell>
          <cell r="M134">
            <v>0.26603080429059767</v>
          </cell>
          <cell r="N134">
            <v>0.152842717378492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 t="str">
            <v xml:space="preserve"> $-   </v>
          </cell>
          <cell r="M135">
            <v>0.26909665676788963</v>
          </cell>
          <cell r="N135">
            <v>0.15920107289970303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 t="str">
            <v xml:space="preserve"> $-   </v>
          </cell>
          <cell r="M136">
            <v>0.29872964860685813</v>
          </cell>
          <cell r="N136">
            <v>0.19439307117808163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 t="str">
            <v xml:space="preserve"> $-   </v>
          </cell>
          <cell r="M137">
            <v>0.32775817899290249</v>
          </cell>
          <cell r="N137">
            <v>0.23015623031372054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 t="str">
            <v xml:space="preserve"> $-   </v>
          </cell>
          <cell r="H138" t="str">
            <v xml:space="preserve"> $-   </v>
          </cell>
          <cell r="M138">
            <v>0.31294704224039516</v>
          </cell>
          <cell r="N138">
            <v>0.19344842850818947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 t="str">
            <v xml:space="preserve"> $-   </v>
          </cell>
          <cell r="H139" t="str">
            <v xml:space="preserve"> $-   </v>
          </cell>
          <cell r="M139">
            <v>0.31438663401737921</v>
          </cell>
          <cell r="N139">
            <v>0.19563568596008407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 t="str">
            <v xml:space="preserve"> $-   </v>
          </cell>
          <cell r="H140" t="str">
            <v xml:space="preserve"> $-   </v>
          </cell>
          <cell r="M140">
            <v>0.31686465251145823</v>
          </cell>
          <cell r="N140">
            <v>0.19618370592086801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 t="str">
            <v xml:space="preserve"> $-   </v>
          </cell>
          <cell r="H141" t="str">
            <v xml:space="preserve"> $-   </v>
          </cell>
          <cell r="M141">
            <v>0.31955393538886989</v>
          </cell>
          <cell r="N141">
            <v>0.19940021908165281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  <cell r="M142">
            <v>0.13919831223628687</v>
          </cell>
          <cell r="N142">
            <v>2.7215189873417721E-2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  <cell r="M143">
            <v>0.16264327891629038</v>
          </cell>
          <cell r="N143">
            <v>4.8845085098992706E-2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  <cell r="M144">
            <v>0.1994896678658078</v>
          </cell>
          <cell r="N144">
            <v>9.1399648623776461E-2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  <cell r="M145">
            <v>0.19814502529510958</v>
          </cell>
          <cell r="N145">
            <v>8.7334694239815394E-2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 t="str">
            <v xml:space="preserve"> $-   </v>
          </cell>
          <cell r="M146">
            <v>0.65774299835255357</v>
          </cell>
          <cell r="N146">
            <v>0.29880560131795719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 t="str">
            <v xml:space="preserve"> $-   </v>
          </cell>
          <cell r="M147">
            <v>0.66593934104298502</v>
          </cell>
          <cell r="N147">
            <v>0.29936722670739691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 t="str">
            <v xml:space="preserve"> $-   </v>
          </cell>
          <cell r="M148">
            <v>0.65403811252268595</v>
          </cell>
          <cell r="N148">
            <v>0.26837568058076228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 t="str">
            <v xml:space="preserve"> $-   </v>
          </cell>
          <cell r="M149">
            <v>0.66016295025728988</v>
          </cell>
          <cell r="N149">
            <v>0.28280445969125212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  <cell r="M150">
            <v>0.52066236811254396</v>
          </cell>
          <cell r="N150">
            <v>0.25923212192262601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  <cell r="M151">
            <v>0.44864048338368578</v>
          </cell>
          <cell r="N151">
            <v>4.4335347432024171E-2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 t="str">
            <v xml:space="preserve"> $-   </v>
          </cell>
          <cell r="H152" t="str">
            <v xml:space="preserve"> $-   </v>
          </cell>
          <cell r="M152">
            <v>0.26062931696085956</v>
          </cell>
          <cell r="N152">
            <v>6.4688326085102749E-2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 t="str">
            <v xml:space="preserve"> $-   </v>
          </cell>
          <cell r="H153" t="str">
            <v xml:space="preserve"> $-   </v>
          </cell>
          <cell r="M153">
            <v>0.26672638436482088</v>
          </cell>
          <cell r="N153">
            <v>7.5488599348534205E-2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 t="str">
            <v xml:space="preserve"> $-   </v>
          </cell>
          <cell r="H154" t="str">
            <v xml:space="preserve"> $-   </v>
          </cell>
          <cell r="M154">
            <v>0.26084071844936263</v>
          </cell>
          <cell r="N154">
            <v>7.7768826121984741E-2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 t="str">
            <v xml:space="preserve"> $-   </v>
          </cell>
          <cell r="H155" t="str">
            <v xml:space="preserve"> $-   </v>
          </cell>
          <cell r="M155">
            <v>0.27582161591446142</v>
          </cell>
          <cell r="N155">
            <v>9.0113794432619951E-2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 t="str">
            <v xml:space="preserve"> $-   </v>
          </cell>
          <cell r="H156">
            <v>380402000</v>
          </cell>
          <cell r="M156">
            <v>0.53415050004800402</v>
          </cell>
          <cell r="N156">
            <v>0.32350733691062766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 t="str">
            <v xml:space="preserve"> $-   </v>
          </cell>
          <cell r="H157">
            <v>407000000</v>
          </cell>
          <cell r="M157">
            <v>0.55227509551927745</v>
          </cell>
          <cell r="N157">
            <v>0.32962834317471346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 t="str">
            <v xml:space="preserve"> $-   </v>
          </cell>
          <cell r="H158">
            <v>424000000</v>
          </cell>
          <cell r="M158">
            <v>0.55164397210229166</v>
          </cell>
          <cell r="N158">
            <v>0.33244769179674527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 t="str">
            <v xml:space="preserve"> $-   </v>
          </cell>
          <cell r="H159">
            <v>440000000</v>
          </cell>
          <cell r="M159">
            <v>0.55555555555555558</v>
          </cell>
          <cell r="N159">
            <v>0.33934789490345046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 t="str">
            <v xml:space="preserve"> $-   </v>
          </cell>
          <cell r="H160">
            <v>1712000000</v>
          </cell>
          <cell r="M160">
            <v>0.98579082916432315</v>
          </cell>
          <cell r="N160">
            <v>0.24265119445842337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 t="str">
            <v xml:space="preserve"> $-   </v>
          </cell>
          <cell r="H161">
            <v>1832000000</v>
          </cell>
          <cell r="M161">
            <v>0.98730906167451471</v>
          </cell>
          <cell r="N161">
            <v>0.27001263351326521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 t="str">
            <v xml:space="preserve"> $-   </v>
          </cell>
          <cell r="H162">
            <v>2044000000</v>
          </cell>
          <cell r="M162">
            <v>0.98960858058225376</v>
          </cell>
          <cell r="N162">
            <v>0.28764451873519986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 t="str">
            <v xml:space="preserve"> $-   </v>
          </cell>
          <cell r="H163">
            <v>1988000000</v>
          </cell>
          <cell r="M163">
            <v>0.98620829824917977</v>
          </cell>
          <cell r="N163">
            <v>0.26381347812200573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 t="str">
            <v xml:space="preserve"> $-   </v>
          </cell>
          <cell r="H164" t="str">
            <v xml:space="preserve"> $-   </v>
          </cell>
          <cell r="M164">
            <v>0.40093820305394667</v>
          </cell>
          <cell r="N164">
            <v>0.11009525633047725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 t="str">
            <v xml:space="preserve"> $-   </v>
          </cell>
          <cell r="H165" t="str">
            <v xml:space="preserve"> $-   </v>
          </cell>
          <cell r="M165">
            <v>0.4091080008355964</v>
          </cell>
          <cell r="N165">
            <v>0.12487988301650303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 t="str">
            <v xml:space="preserve"> $-   </v>
          </cell>
          <cell r="H166" t="str">
            <v xml:space="preserve"> $-   </v>
          </cell>
          <cell r="M166">
            <v>0.42324601913769533</v>
          </cell>
          <cell r="N166">
            <v>0.14360660582997747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 t="str">
            <v xml:space="preserve"> $-   </v>
          </cell>
          <cell r="H167" t="str">
            <v xml:space="preserve"> $-   </v>
          </cell>
          <cell r="M167">
            <v>0.43636253152249871</v>
          </cell>
          <cell r="N167">
            <v>0.14893810956157141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 t="str">
            <v xml:space="preserve"> $-   </v>
          </cell>
          <cell r="H168" t="str">
            <v xml:space="preserve"> $-   </v>
          </cell>
          <cell r="M168">
            <v>0.51827487857377896</v>
          </cell>
          <cell r="N168">
            <v>0.19383352664599077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 t="str">
            <v xml:space="preserve"> $-   </v>
          </cell>
          <cell r="H169" t="str">
            <v xml:space="preserve"> $-   </v>
          </cell>
          <cell r="M169">
            <v>0.52081730703777285</v>
          </cell>
          <cell r="N169">
            <v>0.19315699650238466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 t="str">
            <v xml:space="preserve"> $-   </v>
          </cell>
          <cell r="H170" t="str">
            <v xml:space="preserve"> $-   </v>
          </cell>
          <cell r="M170">
            <v>0.52290696099276168</v>
          </cell>
          <cell r="N170">
            <v>0.19171353856845849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 t="str">
            <v xml:space="preserve"> $-   </v>
          </cell>
          <cell r="H171" t="str">
            <v xml:space="preserve"> $-   </v>
          </cell>
          <cell r="M171">
            <v>0.5273511528557282</v>
          </cell>
          <cell r="N171">
            <v>0.19372487465770863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 t="str">
            <v xml:space="preserve"> $-   </v>
          </cell>
          <cell r="M172">
            <v>0.15417383373930715</v>
          </cell>
          <cell r="N172">
            <v>7.5522667190007275E-2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 t="str">
            <v xml:space="preserve"> $-   </v>
          </cell>
          <cell r="M173">
            <v>0.15435975408210489</v>
          </cell>
          <cell r="N173">
            <v>8.2446398272404756E-2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 t="str">
            <v xml:space="preserve"> $-   </v>
          </cell>
          <cell r="M174">
            <v>0.14593087375408365</v>
          </cell>
          <cell r="N174">
            <v>7.7449695153671685E-2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 t="str">
            <v xml:space="preserve"> $-   </v>
          </cell>
          <cell r="M175">
            <v>0.14572120417464129</v>
          </cell>
          <cell r="N175">
            <v>6.1763119772446098E-2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 t="str">
            <v xml:space="preserve"> $-   </v>
          </cell>
          <cell r="H176">
            <v>9433000000</v>
          </cell>
          <cell r="M176">
            <v>0.962499250584544</v>
          </cell>
          <cell r="N176">
            <v>0.16050480625112412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 t="str">
            <v xml:space="preserve"> $-   </v>
          </cell>
          <cell r="H177">
            <v>4642000000</v>
          </cell>
          <cell r="M177">
            <v>0.97016627825796242</v>
          </cell>
          <cell r="N177">
            <v>0.25460928050974957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 t="str">
            <v xml:space="preserve"> $-   </v>
          </cell>
          <cell r="H178">
            <v>3211000000</v>
          </cell>
          <cell r="M178">
            <v>0.97209527111503347</v>
          </cell>
          <cell r="N178">
            <v>0.15899181559344827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 t="str">
            <v xml:space="preserve"> $-   </v>
          </cell>
          <cell r="H179">
            <v>3995000000</v>
          </cell>
          <cell r="M179">
            <v>0.97631533700137552</v>
          </cell>
          <cell r="N179">
            <v>0.3277488823933975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 t="str">
            <v xml:space="preserve"> $-   </v>
          </cell>
          <cell r="M180">
            <v>0.51191159586681967</v>
          </cell>
          <cell r="N180">
            <v>0.19876578645235363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 t="str">
            <v xml:space="preserve"> $-   </v>
          </cell>
          <cell r="M181">
            <v>0.44215446722617657</v>
          </cell>
          <cell r="N181">
            <v>5.2693084032720702E-2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 t="str">
            <v xml:space="preserve"> $-   </v>
          </cell>
          <cell r="M182">
            <v>0.42737195633921077</v>
          </cell>
          <cell r="N182">
            <v>6.1199738781602758E-2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 t="str">
            <v xml:space="preserve"> $-   </v>
          </cell>
          <cell r="M183">
            <v>0.4159309791332263</v>
          </cell>
          <cell r="N183">
            <v>4.5044141252006419E-2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 t="str">
            <v xml:space="preserve"> $-   </v>
          </cell>
          <cell r="H184" t="str">
            <v xml:space="preserve"> $-   </v>
          </cell>
          <cell r="M184">
            <v>0.40210003403702477</v>
          </cell>
          <cell r="N184">
            <v>0.15009439204513961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 t="str">
            <v xml:space="preserve"> $-   </v>
          </cell>
          <cell r="H185" t="str">
            <v xml:space="preserve"> $-   </v>
          </cell>
          <cell r="M185">
            <v>0.3968703654557999</v>
          </cell>
          <cell r="N185">
            <v>0.14035050356125103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 t="str">
            <v xml:space="preserve"> $-   </v>
          </cell>
          <cell r="H186" t="str">
            <v xml:space="preserve"> $-   </v>
          </cell>
          <cell r="M186">
            <v>0.38883179577509841</v>
          </cell>
          <cell r="N186">
            <v>0.13081979426952348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 t="str">
            <v xml:space="preserve"> $-   </v>
          </cell>
          <cell r="H187" t="str">
            <v xml:space="preserve"> $-   </v>
          </cell>
          <cell r="M187">
            <v>0.38172117766796732</v>
          </cell>
          <cell r="N187">
            <v>0.11689658041255672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 t="str">
            <v xml:space="preserve"> $-   </v>
          </cell>
          <cell r="H188">
            <v>1167000000</v>
          </cell>
          <cell r="M188">
            <v>0.96004470522492313</v>
          </cell>
          <cell r="N188">
            <v>0.32513737543075349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 t="str">
            <v xml:space="preserve"> $-   </v>
          </cell>
          <cell r="H189">
            <v>698000000</v>
          </cell>
          <cell r="M189">
            <v>0.97145025135160767</v>
          </cell>
          <cell r="N189">
            <v>0.37171583040880207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 t="str">
            <v xml:space="preserve"> $-   </v>
          </cell>
          <cell r="H190">
            <v>342000000</v>
          </cell>
          <cell r="M190">
            <v>0.9760952190438088</v>
          </cell>
          <cell r="N190">
            <v>0.37027405481096221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 t="str">
            <v xml:space="preserve"> $-   </v>
          </cell>
          <cell r="H191">
            <v>533000000</v>
          </cell>
          <cell r="M191">
            <v>0.9774792190218442</v>
          </cell>
          <cell r="N191">
            <v>0.34641407307171856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 t="str">
            <v xml:space="preserve"> $-   </v>
          </cell>
          <cell r="H192" t="str">
            <v xml:space="preserve"> $-   </v>
          </cell>
          <cell r="M192">
            <v>0.24163495171260752</v>
          </cell>
          <cell r="N192">
            <v>4.9035352090987083E-2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 t="str">
            <v xml:space="preserve"> $-   </v>
          </cell>
          <cell r="H193" t="str">
            <v xml:space="preserve"> $-   </v>
          </cell>
          <cell r="M193">
            <v>0.23143975770111547</v>
          </cell>
          <cell r="N193">
            <v>3.1838664401270589E-2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 t="str">
            <v xml:space="preserve"> $-   </v>
          </cell>
          <cell r="H194" t="str">
            <v xml:space="preserve"> $-   </v>
          </cell>
          <cell r="M194">
            <v>0.22427427551501034</v>
          </cell>
          <cell r="N194">
            <v>3.6069312575919082E-2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 t="str">
            <v xml:space="preserve"> $-   </v>
          </cell>
          <cell r="H195" t="str">
            <v xml:space="preserve"> $-   </v>
          </cell>
          <cell r="M195">
            <v>0.23251872090669901</v>
          </cell>
          <cell r="N195">
            <v>3.979457599676179E-2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 t="str">
            <v xml:space="preserve"> $-   </v>
          </cell>
          <cell r="M196">
            <v>0.60832923430070496</v>
          </cell>
          <cell r="N196">
            <v>0.20957534021970814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 t="str">
            <v xml:space="preserve"> $-   </v>
          </cell>
          <cell r="M197">
            <v>0.62131423757371529</v>
          </cell>
          <cell r="N197">
            <v>0.23513659886869659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 t="str">
            <v xml:space="preserve"> $-   </v>
          </cell>
          <cell r="M198">
            <v>0.61908665105386418</v>
          </cell>
          <cell r="N198">
            <v>0.24692622950819673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 t="str">
            <v xml:space="preserve"> $-   </v>
          </cell>
          <cell r="M199">
            <v>0.63066774367259026</v>
          </cell>
          <cell r="N199">
            <v>0.25514270328486804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 t="str">
            <v xml:space="preserve"> $-   </v>
          </cell>
          <cell r="M200">
            <v>0.51787931462627268</v>
          </cell>
          <cell r="N200">
            <v>0.1558231934442513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 t="str">
            <v xml:space="preserve"> $-   </v>
          </cell>
          <cell r="M201">
            <v>0.50923514089509825</v>
          </cell>
          <cell r="N201">
            <v>0.19014918304522851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 t="str">
            <v xml:space="preserve"> $-   </v>
          </cell>
          <cell r="M202">
            <v>0.45662322505349151</v>
          </cell>
          <cell r="N202">
            <v>0.14588601439408674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 t="str">
            <v xml:space="preserve"> $-   </v>
          </cell>
          <cell r="M203">
            <v>0.47993270848353764</v>
          </cell>
          <cell r="N203">
            <v>0.17287511014980372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 t="str">
            <v xml:space="preserve"> $-   </v>
          </cell>
          <cell r="M204">
            <v>0.170407798247183</v>
          </cell>
          <cell r="N204">
            <v>8.7148989447326061E-2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 t="str">
            <v xml:space="preserve"> $-   </v>
          </cell>
          <cell r="M205">
            <v>0.1957150421571423</v>
          </cell>
          <cell r="N205">
            <v>0.11645146837196041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 t="str">
            <v xml:space="preserve"> $-   </v>
          </cell>
          <cell r="M206">
            <v>8.4296785668911189E-2</v>
          </cell>
          <cell r="N206">
            <v>-6.8606276203786046E-3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 t="str">
            <v xml:space="preserve"> $-   </v>
          </cell>
          <cell r="M207">
            <v>-1.341327100904377E-2</v>
          </cell>
          <cell r="N207">
            <v>-0.13525048267452494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  <cell r="M208">
            <v>0.87627304463229572</v>
          </cell>
          <cell r="N208">
            <v>0.35926545685352412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  <cell r="M209">
            <v>0.87931940679974852</v>
          </cell>
          <cell r="N209">
            <v>0.40766543340925254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  <cell r="M210">
            <v>0.88476188706590608</v>
          </cell>
          <cell r="N210">
            <v>0.46307066277708614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  <cell r="M211">
            <v>0.87084235902452656</v>
          </cell>
          <cell r="N211">
            <v>0.49247956117671721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 t="str">
            <v xml:space="preserve"> $-   </v>
          </cell>
          <cell r="H212">
            <v>282900000</v>
          </cell>
          <cell r="M212">
            <v>0.17877216479503644</v>
          </cell>
          <cell r="N212">
            <v>9.0490744874480583E-2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 t="str">
            <v xml:space="preserve"> $-   </v>
          </cell>
          <cell r="H213">
            <v>299900000</v>
          </cell>
          <cell r="M213">
            <v>0.1880823325185107</v>
          </cell>
          <cell r="N213">
            <v>9.3928980526918671E-2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 t="str">
            <v xml:space="preserve"> $-   </v>
          </cell>
          <cell r="H214">
            <v>280900000</v>
          </cell>
          <cell r="M214">
            <v>0.19445740956826141</v>
          </cell>
          <cell r="N214">
            <v>9.7852975495915984E-2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 t="str">
            <v xml:space="preserve"> $-   </v>
          </cell>
          <cell r="H215">
            <v>285500000</v>
          </cell>
          <cell r="M215">
            <v>0.19215955983493815</v>
          </cell>
          <cell r="N215">
            <v>7.5678379392272108E-2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 t="str">
            <v xml:space="preserve"> $-   </v>
          </cell>
          <cell r="M216">
            <v>0.73838034163781852</v>
          </cell>
          <cell r="N216">
            <v>0.23210941490267295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 t="str">
            <v xml:space="preserve"> $-   </v>
          </cell>
          <cell r="M217">
            <v>0.71809581934696376</v>
          </cell>
          <cell r="N217">
            <v>0.1889533109551419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 t="str">
            <v xml:space="preserve"> $-   </v>
          </cell>
          <cell r="M218">
            <v>0.75237735373764092</v>
          </cell>
          <cell r="N218">
            <v>0.16317148435039991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 t="str">
            <v xml:space="preserve"> $-   </v>
          </cell>
          <cell r="M219">
            <v>0.76394927536231882</v>
          </cell>
          <cell r="N219">
            <v>0.11413043478260869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  <cell r="M220">
            <v>0.67595530417988692</v>
          </cell>
          <cell r="N220">
            <v>0.15036556766450546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  <cell r="M221">
            <v>0.69564608707825837</v>
          </cell>
          <cell r="N221">
            <v>0.14279714405711885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  <cell r="M222">
            <v>0.70054200542005418</v>
          </cell>
          <cell r="N222">
            <v>0.14878048780487804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  <cell r="M223">
            <v>0.709375417948375</v>
          </cell>
          <cell r="N223">
            <v>0.1253176407650127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 t="str">
            <v xml:space="preserve"> $-   </v>
          </cell>
          <cell r="H224" t="str">
            <v xml:space="preserve"> $-   </v>
          </cell>
          <cell r="M224">
            <v>0.20943710835596907</v>
          </cell>
          <cell r="N224">
            <v>0.11499878976951833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 t="str">
            <v xml:space="preserve"> $-   </v>
          </cell>
          <cell r="H225" t="str">
            <v xml:space="preserve"> $-   </v>
          </cell>
          <cell r="M225">
            <v>0.21148450951824782</v>
          </cell>
          <cell r="N225">
            <v>0.11603713380934606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 t="str">
            <v xml:space="preserve"> $-   </v>
          </cell>
          <cell r="H226" t="str">
            <v xml:space="preserve"> $-   </v>
          </cell>
          <cell r="M226">
            <v>0.21227191145677538</v>
          </cell>
          <cell r="N226">
            <v>0.11712284375311596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 t="str">
            <v xml:space="preserve"> $-   </v>
          </cell>
          <cell r="H227" t="str">
            <v xml:space="preserve"> $-   </v>
          </cell>
          <cell r="M227">
            <v>0.21310770587586814</v>
          </cell>
          <cell r="N227">
            <v>2.4903538749862199E-2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 t="str">
            <v xml:space="preserve"> $-   </v>
          </cell>
          <cell r="H228">
            <v>445875000</v>
          </cell>
          <cell r="M228">
            <v>0.6387976089034888</v>
          </cell>
          <cell r="N228">
            <v>0.34664673725331396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 t="str">
            <v xml:space="preserve"> $-   </v>
          </cell>
          <cell r="H229">
            <v>560637000</v>
          </cell>
          <cell r="M229">
            <v>0.63877831310971134</v>
          </cell>
          <cell r="N229">
            <v>0.3214298591596782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 t="str">
            <v xml:space="preserve"> $-   </v>
          </cell>
          <cell r="H230">
            <v>628573000</v>
          </cell>
          <cell r="M230">
            <v>0.63932969489336244</v>
          </cell>
          <cell r="N230">
            <v>0.33451091740585515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 t="str">
            <v xml:space="preserve"> $-   </v>
          </cell>
          <cell r="H231">
            <v>639542000</v>
          </cell>
          <cell r="M231">
            <v>0.63693256159314537</v>
          </cell>
          <cell r="N231">
            <v>0.34099800828722737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 t="str">
            <v xml:space="preserve"> $-   </v>
          </cell>
          <cell r="H232" t="str">
            <v xml:space="preserve"> $-   </v>
          </cell>
          <cell r="M232">
            <v>0.24981996094823045</v>
          </cell>
          <cell r="N232">
            <v>9.6441537422137749E-2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 t="str">
            <v xml:space="preserve"> $-   </v>
          </cell>
          <cell r="H233" t="str">
            <v xml:space="preserve"> $-   </v>
          </cell>
          <cell r="M233">
            <v>0.24728421550573565</v>
          </cell>
          <cell r="N233">
            <v>9.7016438309878189E-2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 t="str">
            <v xml:space="preserve"> $-   </v>
          </cell>
          <cell r="H234" t="str">
            <v xml:space="preserve"> $-   </v>
          </cell>
          <cell r="M234">
            <v>0.24089804808578374</v>
          </cell>
          <cell r="N234">
            <v>0.1114434112423557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 t="str">
            <v xml:space="preserve"> $-   </v>
          </cell>
          <cell r="H235" t="str">
            <v xml:space="preserve"> $-   </v>
          </cell>
          <cell r="M235">
            <v>0.26546650748524847</v>
          </cell>
          <cell r="N235">
            <v>7.570278882409022E-2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 t="str">
            <v xml:space="preserve"> $-   </v>
          </cell>
          <cell r="H236">
            <v>158000000</v>
          </cell>
          <cell r="M236">
            <v>4.8677950006429715E-2</v>
          </cell>
          <cell r="N236">
            <v>1.8675872711265865E-2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 t="str">
            <v xml:space="preserve"> $-   </v>
          </cell>
          <cell r="H237">
            <v>223000000</v>
          </cell>
          <cell r="M237">
            <v>5.6661982345966311E-2</v>
          </cell>
          <cell r="N237">
            <v>2.0969654384963329E-2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 t="str">
            <v xml:space="preserve"> $-   </v>
          </cell>
          <cell r="H238">
            <v>281000000</v>
          </cell>
          <cell r="M238">
            <v>5.570998039617292E-2</v>
          </cell>
          <cell r="N238">
            <v>2.1369146892159446E-2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 t="str">
            <v xml:space="preserve"> $-   </v>
          </cell>
          <cell r="H239">
            <v>459000000</v>
          </cell>
          <cell r="M239">
            <v>5.3831471212545057E-2</v>
          </cell>
          <cell r="N239">
            <v>2.004179487601402E-2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 t="str">
            <v xml:space="preserve"> $-   </v>
          </cell>
          <cell r="M240">
            <v>0.25517464424320824</v>
          </cell>
          <cell r="N240">
            <v>0.10112117291936179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 t="str">
            <v xml:space="preserve"> $-   </v>
          </cell>
          <cell r="M241">
            <v>0.25083357494926062</v>
          </cell>
          <cell r="N241">
            <v>6.0053638735865465E-2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 t="str">
            <v xml:space="preserve"> $-   </v>
          </cell>
          <cell r="M242">
            <v>0.27393588734551488</v>
          </cell>
          <cell r="N242">
            <v>8.0513071408819206E-2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 t="str">
            <v xml:space="preserve"> $-   </v>
          </cell>
          <cell r="M243">
            <v>0.2499416145522485</v>
          </cell>
          <cell r="N243">
            <v>2.8362353063289825E-2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 t="str">
            <v xml:space="preserve"> $-   </v>
          </cell>
          <cell r="H244">
            <v>-6000000</v>
          </cell>
          <cell r="M244">
            <v>0.29638715432649421</v>
          </cell>
          <cell r="N244">
            <v>0.17986173059768065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 t="str">
            <v xml:space="preserve"> $-   </v>
          </cell>
          <cell r="H245">
            <v>15000000</v>
          </cell>
          <cell r="M245">
            <v>0.34987799179689527</v>
          </cell>
          <cell r="N245">
            <v>0.2343076683453611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 t="str">
            <v xml:space="preserve"> $-   </v>
          </cell>
          <cell r="H246">
            <v>-82000000</v>
          </cell>
          <cell r="M246">
            <v>0.30932137082051014</v>
          </cell>
          <cell r="N246">
            <v>0.19649470554483334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 t="str">
            <v xml:space="preserve"> $-   </v>
          </cell>
          <cell r="H247">
            <v>120000000</v>
          </cell>
          <cell r="M247">
            <v>0.31700637278137678</v>
          </cell>
          <cell r="N247">
            <v>0.1911307736872597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 t="str">
            <v xml:space="preserve"> $-   </v>
          </cell>
          <cell r="G248" t="str">
            <v xml:space="preserve"> $-   </v>
          </cell>
          <cell r="H248">
            <v>169645000</v>
          </cell>
          <cell r="M248">
            <v>0.11800112340939251</v>
          </cell>
          <cell r="N248">
            <v>9.1958381350974241E-2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 t="str">
            <v xml:space="preserve"> $-   </v>
          </cell>
          <cell r="G249" t="str">
            <v xml:space="preserve"> $-   </v>
          </cell>
          <cell r="H249">
            <v>190390000</v>
          </cell>
          <cell r="M249">
            <v>0.12402512862581727</v>
          </cell>
          <cell r="N249">
            <v>9.7526108612160628E-2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 t="str">
            <v xml:space="preserve"> $-   </v>
          </cell>
          <cell r="G250" t="str">
            <v xml:space="preserve"> $-   </v>
          </cell>
          <cell r="H250">
            <v>265101000</v>
          </cell>
          <cell r="M250">
            <v>0.11046464730398664</v>
          </cell>
          <cell r="N250">
            <v>8.1171453708199351E-2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 t="str">
            <v xml:space="preserve"> $-   </v>
          </cell>
          <cell r="G251" t="str">
            <v xml:space="preserve"> $-   </v>
          </cell>
          <cell r="H251">
            <v>314096000</v>
          </cell>
          <cell r="M251">
            <v>0.10494555450030907</v>
          </cell>
          <cell r="N251">
            <v>7.6012107802181511E-2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 t="str">
            <v xml:space="preserve"> $-   </v>
          </cell>
          <cell r="H252">
            <v>622592000</v>
          </cell>
          <cell r="M252">
            <v>0.70033502145781612</v>
          </cell>
          <cell r="N252">
            <v>0.35702476281302925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 t="str">
            <v xml:space="preserve"> $-   </v>
          </cell>
          <cell r="H253">
            <v>741342000</v>
          </cell>
          <cell r="M253">
            <v>0.65418593590301466</v>
          </cell>
          <cell r="N253">
            <v>0.32098845991853442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 t="str">
            <v xml:space="preserve"> $-   </v>
          </cell>
          <cell r="H254">
            <v>985781000</v>
          </cell>
          <cell r="M254">
            <v>0.63077250875731472</v>
          </cell>
          <cell r="N254">
            <v>0.2794973713926589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 t="str">
            <v xml:space="preserve"> $-   </v>
          </cell>
          <cell r="H255">
            <v>1036178000</v>
          </cell>
          <cell r="M255">
            <v>0.6393341323105115</v>
          </cell>
          <cell r="N255">
            <v>0.27166115652628886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 t="str">
            <v xml:space="preserve"> $-   </v>
          </cell>
          <cell r="H256">
            <v>1590000000</v>
          </cell>
          <cell r="M256">
            <v>0.31127070393374745</v>
          </cell>
          <cell r="N256">
            <v>8.6827122153209105E-2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 t="str">
            <v xml:space="preserve"> $-   </v>
          </cell>
          <cell r="H257">
            <v>1637000000</v>
          </cell>
          <cell r="M257">
            <v>0.34393099974817432</v>
          </cell>
          <cell r="N257">
            <v>0.11155880130949383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 t="str">
            <v xml:space="preserve"> $-   </v>
          </cell>
          <cell r="H258">
            <v>1626000000</v>
          </cell>
          <cell r="M258">
            <v>0.39881634211531114</v>
          </cell>
          <cell r="N258">
            <v>0.16380297823596793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 t="str">
            <v xml:space="preserve"> $-   </v>
          </cell>
          <cell r="H259">
            <v>1738000000</v>
          </cell>
          <cell r="M259">
            <v>0.42748184758069441</v>
          </cell>
          <cell r="N259">
            <v>0.18738178046250534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  <cell r="M260">
            <v>0.94758157655646069</v>
          </cell>
          <cell r="N260">
            <v>0.30490152296770817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  <cell r="M261">
            <v>0.94968971631205679</v>
          </cell>
          <cell r="N261">
            <v>0.33475438047559447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  <cell r="M262">
            <v>0.95461322385479686</v>
          </cell>
          <cell r="N262">
            <v>0.27595073465859982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  <cell r="M263">
            <v>0.96099454992341393</v>
          </cell>
          <cell r="N263">
            <v>0.28536316033199161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  <cell r="M264">
            <v>0.82316504211288644</v>
          </cell>
          <cell r="N264">
            <v>0.19789140111064235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  <cell r="M265">
            <v>0.82238326412854723</v>
          </cell>
          <cell r="N265">
            <v>0.22425818533089723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  <cell r="M266">
            <v>0.83034221437938094</v>
          </cell>
          <cell r="N266">
            <v>0.17651725873263693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  <cell r="M267">
            <v>0.8375648106431538</v>
          </cell>
          <cell r="N267">
            <v>0.18993393687403223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 t="str">
            <v xml:space="preserve"> $-   </v>
          </cell>
          <cell r="H268" t="str">
            <v xml:space="preserve"> $-   </v>
          </cell>
          <cell r="M268">
            <v>0.51004259501965921</v>
          </cell>
          <cell r="N268">
            <v>0.47712975098296201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 t="str">
            <v xml:space="preserve"> $-   </v>
          </cell>
          <cell r="H269" t="str">
            <v xml:space="preserve"> $-   </v>
          </cell>
          <cell r="M269">
            <v>0.46033572615851093</v>
          </cell>
          <cell r="N269">
            <v>0.4329004329004329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 t="str">
            <v xml:space="preserve"> $-   </v>
          </cell>
          <cell r="H270" t="str">
            <v xml:space="preserve"> $-   </v>
          </cell>
          <cell r="M270">
            <v>0.37495783437341879</v>
          </cell>
          <cell r="N270">
            <v>0.33169590150109629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 t="str">
            <v xml:space="preserve"> $-   </v>
          </cell>
          <cell r="H271" t="str">
            <v xml:space="preserve"> $-   </v>
          </cell>
          <cell r="M271">
            <v>0.35909755588050973</v>
          </cell>
          <cell r="N271">
            <v>0.2850544298215073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 t="str">
            <v xml:space="preserve"> $-   </v>
          </cell>
          <cell r="H272">
            <v>490000000</v>
          </cell>
          <cell r="M272">
            <v>0.93197895882459636</v>
          </cell>
          <cell r="N272">
            <v>0.23000181389443133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 t="str">
            <v xml:space="preserve"> $-   </v>
          </cell>
          <cell r="H273">
            <v>581000000</v>
          </cell>
          <cell r="M273">
            <v>0.95791934541203971</v>
          </cell>
          <cell r="N273">
            <v>0.23261250730566921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 t="str">
            <v xml:space="preserve"> $-   </v>
          </cell>
          <cell r="H274">
            <v>464000000</v>
          </cell>
          <cell r="M274">
            <v>0.97004867090977165</v>
          </cell>
          <cell r="N274">
            <v>0.27536503182328714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 t="str">
            <v xml:space="preserve"> $-   </v>
          </cell>
          <cell r="H275">
            <v>448000000</v>
          </cell>
          <cell r="M275">
            <v>0.95507960576194084</v>
          </cell>
          <cell r="N275">
            <v>0.28013646702047007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 t="str">
            <v xml:space="preserve"> $-   </v>
          </cell>
          <cell r="H276" t="str">
            <v xml:space="preserve"> $-   </v>
          </cell>
          <cell r="M276">
            <v>0.44197268900373043</v>
          </cell>
          <cell r="N276">
            <v>0.18655669256305829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 t="str">
            <v xml:space="preserve"> $-   </v>
          </cell>
          <cell r="H277" t="str">
            <v xml:space="preserve"> $-   </v>
          </cell>
          <cell r="M277">
            <v>0.45017687756315938</v>
          </cell>
          <cell r="N277">
            <v>0.19478445981905268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 t="str">
            <v xml:space="preserve"> $-   </v>
          </cell>
          <cell r="H278" t="str">
            <v xml:space="preserve"> $-   </v>
          </cell>
          <cell r="M278">
            <v>0.44059315866084425</v>
          </cell>
          <cell r="N278">
            <v>0.19444444444444445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 t="str">
            <v xml:space="preserve"> $-   </v>
          </cell>
          <cell r="H279" t="str">
            <v xml:space="preserve"> $-   </v>
          </cell>
          <cell r="M279">
            <v>0.44532814893366324</v>
          </cell>
          <cell r="N279">
            <v>0.19859785554377282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 t="str">
            <v xml:space="preserve"> $-   </v>
          </cell>
          <cell r="H280">
            <v>2811000000</v>
          </cell>
          <cell r="M280">
            <v>0.42505683663527116</v>
          </cell>
          <cell r="N280">
            <v>0.13811302370899642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 t="str">
            <v xml:space="preserve"> $-   </v>
          </cell>
          <cell r="H281">
            <v>2903000000</v>
          </cell>
          <cell r="M281">
            <v>0.32232704402515722</v>
          </cell>
          <cell r="N281">
            <v>0.13422431865828091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 t="str">
            <v xml:space="preserve"> $-   </v>
          </cell>
          <cell r="H282">
            <v>2915000000</v>
          </cell>
          <cell r="M282">
            <v>0.30598918918918916</v>
          </cell>
          <cell r="N282">
            <v>0.15597837837837839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 t="str">
            <v xml:space="preserve"> $-   </v>
          </cell>
          <cell r="H283">
            <v>2229000000</v>
          </cell>
          <cell r="M283">
            <v>0.19343465998119713</v>
          </cell>
          <cell r="N283">
            <v>-7.3644625509244749E-3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 t="str">
            <v xml:space="preserve"> $-   </v>
          </cell>
          <cell r="H284" t="str">
            <v xml:space="preserve"> $-   </v>
          </cell>
          <cell r="M284">
            <v>0.15120643662933897</v>
          </cell>
          <cell r="N284">
            <v>5.9451825155714184E-2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 t="str">
            <v xml:space="preserve"> $-   </v>
          </cell>
          <cell r="H285" t="str">
            <v xml:space="preserve"> $-   </v>
          </cell>
          <cell r="M285">
            <v>0.14398400699619418</v>
          </cell>
          <cell r="N285">
            <v>5.3532460126492348E-2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 t="str">
            <v xml:space="preserve"> $-   </v>
          </cell>
          <cell r="H286" t="str">
            <v xml:space="preserve"> $-   </v>
          </cell>
          <cell r="M286">
            <v>0.14904543533450876</v>
          </cell>
          <cell r="N286">
            <v>5.5561564764302955E-2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 t="str">
            <v xml:space="preserve"> $-   </v>
          </cell>
          <cell r="H287" t="str">
            <v xml:space="preserve"> $-   </v>
          </cell>
          <cell r="M287">
            <v>0.16833376817775847</v>
          </cell>
          <cell r="N287">
            <v>6.36913512857296E-2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 t="str">
            <v xml:space="preserve"> $-   </v>
          </cell>
          <cell r="H288">
            <v>1854000000</v>
          </cell>
          <cell r="M288">
            <v>0.34457388105456777</v>
          </cell>
          <cell r="N288">
            <v>0.1114653586756591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 t="str">
            <v xml:space="preserve"> $-   </v>
          </cell>
          <cell r="H289">
            <v>2102000000</v>
          </cell>
          <cell r="M289">
            <v>0.34420289855072461</v>
          </cell>
          <cell r="N289">
            <v>0.10660957400087835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 t="str">
            <v xml:space="preserve"> $-   </v>
          </cell>
          <cell r="H290">
            <v>2125000000</v>
          </cell>
          <cell r="M290">
            <v>0.34119335657166294</v>
          </cell>
          <cell r="N290">
            <v>0.11420955505433668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 t="str">
            <v xml:space="preserve"> $-   </v>
          </cell>
          <cell r="H291">
            <v>6907000000</v>
          </cell>
          <cell r="M291">
            <v>0.3567906768265352</v>
          </cell>
          <cell r="N291">
            <v>0.11567768851498121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 t="str">
            <v xml:space="preserve"> $-   </v>
          </cell>
          <cell r="G292" t="str">
            <v xml:space="preserve"> $-   </v>
          </cell>
          <cell r="H292">
            <v>8742000000</v>
          </cell>
          <cell r="M292">
            <v>0.38528108794944882</v>
          </cell>
          <cell r="N292">
            <v>8.5064734365877956E-2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 t="str">
            <v xml:space="preserve"> $-   </v>
          </cell>
          <cell r="G293" t="str">
            <v xml:space="preserve"> $-   </v>
          </cell>
          <cell r="H293">
            <v>9339000000</v>
          </cell>
          <cell r="M293">
            <v>0.35562075355157508</v>
          </cell>
          <cell r="N293">
            <v>6.7201976528721438E-2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 t="str">
            <v xml:space="preserve"> $-   </v>
          </cell>
          <cell r="G294" t="str">
            <v xml:space="preserve"> $-   </v>
          </cell>
          <cell r="H294">
            <v>10276000000</v>
          </cell>
          <cell r="M294">
            <v>0.38895571976857424</v>
          </cell>
          <cell r="N294">
            <v>9.4632525634415987E-2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 t="str">
            <v xml:space="preserve"> $-   </v>
          </cell>
          <cell r="G295" t="str">
            <v xml:space="preserve"> $-   </v>
          </cell>
          <cell r="H295">
            <v>11259000000</v>
          </cell>
          <cell r="M295">
            <v>0.38509874326750448</v>
          </cell>
          <cell r="N295">
            <v>8.7839264969901784E-2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 t="str">
            <v xml:space="preserve"> $-   </v>
          </cell>
          <cell r="G296" t="str">
            <v xml:space="preserve"> $-   </v>
          </cell>
          <cell r="H296">
            <v>14000000</v>
          </cell>
          <cell r="M296">
            <v>0.15422038433471175</v>
          </cell>
          <cell r="N296">
            <v>0.15081488688883482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 t="str">
            <v xml:space="preserve"> $-   </v>
          </cell>
          <cell r="G297" t="str">
            <v xml:space="preserve"> $-   </v>
          </cell>
          <cell r="H297">
            <v>15000000</v>
          </cell>
          <cell r="M297">
            <v>0.17280953431913482</v>
          </cell>
          <cell r="N297">
            <v>0.16949900684175678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 t="str">
            <v xml:space="preserve"> $-   </v>
          </cell>
          <cell r="G298" t="str">
            <v xml:space="preserve"> $-   </v>
          </cell>
          <cell r="H298">
            <v>14000000</v>
          </cell>
          <cell r="M298">
            <v>0.15935288169868556</v>
          </cell>
          <cell r="N298">
            <v>0.15652173913043479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 t="str">
            <v xml:space="preserve"> $-   </v>
          </cell>
          <cell r="G299" t="str">
            <v xml:space="preserve"> $-   </v>
          </cell>
          <cell r="H299">
            <v>13000000</v>
          </cell>
          <cell r="M299">
            <v>0.18416958381952553</v>
          </cell>
          <cell r="N299">
            <v>0.18164138467522364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 t="str">
            <v xml:space="preserve"> $-   </v>
          </cell>
          <cell r="H300" t="str">
            <v xml:space="preserve"> $-   </v>
          </cell>
          <cell r="M300">
            <v>0.58132865086333041</v>
          </cell>
          <cell r="N300">
            <v>0.2276265730172666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 t="str">
            <v xml:space="preserve"> $-   </v>
          </cell>
          <cell r="H301" t="str">
            <v xml:space="preserve"> $-   </v>
          </cell>
          <cell r="M301">
            <v>0.58559127439724457</v>
          </cell>
          <cell r="N301">
            <v>0.20413318025258323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 t="str">
            <v xml:space="preserve"> $-   </v>
          </cell>
          <cell r="H302" t="str">
            <v xml:space="preserve"> $-   </v>
          </cell>
          <cell r="M302">
            <v>0.58511315621925108</v>
          </cell>
          <cell r="N302">
            <v>0.20588065057591018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 t="str">
            <v xml:space="preserve"> $-   </v>
          </cell>
          <cell r="H303" t="str">
            <v xml:space="preserve"> $-   </v>
          </cell>
          <cell r="M303">
            <v>0.58619184233503807</v>
          </cell>
          <cell r="N303">
            <v>0.17394287139827866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 t="str">
            <v xml:space="preserve"> $-   </v>
          </cell>
          <cell r="M304">
            <v>0.43213446593168259</v>
          </cell>
          <cell r="N304">
            <v>0.17531176576902224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 t="str">
            <v xml:space="preserve"> $-   </v>
          </cell>
          <cell r="M305">
            <v>0.42727602466449044</v>
          </cell>
          <cell r="N305">
            <v>0.17718534639100472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 t="str">
            <v xml:space="preserve"> $-   </v>
          </cell>
          <cell r="M306">
            <v>0.4358974358974359</v>
          </cell>
          <cell r="N306">
            <v>0.17824933687002653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 t="str">
            <v xml:space="preserve"> $-   </v>
          </cell>
          <cell r="M307">
            <v>0.45096337441416423</v>
          </cell>
          <cell r="N307">
            <v>0.18469015795868773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 t="str">
            <v xml:space="preserve"> $-   </v>
          </cell>
          <cell r="H308">
            <v>46000000</v>
          </cell>
          <cell r="M308">
            <v>0.9793698424606152</v>
          </cell>
          <cell r="N308">
            <v>0.33570892723180795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 t="str">
            <v xml:space="preserve"> $-   </v>
          </cell>
          <cell r="H309">
            <v>27000000</v>
          </cell>
          <cell r="M309">
            <v>0.98273878020713468</v>
          </cell>
          <cell r="N309">
            <v>0.35443037974683544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 t="str">
            <v xml:space="preserve"> $-   </v>
          </cell>
          <cell r="H310">
            <v>147000000</v>
          </cell>
          <cell r="M310">
            <v>0.98474636395885062</v>
          </cell>
          <cell r="N310">
            <v>0.27314650585313943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 t="str">
            <v xml:space="preserve"> $-   </v>
          </cell>
          <cell r="H311">
            <v>248000000</v>
          </cell>
          <cell r="M311">
            <v>0.98648648648648651</v>
          </cell>
          <cell r="N311">
            <v>0.28243243243243243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 t="str">
            <v xml:space="preserve"> $-   </v>
          </cell>
          <cell r="H312">
            <v>96054000</v>
          </cell>
          <cell r="M312">
            <v>0.26590287846883165</v>
          </cell>
          <cell r="N312">
            <v>0.1726446692596352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 t="str">
            <v xml:space="preserve"> $-   </v>
          </cell>
          <cell r="H313">
            <v>110474000</v>
          </cell>
          <cell r="M313">
            <v>0.27207468644336585</v>
          </cell>
          <cell r="N313">
            <v>0.17851435726336323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 t="str">
            <v xml:space="preserve"> $-   </v>
          </cell>
          <cell r="H314">
            <v>130368000</v>
          </cell>
          <cell r="M314">
            <v>0.26088176480036651</v>
          </cell>
          <cell r="N314">
            <v>0.17633096605078219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 t="str">
            <v xml:space="preserve"> $-   </v>
          </cell>
          <cell r="H315">
            <v>146368000</v>
          </cell>
          <cell r="M315">
            <v>0.12760373979608564</v>
          </cell>
          <cell r="N315">
            <v>1.9364386289873126E-2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 t="str">
            <v xml:space="preserve"> $-   </v>
          </cell>
          <cell r="M316">
            <v>0.24738454424599732</v>
          </cell>
          <cell r="N316">
            <v>0.10057222125888678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 t="str">
            <v xml:space="preserve"> $-   </v>
          </cell>
          <cell r="M317">
            <v>0.25290047344050781</v>
          </cell>
          <cell r="N317">
            <v>0.10379272670516622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 t="str">
            <v xml:space="preserve"> $-   </v>
          </cell>
          <cell r="M318">
            <v>0.25886970172684454</v>
          </cell>
          <cell r="N318">
            <v>0.10690737833594977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 t="str">
            <v xml:space="preserve"> $-   </v>
          </cell>
          <cell r="M319">
            <v>0.2542692329659032</v>
          </cell>
          <cell r="N319">
            <v>9.2923639271231942E-2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 t="str">
            <v xml:space="preserve"> $-   </v>
          </cell>
          <cell r="H320">
            <v>628000000</v>
          </cell>
          <cell r="M320">
            <v>0.30520865062442892</v>
          </cell>
          <cell r="N320">
            <v>0.17392628693268353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 t="str">
            <v xml:space="preserve"> $-   </v>
          </cell>
          <cell r="H321">
            <v>685000000</v>
          </cell>
          <cell r="M321">
            <v>0.29098760273018531</v>
          </cell>
          <cell r="N321">
            <v>0.16046803175929794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 t="str">
            <v xml:space="preserve"> $-   </v>
          </cell>
          <cell r="H322">
            <v>750000000</v>
          </cell>
          <cell r="M322">
            <v>0.33689591078066916</v>
          </cell>
          <cell r="N322">
            <v>0.18014250309789342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 t="str">
            <v xml:space="preserve"> $-   </v>
          </cell>
          <cell r="H323">
            <v>811000000</v>
          </cell>
          <cell r="M323">
            <v>0.37333958431004843</v>
          </cell>
          <cell r="N323">
            <v>0.20268791998749805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 t="str">
            <v xml:space="preserve"> $-   </v>
          </cell>
          <cell r="H324">
            <v>88000000</v>
          </cell>
          <cell r="M324">
            <v>0.16387176325524044</v>
          </cell>
          <cell r="N324">
            <v>1.6769420468557335E-2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 t="str">
            <v xml:space="preserve"> $-   </v>
          </cell>
          <cell r="H325">
            <v>327000000</v>
          </cell>
          <cell r="M325">
            <v>0.17195986375770966</v>
          </cell>
          <cell r="N325">
            <v>2.5499401638589707E-2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 t="str">
            <v xml:space="preserve"> $-   </v>
          </cell>
          <cell r="H326">
            <v>1406000000</v>
          </cell>
          <cell r="M326">
            <v>0.23442028985507246</v>
          </cell>
          <cell r="N326">
            <v>2.8019323671497585E-2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 t="str">
            <v xml:space="preserve"> $-   </v>
          </cell>
          <cell r="H327">
            <v>1836000000</v>
          </cell>
          <cell r="M327">
            <v>0.24244288224956068</v>
          </cell>
          <cell r="N327">
            <v>3.0975395430579963E-2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 t="str">
            <v xml:space="preserve"> $-   </v>
          </cell>
          <cell r="H328">
            <v>1050000000</v>
          </cell>
          <cell r="M328">
            <v>0.36298980139559844</v>
          </cell>
          <cell r="N328">
            <v>0.17310789049919484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 t="str">
            <v xml:space="preserve"> $-   </v>
          </cell>
          <cell r="H329">
            <v>954000000</v>
          </cell>
          <cell r="M329">
            <v>0.29003207500616823</v>
          </cell>
          <cell r="N329">
            <v>0.12459906242289662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 t="str">
            <v xml:space="preserve"> $-   </v>
          </cell>
          <cell r="H330">
            <v>1013000000</v>
          </cell>
          <cell r="M330">
            <v>0.2531974853674398</v>
          </cell>
          <cell r="N330">
            <v>0.10134402774766962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 t="str">
            <v xml:space="preserve"> $-   </v>
          </cell>
          <cell r="H331">
            <v>970000000</v>
          </cell>
          <cell r="M331">
            <v>0.3082859463850528</v>
          </cell>
          <cell r="N331">
            <v>0.12632006498781478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 t="str">
            <v xml:space="preserve"> $-   </v>
          </cell>
          <cell r="H332">
            <v>5024000000</v>
          </cell>
          <cell r="M332">
            <v>0.94097850321820709</v>
          </cell>
          <cell r="N332">
            <v>0.25897101510243575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 t="str">
            <v xml:space="preserve"> $-   </v>
          </cell>
          <cell r="H333">
            <v>4124000000</v>
          </cell>
          <cell r="M333">
            <v>0.948668100595632</v>
          </cell>
          <cell r="N333">
            <v>0.29487921906022502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 t="str">
            <v xml:space="preserve"> $-   </v>
          </cell>
          <cell r="H334">
            <v>4073000000</v>
          </cell>
          <cell r="M334">
            <v>0.95441786417529018</v>
          </cell>
          <cell r="N334">
            <v>0.29578113871548872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 t="str">
            <v xml:space="preserve"> $-   </v>
          </cell>
          <cell r="H335">
            <v>4966000000</v>
          </cell>
          <cell r="M335">
            <v>0.95642623212716671</v>
          </cell>
          <cell r="N335">
            <v>0.2562105599488777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 t="str">
            <v xml:space="preserve"> $-   </v>
          </cell>
          <cell r="H336">
            <v>451405000</v>
          </cell>
          <cell r="M336">
            <v>0.75920056187144369</v>
          </cell>
          <cell r="N336">
            <v>0.2432235879742243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 t="str">
            <v xml:space="preserve"> $-   </v>
          </cell>
          <cell r="H337">
            <v>651052000</v>
          </cell>
          <cell r="M337">
            <v>0.77078048283263034</v>
          </cell>
          <cell r="N337">
            <v>0.31340599835764982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 t="str">
            <v xml:space="preserve"> $-   </v>
          </cell>
          <cell r="H338">
            <v>632760000</v>
          </cell>
          <cell r="M338">
            <v>0.75845497330662381</v>
          </cell>
          <cell r="N338">
            <v>0.40762287903742778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 t="str">
            <v xml:space="preserve"> $-   </v>
          </cell>
          <cell r="H339">
            <v>622211000</v>
          </cell>
          <cell r="M339">
            <v>0.57190141104520498</v>
          </cell>
          <cell r="N339">
            <v>3.0720259367055962E-2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 t="str">
            <v xml:space="preserve"> $-   </v>
          </cell>
          <cell r="H340" t="str">
            <v xml:space="preserve"> $-   </v>
          </cell>
          <cell r="M340">
            <v>0.3064371926687528</v>
          </cell>
          <cell r="N340">
            <v>0.19579794367456416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 t="str">
            <v xml:space="preserve"> $-   </v>
          </cell>
          <cell r="H341" t="str">
            <v xml:space="preserve"> $-   </v>
          </cell>
          <cell r="M341">
            <v>0.30327374974894561</v>
          </cell>
          <cell r="N341">
            <v>0.18397268527816832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 t="str">
            <v xml:space="preserve"> $-   </v>
          </cell>
          <cell r="H342" t="str">
            <v xml:space="preserve"> $-   </v>
          </cell>
          <cell r="M342">
            <v>0.30778032036613268</v>
          </cell>
          <cell r="N342">
            <v>0.19221967963386727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 t="str">
            <v xml:space="preserve"> $-   </v>
          </cell>
          <cell r="H343" t="str">
            <v xml:space="preserve"> $-   </v>
          </cell>
          <cell r="M343">
            <v>0.30747290359383916</v>
          </cell>
          <cell r="N343">
            <v>0.18615706408062369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  <cell r="M344">
            <v>0.64671652836605831</v>
          </cell>
          <cell r="N344">
            <v>0.20595947031129447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  <cell r="M345">
            <v>0.63545537951397624</v>
          </cell>
          <cell r="N345">
            <v>0.17842023639869226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  <cell r="M346">
            <v>0.59556275249574298</v>
          </cell>
          <cell r="N346">
            <v>0.13169899725106562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  <cell r="M347">
            <v>0.59643616529066801</v>
          </cell>
          <cell r="N347">
            <v>0.16477409658462874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 t="str">
            <v xml:space="preserve"> $-   </v>
          </cell>
          <cell r="H348" t="str">
            <v xml:space="preserve"> $-   </v>
          </cell>
          <cell r="M348">
            <v>0.12560386473429952</v>
          </cell>
          <cell r="N348">
            <v>2.9518049374263E-2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 t="str">
            <v xml:space="preserve"> $-   </v>
          </cell>
          <cell r="H349" t="str">
            <v xml:space="preserve"> $-   </v>
          </cell>
          <cell r="M349">
            <v>0.12590553977272723</v>
          </cell>
          <cell r="N349">
            <v>2.9145951704545453E-2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 t="str">
            <v xml:space="preserve"> $-   </v>
          </cell>
          <cell r="H350" t="str">
            <v xml:space="preserve"> $-   </v>
          </cell>
          <cell r="M350">
            <v>0.13024208469952414</v>
          </cell>
          <cell r="N350">
            <v>3.1747261164037553E-2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 t="str">
            <v xml:space="preserve"> $-   </v>
          </cell>
          <cell r="H351" t="str">
            <v xml:space="preserve"> $-   </v>
          </cell>
          <cell r="M351">
            <v>0.13323899291604546</v>
          </cell>
          <cell r="N351">
            <v>3.1587193288353167E-2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 t="str">
            <v xml:space="preserve"> $-   </v>
          </cell>
          <cell r="M352">
            <v>0.83639822447685486</v>
          </cell>
          <cell r="N352">
            <v>-0.73303741280913126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  <cell r="M353">
            <v>0.90620871862615582</v>
          </cell>
          <cell r="N353">
            <v>-1.8236459709379129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 t="str">
            <v xml:space="preserve"> $-   </v>
          </cell>
          <cell r="H354" t="str">
            <v xml:space="preserve"> $-   </v>
          </cell>
          <cell r="M354">
            <v>5.0953973002186959E-2</v>
          </cell>
          <cell r="N354">
            <v>-0.14209044518740102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 t="str">
            <v xml:space="preserve"> $-   </v>
          </cell>
          <cell r="H355" t="str">
            <v xml:space="preserve"> $-   </v>
          </cell>
          <cell r="M355">
            <v>0.15219485759017282</v>
          </cell>
          <cell r="N355">
            <v>-0.10726400513839546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 t="str">
            <v xml:space="preserve"> $-   </v>
          </cell>
          <cell r="M356">
            <v>0.36164927968206662</v>
          </cell>
          <cell r="N356">
            <v>0.14046199701937406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 t="str">
            <v xml:space="preserve"> $-   </v>
          </cell>
          <cell r="M357">
            <v>0.35933720367682631</v>
          </cell>
          <cell r="N357">
            <v>0.15989356555394291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 t="str">
            <v xml:space="preserve"> $-   </v>
          </cell>
          <cell r="M358">
            <v>0.34422172729522393</v>
          </cell>
          <cell r="N358">
            <v>0.14303390249938133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 t="str">
            <v xml:space="preserve"> $-   </v>
          </cell>
          <cell r="M359">
            <v>0.34920236151237283</v>
          </cell>
          <cell r="N359">
            <v>0.12448184901394298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 t="str">
            <v xml:space="preserve"> $-   </v>
          </cell>
          <cell r="M360">
            <v>0.7758900660449578</v>
          </cell>
          <cell r="N360">
            <v>-3.6296040089240193E-2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 t="str">
            <v xml:space="preserve"> $-   </v>
          </cell>
          <cell r="M361">
            <v>0.76211562605087735</v>
          </cell>
          <cell r="N361">
            <v>-7.0271134656496204E-2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 t="str">
            <v xml:space="preserve"> $-   </v>
          </cell>
          <cell r="M362">
            <v>0.76007269633350982</v>
          </cell>
          <cell r="N362">
            <v>-2.7101641250368003E-2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 t="str">
            <v xml:space="preserve"> $-   </v>
          </cell>
          <cell r="M363">
            <v>0.75183824852832126</v>
          </cell>
          <cell r="N363">
            <v>1.7237029668755295E-2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  <cell r="M364">
            <v>0.60567407986503996</v>
          </cell>
          <cell r="N364">
            <v>0.2324973769210196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  <cell r="M365">
            <v>0.58905010394128376</v>
          </cell>
          <cell r="N365">
            <v>0.20709770480675407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  <cell r="M366">
            <v>0.60375094078639568</v>
          </cell>
          <cell r="N366">
            <v>0.22892129940399911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  <cell r="M367">
            <v>0.62866773610575266</v>
          </cell>
          <cell r="N367">
            <v>0.26251345259609721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 t="str">
            <v xml:space="preserve"> $-   </v>
          </cell>
          <cell r="H368">
            <v>137058000</v>
          </cell>
          <cell r="M368">
            <v>0.19348750511702695</v>
          </cell>
          <cell r="N368">
            <v>0.11209053341412462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 t="str">
            <v xml:space="preserve"> $-   </v>
          </cell>
          <cell r="H369">
            <v>182242000</v>
          </cell>
          <cell r="M369">
            <v>0.15876353710562674</v>
          </cell>
          <cell r="N369">
            <v>7.1834797610698359E-2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 t="str">
            <v xml:space="preserve"> $-   </v>
          </cell>
          <cell r="H370">
            <v>1104000000</v>
          </cell>
          <cell r="M370">
            <v>0.67312489605853987</v>
          </cell>
          <cell r="N370">
            <v>0.28879095293530682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 t="str">
            <v xml:space="preserve"> $-   </v>
          </cell>
          <cell r="H371">
            <v>1151000000</v>
          </cell>
          <cell r="M371">
            <v>0.67637540453074441</v>
          </cell>
          <cell r="N371">
            <v>0.28518430815376117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 t="str">
            <v xml:space="preserve"> $-   </v>
          </cell>
          <cell r="H372">
            <v>1208000000</v>
          </cell>
          <cell r="M372">
            <v>0.72119210905088482</v>
          </cell>
          <cell r="N372">
            <v>0.30344594022521376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 t="str">
            <v xml:space="preserve"> $-   </v>
          </cell>
          <cell r="H373">
            <v>1301000000</v>
          </cell>
          <cell r="M373">
            <v>0.74866744963411325</v>
          </cell>
          <cell r="N373">
            <v>0.30617038576203814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 t="str">
            <v xml:space="preserve"> $-   </v>
          </cell>
          <cell r="H374" t="str">
            <v xml:space="preserve"> $-   </v>
          </cell>
          <cell r="M374">
            <v>0.41293543704091695</v>
          </cell>
          <cell r="N374">
            <v>0.13329788005739096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 t="str">
            <v xml:space="preserve"> $-   </v>
          </cell>
          <cell r="H375" t="str">
            <v xml:space="preserve"> $-   </v>
          </cell>
          <cell r="M375">
            <v>0.41722081221905249</v>
          </cell>
          <cell r="N375">
            <v>0.14371540763080362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 t="str">
            <v xml:space="preserve"> $-   </v>
          </cell>
          <cell r="H376" t="str">
            <v xml:space="preserve"> $-   </v>
          </cell>
          <cell r="M376">
            <v>0.42916817627252513</v>
          </cell>
          <cell r="N376">
            <v>0.15555611646130815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 t="str">
            <v xml:space="preserve"> $-   </v>
          </cell>
          <cell r="H377" t="str">
            <v xml:space="preserve"> $-   </v>
          </cell>
          <cell r="M377">
            <v>0.43418371944067202</v>
          </cell>
          <cell r="N377">
            <v>0.15936289740937543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 t="str">
            <v xml:space="preserve"> $-   </v>
          </cell>
          <cell r="H378">
            <v>4780000000</v>
          </cell>
          <cell r="M378">
            <v>0.58429473225946893</v>
          </cell>
          <cell r="N378">
            <v>0.14763822377013497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 t="str">
            <v xml:space="preserve"> $-   </v>
          </cell>
          <cell r="H379">
            <v>4541000000</v>
          </cell>
          <cell r="M379">
            <v>0.58513401492124895</v>
          </cell>
          <cell r="N379">
            <v>0.14064658745509809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 t="str">
            <v xml:space="preserve"> $-   </v>
          </cell>
          <cell r="H380">
            <v>4428000000</v>
          </cell>
          <cell r="M380">
            <v>0.56486051799678338</v>
          </cell>
          <cell r="N380">
            <v>0.1336586989074372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 t="str">
            <v xml:space="preserve"> $-   </v>
          </cell>
          <cell r="H381">
            <v>4189000000</v>
          </cell>
          <cell r="M381">
            <v>0.56547486033519556</v>
          </cell>
          <cell r="N381">
            <v>0.14553072625698324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 t="str">
            <v xml:space="preserve"> $-   </v>
          </cell>
          <cell r="H382">
            <v>149089000</v>
          </cell>
          <cell r="M382">
            <v>0.4176468650530486</v>
          </cell>
          <cell r="N382">
            <v>0.18532650774412535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 t="str">
            <v xml:space="preserve"> $-   </v>
          </cell>
          <cell r="H383">
            <v>172200000</v>
          </cell>
          <cell r="M383">
            <v>0.40457074362221823</v>
          </cell>
          <cell r="N383">
            <v>0.18973900850370906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 t="str">
            <v xml:space="preserve"> $-   </v>
          </cell>
          <cell r="H384">
            <v>199700000</v>
          </cell>
          <cell r="M384">
            <v>0.4016097128435987</v>
          </cell>
          <cell r="N384">
            <v>0.18366511736677482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 t="str">
            <v xml:space="preserve"> $-   </v>
          </cell>
          <cell r="H385">
            <v>325200000</v>
          </cell>
          <cell r="M385">
            <v>0.40075708762886597</v>
          </cell>
          <cell r="N385">
            <v>0.17251932989690721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  <cell r="M386">
            <v>0.82771753618550226</v>
          </cell>
          <cell r="N386">
            <v>0.13045249609893525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  <cell r="M387">
            <v>0.80265751914818884</v>
          </cell>
          <cell r="N387">
            <v>0.10469967443624525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  <cell r="M388">
            <v>0.81244195709236244</v>
          </cell>
          <cell r="N388">
            <v>0.1580272158271141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  <cell r="M389">
            <v>0.83630847813144971</v>
          </cell>
          <cell r="N389">
            <v>0.21071508499194766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 t="str">
            <v xml:space="preserve"> $-   </v>
          </cell>
          <cell r="G390" t="str">
            <v xml:space="preserve"> $-   </v>
          </cell>
          <cell r="H390" t="str">
            <v xml:space="preserve"> $-   </v>
          </cell>
          <cell r="M390">
            <v>0.18762079819502842</v>
          </cell>
          <cell r="N390">
            <v>0.18762079819502844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 t="str">
            <v xml:space="preserve"> $-   </v>
          </cell>
          <cell r="G391" t="str">
            <v xml:space="preserve"> $-   </v>
          </cell>
          <cell r="H391" t="str">
            <v xml:space="preserve"> $-   </v>
          </cell>
          <cell r="M391">
            <v>0.18201582871124444</v>
          </cell>
          <cell r="N391">
            <v>0.18201582871124442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 t="str">
            <v xml:space="preserve"> $-   </v>
          </cell>
          <cell r="G392" t="str">
            <v xml:space="preserve"> $-   </v>
          </cell>
          <cell r="H392" t="str">
            <v xml:space="preserve"> $-   </v>
          </cell>
          <cell r="M392">
            <v>0.17305760323569708</v>
          </cell>
          <cell r="N392">
            <v>0.17305760323569705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 t="str">
            <v xml:space="preserve"> $-   </v>
          </cell>
          <cell r="G393" t="str">
            <v xml:space="preserve"> $-   </v>
          </cell>
          <cell r="H393" t="str">
            <v xml:space="preserve"> $-   </v>
          </cell>
          <cell r="M393">
            <v>0.16255083762378464</v>
          </cell>
          <cell r="N393">
            <v>0.16255083762378469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 t="str">
            <v xml:space="preserve"> $-   </v>
          </cell>
          <cell r="H394">
            <v>13413000000</v>
          </cell>
          <cell r="M394">
            <v>0.29166052300620149</v>
          </cell>
          <cell r="N394">
            <v>0.15933474998915825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 t="str">
            <v xml:space="preserve"> $-   </v>
          </cell>
          <cell r="H395">
            <v>14186000000</v>
          </cell>
          <cell r="M395">
            <v>0.2763177019931321</v>
          </cell>
          <cell r="N395">
            <v>0.13206090226929995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 t="str">
            <v xml:space="preserve"> $-   </v>
          </cell>
          <cell r="H396">
            <v>16793000000</v>
          </cell>
          <cell r="M396">
            <v>0.27700579568465888</v>
          </cell>
          <cell r="N396">
            <v>0.10828752980139056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 t="str">
            <v xml:space="preserve"> $-   </v>
          </cell>
          <cell r="H397">
            <v>21037000000</v>
          </cell>
          <cell r="M397">
            <v>0.28585722532230129</v>
          </cell>
          <cell r="N397">
            <v>-2.8477968058495287E-3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 t="str">
            <v xml:space="preserve"> $-   </v>
          </cell>
          <cell r="H398">
            <v>579315000</v>
          </cell>
          <cell r="M398">
            <v>0.81111091573094829</v>
          </cell>
          <cell r="N398">
            <v>0.41925163780474267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 t="str">
            <v xml:space="preserve"> $-   </v>
          </cell>
          <cell r="H399">
            <v>778655000</v>
          </cell>
          <cell r="M399">
            <v>0.80368452519247435</v>
          </cell>
          <cell r="N399">
            <v>0.39484697526077417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 t="str">
            <v xml:space="preserve"> $-   </v>
          </cell>
          <cell r="H400">
            <v>986812000</v>
          </cell>
          <cell r="M400">
            <v>0.79761494383581055</v>
          </cell>
          <cell r="N400">
            <v>0.3499054751485538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 t="str">
            <v xml:space="preserve"> $-   </v>
          </cell>
          <cell r="H401">
            <v>1230853000</v>
          </cell>
          <cell r="M401">
            <v>0.69984081598027914</v>
          </cell>
          <cell r="N401">
            <v>-0.11054334922955711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 t="str">
            <v xml:space="preserve"> $-   </v>
          </cell>
          <cell r="H402">
            <v>1127000000</v>
          </cell>
          <cell r="M402">
            <v>0.35333073626801714</v>
          </cell>
          <cell r="N402">
            <v>0.22267238021036229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 t="str">
            <v xml:space="preserve"> $-   </v>
          </cell>
          <cell r="H403">
            <v>1208000000</v>
          </cell>
          <cell r="M403">
            <v>0.38772865853658534</v>
          </cell>
          <cell r="N403">
            <v>0.25274390243902439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 t="str">
            <v xml:space="preserve"> $-   </v>
          </cell>
          <cell r="H404">
            <v>1292000000</v>
          </cell>
          <cell r="M404">
            <v>0.36627532968800258</v>
          </cell>
          <cell r="N404">
            <v>0.21880025731746541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 t="str">
            <v xml:space="preserve"> $-   </v>
          </cell>
          <cell r="H405">
            <v>1395000000</v>
          </cell>
          <cell r="M405">
            <v>0.46922879397415052</v>
          </cell>
          <cell r="N405">
            <v>0.30266198750320977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 t="str">
            <v xml:space="preserve"> $-   </v>
          </cell>
          <cell r="H406">
            <v>1658000000</v>
          </cell>
          <cell r="M406">
            <v>0.44500039710904615</v>
          </cell>
          <cell r="N406">
            <v>0.10065390622931723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 t="str">
            <v xml:space="preserve"> $-   </v>
          </cell>
          <cell r="H407">
            <v>1771000000</v>
          </cell>
          <cell r="M407">
            <v>0.43097467915365939</v>
          </cell>
          <cell r="N407">
            <v>7.2394826817303401E-2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 t="str">
            <v xml:space="preserve"> $-   </v>
          </cell>
          <cell r="H408">
            <v>1835000000</v>
          </cell>
          <cell r="M408">
            <v>0.57999213836477992</v>
          </cell>
          <cell r="N408">
            <v>0.19253636006289307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 t="str">
            <v xml:space="preserve"> $-   </v>
          </cell>
          <cell r="H409">
            <v>1902000000</v>
          </cell>
          <cell r="M409">
            <v>0.59787078382401171</v>
          </cell>
          <cell r="N409">
            <v>0.17538283004112112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 t="str">
            <v xml:space="preserve"> $-   </v>
          </cell>
          <cell r="M410">
            <v>0.39161321470446242</v>
          </cell>
          <cell r="N410">
            <v>9.5006552176012143E-2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 t="str">
            <v xml:space="preserve"> $-   </v>
          </cell>
          <cell r="M411">
            <v>0.40072519890164049</v>
          </cell>
          <cell r="N411">
            <v>0.13690769555727664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 t="str">
            <v xml:space="preserve"> $-   </v>
          </cell>
          <cell r="M412">
            <v>0.39864703541583768</v>
          </cell>
          <cell r="N412">
            <v>0.12120970951054516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 t="str">
            <v xml:space="preserve"> $-   </v>
          </cell>
          <cell r="M413">
            <v>0.41168577701878506</v>
          </cell>
          <cell r="N413">
            <v>0.14145726599983735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 t="str">
            <v xml:space="preserve"> $-   </v>
          </cell>
          <cell r="M414">
            <v>0.32088825624282324</v>
          </cell>
          <cell r="N414">
            <v>0.16469464538012563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 t="str">
            <v xml:space="preserve"> $-   </v>
          </cell>
          <cell r="M415">
            <v>0.31305989702469572</v>
          </cell>
          <cell r="N415">
            <v>0.15142415899342609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 t="str">
            <v xml:space="preserve"> $-   </v>
          </cell>
          <cell r="M416">
            <v>0.30210513186523835</v>
          </cell>
          <cell r="N416">
            <v>0.11988095403079396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 t="str">
            <v xml:space="preserve"> $-   </v>
          </cell>
          <cell r="M417">
            <v>0.31508407146074158</v>
          </cell>
          <cell r="N417">
            <v>0.11213406395436121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 t="str">
            <v xml:space="preserve"> $-   </v>
          </cell>
          <cell r="H418">
            <v>848000000</v>
          </cell>
          <cell r="M418">
            <v>0.90594390026714156</v>
          </cell>
          <cell r="N418">
            <v>0.47183882457702581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 t="str">
            <v xml:space="preserve"> $-   </v>
          </cell>
          <cell r="H419">
            <v>1086000000</v>
          </cell>
          <cell r="M419">
            <v>0.92550693703308429</v>
          </cell>
          <cell r="N419">
            <v>0.46872998932764143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 t="str">
            <v xml:space="preserve"> $-   </v>
          </cell>
          <cell r="H420">
            <v>1443000000</v>
          </cell>
          <cell r="M420">
            <v>0.93611486837998126</v>
          </cell>
          <cell r="N420">
            <v>0.43845593590677351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 t="str">
            <v xml:space="preserve"> $-   </v>
          </cell>
          <cell r="H421">
            <v>1512000000</v>
          </cell>
          <cell r="M421">
            <v>0.9377124575084983</v>
          </cell>
          <cell r="N421">
            <v>0.4251149770045991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 t="str">
            <v xml:space="preserve"> $-   </v>
          </cell>
          <cell r="H422" t="str">
            <v xml:space="preserve"> $-   </v>
          </cell>
          <cell r="M422">
            <v>0.31739860023587374</v>
          </cell>
          <cell r="N422">
            <v>0.10331186968422672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 t="str">
            <v xml:space="preserve"> $-   </v>
          </cell>
          <cell r="H423" t="str">
            <v xml:space="preserve"> $-   </v>
          </cell>
          <cell r="M423">
            <v>0.31053988458862392</v>
          </cell>
          <cell r="N423">
            <v>9.918695359796327E-2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 t="str">
            <v xml:space="preserve"> $-   </v>
          </cell>
          <cell r="H424" t="str">
            <v xml:space="preserve"> $-   </v>
          </cell>
          <cell r="M424">
            <v>0.30685528420820163</v>
          </cell>
          <cell r="N424">
            <v>9.3555343458567156E-2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 t="str">
            <v xml:space="preserve"> $-   </v>
          </cell>
          <cell r="H425" t="str">
            <v xml:space="preserve"> $-   </v>
          </cell>
          <cell r="M425">
            <v>0.30959922453043076</v>
          </cell>
          <cell r="N425">
            <v>9.5259252960518279E-2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 t="str">
            <v xml:space="preserve"> $-   </v>
          </cell>
          <cell r="H426">
            <v>75000000</v>
          </cell>
          <cell r="M426">
            <v>0.40877691995123933</v>
          </cell>
          <cell r="N426">
            <v>0.16267100094812406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 t="str">
            <v xml:space="preserve"> $-   </v>
          </cell>
          <cell r="H427">
            <v>79000000</v>
          </cell>
          <cell r="M427">
            <v>0.39462636439966414</v>
          </cell>
          <cell r="N427">
            <v>0.14007836551917158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 t="str">
            <v xml:space="preserve"> $-   </v>
          </cell>
          <cell r="H428">
            <v>94000000</v>
          </cell>
          <cell r="M428">
            <v>0.37632817753866843</v>
          </cell>
          <cell r="N428">
            <v>0.13221250840618695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 t="str">
            <v xml:space="preserve"> $-   </v>
          </cell>
          <cell r="H429">
            <v>81000000</v>
          </cell>
          <cell r="M429">
            <v>0.37848658748164954</v>
          </cell>
          <cell r="N429">
            <v>0.18670759375417056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 t="str">
            <v xml:space="preserve"> $-   </v>
          </cell>
          <cell r="H430" t="str">
            <v xml:space="preserve"> $-   </v>
          </cell>
          <cell r="M430">
            <v>0.22459380441902455</v>
          </cell>
          <cell r="N430">
            <v>0.12076430271755628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 t="str">
            <v xml:space="preserve"> $-   </v>
          </cell>
          <cell r="H431" t="str">
            <v xml:space="preserve"> $-   </v>
          </cell>
          <cell r="M431">
            <v>0.21885630973594683</v>
          </cell>
          <cell r="N431">
            <v>0.11581452728382909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 t="str">
            <v xml:space="preserve"> $-   </v>
          </cell>
          <cell r="H432" t="str">
            <v xml:space="preserve"> $-   </v>
          </cell>
          <cell r="M432">
            <v>0.211409830007391</v>
          </cell>
          <cell r="N432">
            <v>0.11874538063562454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 t="str">
            <v xml:space="preserve"> $-   </v>
          </cell>
          <cell r="H433" t="str">
            <v xml:space="preserve"> $-   </v>
          </cell>
          <cell r="M433">
            <v>0.21836905917383653</v>
          </cell>
          <cell r="N433">
            <v>0.12786451050389064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 t="str">
            <v xml:space="preserve"> $-   </v>
          </cell>
          <cell r="M434">
            <v>0.51555825721232829</v>
          </cell>
          <cell r="N434">
            <v>0.1695034062780662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 t="str">
            <v xml:space="preserve"> $-   </v>
          </cell>
          <cell r="M435">
            <v>0.5109636768381729</v>
          </cell>
          <cell r="N435">
            <v>0.17067674519091403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 t="str">
            <v xml:space="preserve"> $-   </v>
          </cell>
          <cell r="M436">
            <v>0.51647697608854548</v>
          </cell>
          <cell r="N436">
            <v>0.17472068497441787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 t="str">
            <v xml:space="preserve"> $-   </v>
          </cell>
          <cell r="M437">
            <v>0.52338898317860627</v>
          </cell>
          <cell r="N437">
            <v>0.16870510769290623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 t="str">
            <v xml:space="preserve"> $-   </v>
          </cell>
          <cell r="H438">
            <v>2192000000</v>
          </cell>
          <cell r="M438">
            <v>0.4441952887369286</v>
          </cell>
          <cell r="N438">
            <v>0.20980884083390688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 t="str">
            <v xml:space="preserve"> $-   </v>
          </cell>
          <cell r="H439">
            <v>2288000000</v>
          </cell>
          <cell r="M439">
            <v>0.45875074263003712</v>
          </cell>
          <cell r="N439">
            <v>0.23641243111466209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 t="str">
            <v xml:space="preserve"> $-   </v>
          </cell>
          <cell r="H440">
            <v>2354000000</v>
          </cell>
          <cell r="M440">
            <v>0.4593729152768512</v>
          </cell>
          <cell r="N440">
            <v>0.25205375011912706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 t="str">
            <v xml:space="preserve"> $-   </v>
          </cell>
          <cell r="H441">
            <v>2527000000</v>
          </cell>
          <cell r="M441">
            <v>0.46086784584411844</v>
          </cell>
          <cell r="N441">
            <v>0.25808886971527178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 t="str">
            <v xml:space="preserve"> $-   </v>
          </cell>
          <cell r="H442">
            <v>276000000</v>
          </cell>
          <cell r="M442">
            <v>0.69485094850948514</v>
          </cell>
          <cell r="N442">
            <v>0.35627822944896115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 t="str">
            <v xml:space="preserve"> $-   </v>
          </cell>
          <cell r="H443">
            <v>329000000</v>
          </cell>
          <cell r="M443">
            <v>0.66097366320830009</v>
          </cell>
          <cell r="N443">
            <v>0.33838786911412611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 t="str">
            <v xml:space="preserve"> $-   </v>
          </cell>
          <cell r="H444">
            <v>330000000</v>
          </cell>
          <cell r="M444">
            <v>0.633562715045355</v>
          </cell>
          <cell r="N444">
            <v>0.32092586800125117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 t="str">
            <v xml:space="preserve"> $-   </v>
          </cell>
          <cell r="H445">
            <v>322000000</v>
          </cell>
          <cell r="M445">
            <v>0.6256733877174081</v>
          </cell>
          <cell r="N445">
            <v>0.3159919963059874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 t="str">
            <v xml:space="preserve"> $-   </v>
          </cell>
          <cell r="H446">
            <v>276000000</v>
          </cell>
          <cell r="M446">
            <v>0.69485094850948514</v>
          </cell>
          <cell r="N446">
            <v>0.35627822944896115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 t="str">
            <v xml:space="preserve"> $-   </v>
          </cell>
          <cell r="H447">
            <v>329000000</v>
          </cell>
          <cell r="M447">
            <v>0.66097366320830009</v>
          </cell>
          <cell r="N447">
            <v>0.33838786911412611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 t="str">
            <v xml:space="preserve"> $-   </v>
          </cell>
          <cell r="H448">
            <v>330000000</v>
          </cell>
          <cell r="M448">
            <v>0.633562715045355</v>
          </cell>
          <cell r="N448">
            <v>0.32092586800125117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 t="str">
            <v xml:space="preserve"> $-   </v>
          </cell>
          <cell r="H449">
            <v>322000000</v>
          </cell>
          <cell r="M449">
            <v>0.6256733877174081</v>
          </cell>
          <cell r="N449">
            <v>0.3159919963059874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 t="str">
            <v xml:space="preserve"> $-   </v>
          </cell>
          <cell r="H450">
            <v>97000000</v>
          </cell>
          <cell r="M450">
            <v>0.18450601288950896</v>
          </cell>
          <cell r="N450">
            <v>0.11720151484951166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 t="str">
            <v xml:space="preserve"> $-   </v>
          </cell>
          <cell r="H451">
            <v>94000000</v>
          </cell>
          <cell r="M451">
            <v>0.19536744306084264</v>
          </cell>
          <cell r="N451">
            <v>0.1224595135170011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 t="str">
            <v xml:space="preserve"> $-   </v>
          </cell>
          <cell r="H452">
            <v>93000000</v>
          </cell>
          <cell r="M452">
            <v>0.19848334981866134</v>
          </cell>
          <cell r="N452">
            <v>0.12528849324101549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 t="str">
            <v xml:space="preserve"> $-   </v>
          </cell>
          <cell r="H453">
            <v>134000000</v>
          </cell>
          <cell r="M453">
            <v>0.21331252625892805</v>
          </cell>
          <cell r="N453">
            <v>0.13654642578476683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 t="str">
            <v xml:space="preserve"> $-   </v>
          </cell>
          <cell r="H454">
            <v>382553000</v>
          </cell>
          <cell r="M454">
            <v>0.63887896411994061</v>
          </cell>
          <cell r="N454">
            <v>0.2862070556116294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 t="str">
            <v xml:space="preserve"> $-   </v>
          </cell>
          <cell r="H455">
            <v>475464000</v>
          </cell>
          <cell r="M455">
            <v>0.62512624311945486</v>
          </cell>
          <cell r="N455">
            <v>0.2575879114243867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 t="str">
            <v xml:space="preserve"> $-   </v>
          </cell>
          <cell r="H456">
            <v>538513000</v>
          </cell>
          <cell r="M456">
            <v>0.62675896013333021</v>
          </cell>
          <cell r="N456">
            <v>0.238262154193356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 t="str">
            <v xml:space="preserve"> $-   </v>
          </cell>
          <cell r="H457">
            <v>570527000</v>
          </cell>
          <cell r="M457">
            <v>0.630653488614762</v>
          </cell>
          <cell r="N457">
            <v>0.22792649840983228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 t="str">
            <v xml:space="preserve"> $-   </v>
          </cell>
          <cell r="H458" t="str">
            <v xml:space="preserve"> $-   </v>
          </cell>
          <cell r="M458">
            <v>0.35873960375955105</v>
          </cell>
          <cell r="N458">
            <v>0.12443031983230779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 t="str">
            <v xml:space="preserve"> $-   </v>
          </cell>
          <cell r="H459" t="str">
            <v xml:space="preserve"> $-   </v>
          </cell>
          <cell r="M459">
            <v>0.35582822085889576</v>
          </cell>
          <cell r="N459">
            <v>0.12375801946354094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 t="str">
            <v xml:space="preserve"> $-   </v>
          </cell>
          <cell r="H460" t="str">
            <v xml:space="preserve"> $-   </v>
          </cell>
          <cell r="M460">
            <v>0.35270047197228616</v>
          </cell>
          <cell r="N460">
            <v>0.12092255469531051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 t="str">
            <v xml:space="preserve"> $-   </v>
          </cell>
          <cell r="H461" t="str">
            <v xml:space="preserve"> $-   </v>
          </cell>
          <cell r="M461">
            <v>0.30046327362824554</v>
          </cell>
          <cell r="N461">
            <v>6.7729572084860371E-2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 t="str">
            <v xml:space="preserve"> $-   </v>
          </cell>
          <cell r="F462">
            <v>1123200000</v>
          </cell>
          <cell r="G462" t="str">
            <v xml:space="preserve"> $-   </v>
          </cell>
          <cell r="H462">
            <v>78300000</v>
          </cell>
          <cell r="M462" t="e">
            <v>#VALUE!</v>
          </cell>
          <cell r="N462" t="e">
            <v>#VALUE!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 t="str">
            <v xml:space="preserve"> $-   </v>
          </cell>
          <cell r="F463">
            <v>1058000000</v>
          </cell>
          <cell r="G463" t="str">
            <v xml:space="preserve"> $-   </v>
          </cell>
          <cell r="H463">
            <v>60400000</v>
          </cell>
          <cell r="M463" t="e">
            <v>#VALUE!</v>
          </cell>
          <cell r="N463" t="e">
            <v>#VALUE!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 t="str">
            <v xml:space="preserve"> $-   </v>
          </cell>
          <cell r="F464">
            <v>1105700000</v>
          </cell>
          <cell r="G464" t="str">
            <v xml:space="preserve"> $-   </v>
          </cell>
          <cell r="H464">
            <v>52500000</v>
          </cell>
          <cell r="M464" t="e">
            <v>#VALUE!</v>
          </cell>
          <cell r="N464" t="e">
            <v>#VALUE!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 t="str">
            <v xml:space="preserve"> $-   </v>
          </cell>
          <cell r="F465">
            <v>1209100000</v>
          </cell>
          <cell r="G465" t="str">
            <v xml:space="preserve"> $-   </v>
          </cell>
          <cell r="H465">
            <v>58700000</v>
          </cell>
          <cell r="M465" t="e">
            <v>#VALUE!</v>
          </cell>
          <cell r="N465" t="e">
            <v>#VALUE!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 t="str">
            <v xml:space="preserve"> $-   </v>
          </cell>
          <cell r="H466" t="str">
            <v xml:space="preserve"> $-   </v>
          </cell>
          <cell r="M466">
            <v>0.38833734725571811</v>
          </cell>
          <cell r="N466">
            <v>0.16235561339777971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 t="str">
            <v xml:space="preserve"> $-   </v>
          </cell>
          <cell r="H467" t="str">
            <v xml:space="preserve"> $-   </v>
          </cell>
          <cell r="M467">
            <v>0.38363902357982893</v>
          </cell>
          <cell r="N467">
            <v>0.15678145808804334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 t="str">
            <v xml:space="preserve"> $-   </v>
          </cell>
          <cell r="H468" t="str">
            <v xml:space="preserve"> $-   </v>
          </cell>
          <cell r="M468">
            <v>0.36918188390369555</v>
          </cell>
          <cell r="N468">
            <v>0.13236354728821068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 t="str">
            <v xml:space="preserve"> $-   </v>
          </cell>
          <cell r="H469" t="str">
            <v xml:space="preserve"> $-   </v>
          </cell>
          <cell r="M469">
            <v>0.36382757888843398</v>
          </cell>
          <cell r="N469">
            <v>0.10515308178481449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 t="str">
            <v xml:space="preserve"> $-   </v>
          </cell>
          <cell r="H470">
            <v>115000000</v>
          </cell>
          <cell r="M470">
            <v>0.58329164582291138</v>
          </cell>
          <cell r="N470">
            <v>0.1744205436051359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 t="str">
            <v xml:space="preserve"> $-   </v>
          </cell>
          <cell r="H471">
            <v>115000000</v>
          </cell>
          <cell r="M471">
            <v>0.59304035288351575</v>
          </cell>
          <cell r="N471">
            <v>0.19277895768665251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 t="str">
            <v xml:space="preserve"> $-   </v>
          </cell>
          <cell r="H472">
            <v>105000000</v>
          </cell>
          <cell r="M472">
            <v>0.59264565425023874</v>
          </cell>
          <cell r="N472">
            <v>0.20662209487424388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 t="str">
            <v xml:space="preserve"> $-   </v>
          </cell>
          <cell r="H473">
            <v>99000000</v>
          </cell>
          <cell r="M473">
            <v>0.59906832298136647</v>
          </cell>
          <cell r="N473">
            <v>0.22251552795031057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 t="str">
            <v xml:space="preserve"> $-   </v>
          </cell>
          <cell r="H474">
            <v>278300000</v>
          </cell>
          <cell r="M474">
            <v>0.22030062489444346</v>
          </cell>
          <cell r="N474">
            <v>6.7708157405843614E-2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 t="str">
            <v xml:space="preserve"> $-   </v>
          </cell>
          <cell r="H475">
            <v>304400000</v>
          </cell>
          <cell r="M475">
            <v>0.20604238258877439</v>
          </cell>
          <cell r="N475">
            <v>5.175321369479445E-2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 t="str">
            <v xml:space="preserve"> $-   </v>
          </cell>
          <cell r="H476">
            <v>319300000</v>
          </cell>
          <cell r="M476">
            <v>0.21030455351862798</v>
          </cell>
          <cell r="N476">
            <v>6.352749852158486E-2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 t="str">
            <v xml:space="preserve"> $-   </v>
          </cell>
          <cell r="H477">
            <v>290200000</v>
          </cell>
          <cell r="M477">
            <v>0.22226869546405137</v>
          </cell>
          <cell r="N477">
            <v>9.0574745799379824E-2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 t="str">
            <v xml:space="preserve"> $-   </v>
          </cell>
          <cell r="H478">
            <v>2145000000</v>
          </cell>
          <cell r="M478">
            <v>0.37276686020544891</v>
          </cell>
          <cell r="N478">
            <v>0.19914024117909782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 t="str">
            <v xml:space="preserve"> $-   </v>
          </cell>
          <cell r="H479">
            <v>2668000000</v>
          </cell>
          <cell r="M479">
            <v>0.40477236772719283</v>
          </cell>
          <cell r="N479">
            <v>0.23154332923185095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 t="str">
            <v xml:space="preserve"> $-   </v>
          </cell>
          <cell r="H480">
            <v>3066000000</v>
          </cell>
          <cell r="M480">
            <v>0.401337513061651</v>
          </cell>
          <cell r="N480">
            <v>0.22248693834900732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 t="str">
            <v xml:space="preserve"> $-   </v>
          </cell>
          <cell r="H481">
            <v>3144000000</v>
          </cell>
          <cell r="M481">
            <v>0.41480881538002468</v>
          </cell>
          <cell r="N481">
            <v>0.23240547337908693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 t="str">
            <v xml:space="preserve"> $-   </v>
          </cell>
          <cell r="H482">
            <v>341969000</v>
          </cell>
          <cell r="M482">
            <v>0.31793818437678656</v>
          </cell>
          <cell r="N482">
            <v>0.16746104457702399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 t="str">
            <v xml:space="preserve"> $-   </v>
          </cell>
          <cell r="H483">
            <v>528737000</v>
          </cell>
          <cell r="M483">
            <v>0.30309910277497976</v>
          </cell>
          <cell r="N483">
            <v>0.12924358532988214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 t="str">
            <v xml:space="preserve"> $-   </v>
          </cell>
          <cell r="H484">
            <v>590935000</v>
          </cell>
          <cell r="M484">
            <v>0.28728179352324246</v>
          </cell>
          <cell r="N484">
            <v>0.14117585270493266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 t="str">
            <v xml:space="preserve"> $-   </v>
          </cell>
          <cell r="H485">
            <v>638024000</v>
          </cell>
          <cell r="M485">
            <v>0.28711723988609061</v>
          </cell>
          <cell r="N485">
            <v>9.9539996010691467E-2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 t="str">
            <v xml:space="preserve"> $-   </v>
          </cell>
          <cell r="H486">
            <v>2780000000</v>
          </cell>
          <cell r="M486">
            <v>0.7818601519669135</v>
          </cell>
          <cell r="N486">
            <v>0.2506492257381937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 t="str">
            <v xml:space="preserve"> $-   </v>
          </cell>
          <cell r="H487">
            <v>3319000000</v>
          </cell>
          <cell r="M487">
            <v>0.88700455470491324</v>
          </cell>
          <cell r="N487">
            <v>0.32449849791646479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 t="str">
            <v xml:space="preserve"> $-   </v>
          </cell>
          <cell r="H488">
            <v>3129000000</v>
          </cell>
          <cell r="M488">
            <v>0.83993914035755046</v>
          </cell>
          <cell r="N488">
            <v>1.300874857360213E-2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 t="str">
            <v xml:space="preserve"> $-   </v>
          </cell>
          <cell r="H489">
            <v>1792000000</v>
          </cell>
          <cell r="M489">
            <v>0.87029597441993933</v>
          </cell>
          <cell r="N489">
            <v>0.19242436664753629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  <cell r="M490">
            <v>0.63444824861732951</v>
          </cell>
          <cell r="N490">
            <v>3.8978140637345275E-2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  <cell r="M491">
            <v>0.6232167832167832</v>
          </cell>
          <cell r="N491">
            <v>8.951048951048951E-3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  <cell r="M492">
            <v>0.68349944629014403</v>
          </cell>
          <cell r="N492">
            <v>0.20996677740863787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  <cell r="M493">
            <v>0.69199272065514106</v>
          </cell>
          <cell r="N493">
            <v>0.20427661510464057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  <cell r="M494">
            <v>0.81930483226353401</v>
          </cell>
          <cell r="N494">
            <v>0.29720237374349034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  <cell r="M495">
            <v>0.81080773606370871</v>
          </cell>
          <cell r="N495">
            <v>0.28168373151308307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  <cell r="M496">
            <v>0.79387802607076352</v>
          </cell>
          <cell r="N496">
            <v>0.25570297951582865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  <cell r="M497">
            <v>0.77647844971600399</v>
          </cell>
          <cell r="N497">
            <v>0.25893752088205813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 t="str">
            <v xml:space="preserve"> $-   </v>
          </cell>
          <cell r="H498" t="str">
            <v xml:space="preserve"> $-   </v>
          </cell>
          <cell r="M498">
            <v>0.46063334656676835</v>
          </cell>
          <cell r="N498">
            <v>0.12121263314384181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 t="str">
            <v xml:space="preserve"> $-   </v>
          </cell>
          <cell r="H499" t="str">
            <v xml:space="preserve"> $-   </v>
          </cell>
          <cell r="M499">
            <v>0.45967072600238434</v>
          </cell>
          <cell r="N499">
            <v>0.13067590203268595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 t="str">
            <v xml:space="preserve"> $-   </v>
          </cell>
          <cell r="H500" t="str">
            <v xml:space="preserve"> $-   </v>
          </cell>
          <cell r="M500">
            <v>0.4622667273554848</v>
          </cell>
          <cell r="N500">
            <v>0.14171772697034418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 t="str">
            <v xml:space="preserve"> $-   </v>
          </cell>
          <cell r="H501" t="str">
            <v xml:space="preserve"> $-   </v>
          </cell>
          <cell r="M501">
            <v>0.46670751784778264</v>
          </cell>
          <cell r="N501">
            <v>0.14589039578888308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 t="str">
            <v xml:space="preserve"> $-   </v>
          </cell>
          <cell r="H502">
            <v>1024000000</v>
          </cell>
          <cell r="M502">
            <v>0.41792132102962598</v>
          </cell>
          <cell r="N502">
            <v>0.18164157357940747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 t="str">
            <v xml:space="preserve"> $-   </v>
          </cell>
          <cell r="H503">
            <v>1071000000</v>
          </cell>
          <cell r="M503">
            <v>0.39569626132053559</v>
          </cell>
          <cell r="N503">
            <v>0.16750522486260547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 t="str">
            <v xml:space="preserve"> $-   </v>
          </cell>
          <cell r="H504">
            <v>1130000000</v>
          </cell>
          <cell r="M504">
            <v>0.43762944081567623</v>
          </cell>
          <cell r="N504">
            <v>0.19332483670543252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 t="str">
            <v xml:space="preserve"> $-   </v>
          </cell>
          <cell r="H505">
            <v>1216000000</v>
          </cell>
          <cell r="M505">
            <v>0.47354037267080751</v>
          </cell>
          <cell r="N505">
            <v>0.2046376811594203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 t="str">
            <v xml:space="preserve"> $-   </v>
          </cell>
          <cell r="H506">
            <v>160000000</v>
          </cell>
          <cell r="M506">
            <v>0.63362276893391223</v>
          </cell>
          <cell r="N506">
            <v>0.23154848046309695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 t="str">
            <v xml:space="preserve"> $-   </v>
          </cell>
          <cell r="H507">
            <v>189600000</v>
          </cell>
          <cell r="M507">
            <v>0.6582750987456053</v>
          </cell>
          <cell r="N507">
            <v>0.26528929206996832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 t="str">
            <v xml:space="preserve"> $-   </v>
          </cell>
          <cell r="H508">
            <v>201800000</v>
          </cell>
          <cell r="M508">
            <v>0.65329995074700375</v>
          </cell>
          <cell r="N508">
            <v>0.26194385158430472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 t="str">
            <v xml:space="preserve"> $-   </v>
          </cell>
          <cell r="H509">
            <v>198000000</v>
          </cell>
          <cell r="M509">
            <v>0.66684186814837065</v>
          </cell>
          <cell r="N509">
            <v>0.26051208890223759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 t="str">
            <v xml:space="preserve"> $-   </v>
          </cell>
          <cell r="H510">
            <v>1562000000</v>
          </cell>
          <cell r="M510">
            <v>0.34690608666329459</v>
          </cell>
          <cell r="N510">
            <v>0.19027145506659923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 t="str">
            <v xml:space="preserve"> $-   </v>
          </cell>
          <cell r="H511">
            <v>1622000000</v>
          </cell>
          <cell r="M511">
            <v>0.33518798187743426</v>
          </cell>
          <cell r="N511">
            <v>0.18170256736348461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 t="str">
            <v xml:space="preserve"> $-   </v>
          </cell>
          <cell r="H512">
            <v>1720000000</v>
          </cell>
          <cell r="M512">
            <v>0.34824424066204429</v>
          </cell>
          <cell r="N512">
            <v>0.19600387683590548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 t="str">
            <v xml:space="preserve"> $-   </v>
          </cell>
          <cell r="H513">
            <v>1919000000</v>
          </cell>
          <cell r="M513">
            <v>0.37035751475182233</v>
          </cell>
          <cell r="N513">
            <v>0.17467893092676154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 t="str">
            <v xml:space="preserve"> $-   </v>
          </cell>
          <cell r="H514" t="str">
            <v xml:space="preserve"> $-   </v>
          </cell>
          <cell r="M514">
            <v>0.80102536904446209</v>
          </cell>
          <cell r="N514">
            <v>0.1530982056041722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 t="str">
            <v xml:space="preserve"> $-   </v>
          </cell>
          <cell r="H515" t="str">
            <v xml:space="preserve"> $-   </v>
          </cell>
          <cell r="M515">
            <v>0.80324192254394289</v>
          </cell>
          <cell r="N515">
            <v>0.16635365764714463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 t="str">
            <v xml:space="preserve"> $-   </v>
          </cell>
          <cell r="H516" t="str">
            <v xml:space="preserve"> $-   </v>
          </cell>
          <cell r="M516">
            <v>0.80514637675781975</v>
          </cell>
          <cell r="N516">
            <v>0.1490018923231049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 t="str">
            <v xml:space="preserve"> $-   </v>
          </cell>
          <cell r="H517" t="str">
            <v xml:space="preserve"> $-   </v>
          </cell>
          <cell r="M517">
            <v>0.80633618355042924</v>
          </cell>
          <cell r="N517">
            <v>0.15479964128108822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 t="str">
            <v xml:space="preserve"> $-   </v>
          </cell>
          <cell r="M518">
            <v>0.21747716613181933</v>
          </cell>
          <cell r="N518">
            <v>0.11355220933102937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 t="str">
            <v xml:space="preserve"> $-   </v>
          </cell>
          <cell r="M519">
            <v>0.29689839572192511</v>
          </cell>
          <cell r="N519">
            <v>0.20727272727272728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 t="str">
            <v xml:space="preserve"> $-   </v>
          </cell>
          <cell r="M520">
            <v>0.23312690248766665</v>
          </cell>
          <cell r="N520">
            <v>0.13005143277002204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 t="str">
            <v xml:space="preserve"> $-   </v>
          </cell>
          <cell r="M521">
            <v>0.26741293532338306</v>
          </cell>
          <cell r="N521">
            <v>0.16241708126036483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 t="str">
            <v xml:space="preserve"> $-   </v>
          </cell>
          <cell r="H522" t="str">
            <v xml:space="preserve"> $-   </v>
          </cell>
          <cell r="M522">
            <v>0.40342129798532567</v>
          </cell>
          <cell r="N522">
            <v>0.15979569500182414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 t="str">
            <v xml:space="preserve"> $-   </v>
          </cell>
          <cell r="H523" t="str">
            <v xml:space="preserve"> $-   </v>
          </cell>
          <cell r="M523">
            <v>0.43771499464275643</v>
          </cell>
          <cell r="N523">
            <v>0.19099983082388766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 t="str">
            <v xml:space="preserve"> $-   </v>
          </cell>
          <cell r="H524" t="str">
            <v xml:space="preserve"> $-   </v>
          </cell>
          <cell r="M524">
            <v>0.43128807926641644</v>
          </cell>
          <cell r="N524">
            <v>0.18111883808234353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 t="str">
            <v xml:space="preserve"> $-   </v>
          </cell>
          <cell r="H525" t="str">
            <v xml:space="preserve"> $-   </v>
          </cell>
          <cell r="M525">
            <v>0.43120782261396506</v>
          </cell>
          <cell r="N525">
            <v>0.17242804021484645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 t="str">
            <v xml:space="preserve"> $-   </v>
          </cell>
          <cell r="H526">
            <v>3169703000</v>
          </cell>
          <cell r="M526">
            <v>0.85453385691379924</v>
          </cell>
          <cell r="N526">
            <v>0.25260317962487233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 t="str">
            <v xml:space="preserve"> $-   </v>
          </cell>
          <cell r="H527">
            <v>3600976000</v>
          </cell>
          <cell r="M527">
            <v>0.85732890420303054</v>
          </cell>
          <cell r="N527">
            <v>0.28978524230975411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 t="str">
            <v xml:space="preserve"> $-   </v>
          </cell>
          <cell r="H528">
            <v>3997041000</v>
          </cell>
          <cell r="M528">
            <v>0.85947650557183841</v>
          </cell>
          <cell r="N528">
            <v>0.34478285410754661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 t="str">
            <v xml:space="preserve"> $-   </v>
          </cell>
          <cell r="H529">
            <v>3313644000</v>
          </cell>
          <cell r="M529">
            <v>0.75132458982249128</v>
          </cell>
          <cell r="N529">
            <v>1.0471910245793628E-2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 t="str">
            <v xml:space="preserve"> $-   </v>
          </cell>
          <cell r="H530" t="str">
            <v xml:space="preserve"> $-   </v>
          </cell>
          <cell r="M530">
            <v>0.49950778223311099</v>
          </cell>
          <cell r="N530">
            <v>0.21806942548808506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 t="str">
            <v xml:space="preserve"> $-   </v>
          </cell>
          <cell r="H531" t="str">
            <v xml:space="preserve"> $-   </v>
          </cell>
          <cell r="M531">
            <v>0.505564933671379</v>
          </cell>
          <cell r="N531">
            <v>0.2169069931427754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 t="str">
            <v xml:space="preserve"> $-   </v>
          </cell>
          <cell r="H532" t="str">
            <v xml:space="preserve"> $-   </v>
          </cell>
          <cell r="M532">
            <v>0.50982209498742925</v>
          </cell>
          <cell r="N532">
            <v>0.20941853917871359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 t="str">
            <v xml:space="preserve"> $-   </v>
          </cell>
          <cell r="H533" t="str">
            <v xml:space="preserve"> $-   </v>
          </cell>
          <cell r="M533">
            <v>0.52620358953683355</v>
          </cell>
          <cell r="N533">
            <v>0.22343900124254046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 t="str">
            <v xml:space="preserve"> $-   </v>
          </cell>
          <cell r="H534">
            <v>560669000</v>
          </cell>
          <cell r="M534">
            <v>0.64205648977798024</v>
          </cell>
          <cell r="N534">
            <v>0.29418736001446638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 t="str">
            <v xml:space="preserve"> $-   </v>
          </cell>
          <cell r="H535">
            <v>978973000</v>
          </cell>
          <cell r="M535">
            <v>0.65061469144809525</v>
          </cell>
          <cell r="N535">
            <v>0.21456697695106006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 t="str">
            <v xml:space="preserve"> $-   </v>
          </cell>
          <cell r="H536">
            <v>758861000</v>
          </cell>
          <cell r="M536">
            <v>0.66208445326280008</v>
          </cell>
          <cell r="N536">
            <v>0.35237621369248584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 t="str">
            <v xml:space="preserve"> $-   </v>
          </cell>
          <cell r="H537">
            <v>765895000</v>
          </cell>
          <cell r="M537">
            <v>0.67024424719440867</v>
          </cell>
          <cell r="N537">
            <v>0.36751652571162108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 t="str">
            <v xml:space="preserve"> $-   </v>
          </cell>
          <cell r="H538">
            <v>653132000</v>
          </cell>
          <cell r="M538">
            <v>0.8092914230328796</v>
          </cell>
          <cell r="N538">
            <v>0.34995861071861367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 t="str">
            <v xml:space="preserve"> $-   </v>
          </cell>
          <cell r="H539">
            <v>679298000</v>
          </cell>
          <cell r="M539">
            <v>0.81414101327546251</v>
          </cell>
          <cell r="N539">
            <v>0.43008027569023027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 t="str">
            <v xml:space="preserve"> $-   </v>
          </cell>
          <cell r="H540">
            <v>819216000</v>
          </cell>
          <cell r="M540">
            <v>0.73232190378710338</v>
          </cell>
          <cell r="N540">
            <v>0.18516683725690891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 t="str">
            <v xml:space="preserve"> $-   </v>
          </cell>
          <cell r="H541">
            <v>927920000</v>
          </cell>
          <cell r="M541">
            <v>0.66946852459351791</v>
          </cell>
          <cell r="N541">
            <v>2.3023799101833321E-2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 t="str">
            <v xml:space="preserve"> $-   </v>
          </cell>
          <cell r="H542">
            <v>740791000</v>
          </cell>
          <cell r="M542">
            <v>0.41543536623095434</v>
          </cell>
          <cell r="N542">
            <v>0.17823461332047136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 t="str">
            <v xml:space="preserve"> $-   </v>
          </cell>
          <cell r="H543">
            <v>859680000</v>
          </cell>
          <cell r="M543">
            <v>0.4524272982921721</v>
          </cell>
          <cell r="N543">
            <v>0.20947709446277626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 t="str">
            <v xml:space="preserve"> $-   </v>
          </cell>
          <cell r="H544">
            <v>625361000</v>
          </cell>
          <cell r="M544">
            <v>0.42531364572009611</v>
          </cell>
          <cell r="N544">
            <v>0.2109118278614327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 t="str">
            <v xml:space="preserve"> $-   </v>
          </cell>
          <cell r="H545">
            <v>688195000</v>
          </cell>
          <cell r="M545">
            <v>0.4448409751714274</v>
          </cell>
          <cell r="N545">
            <v>0.22177276765415516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 t="str">
            <v xml:space="preserve"> $-   </v>
          </cell>
          <cell r="H546">
            <v>169173000</v>
          </cell>
          <cell r="M546">
            <v>0.6782845279761115</v>
          </cell>
          <cell r="N546">
            <v>0.31624600815094001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 t="str">
            <v xml:space="preserve"> $-   </v>
          </cell>
          <cell r="H547">
            <v>192420000</v>
          </cell>
          <cell r="M547">
            <v>0.67681095334021191</v>
          </cell>
          <cell r="N547">
            <v>0.31797114266529097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 t="str">
            <v xml:space="preserve"> $-   </v>
          </cell>
          <cell r="H548">
            <v>360592000</v>
          </cell>
          <cell r="M548">
            <v>0.67809891053805704</v>
          </cell>
          <cell r="N548">
            <v>0.2646121585518334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 t="str">
            <v xml:space="preserve"> $-   </v>
          </cell>
          <cell r="H549">
            <v>453423000</v>
          </cell>
          <cell r="M549">
            <v>0.69565818016806669</v>
          </cell>
          <cell r="N549">
            <v>0.28247155282914449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 t="str">
            <v xml:space="preserve"> $-   </v>
          </cell>
          <cell r="F550">
            <v>921000000</v>
          </cell>
          <cell r="G550" t="str">
            <v xml:space="preserve"> $-   </v>
          </cell>
          <cell r="H550">
            <v>471000000</v>
          </cell>
          <cell r="M550" t="e">
            <v>#VALUE!</v>
          </cell>
          <cell r="N550" t="e">
            <v>#VALUE!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 t="str">
            <v xml:space="preserve"> $-   </v>
          </cell>
          <cell r="F551">
            <v>888000000</v>
          </cell>
          <cell r="G551" t="str">
            <v xml:space="preserve"> $-   </v>
          </cell>
          <cell r="H551">
            <v>256000000</v>
          </cell>
          <cell r="M551" t="e">
            <v>#VALUE!</v>
          </cell>
          <cell r="N551" t="e">
            <v>#VALUE!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 t="str">
            <v xml:space="preserve"> $-   </v>
          </cell>
          <cell r="F552">
            <v>958000000</v>
          </cell>
          <cell r="G552" t="str">
            <v xml:space="preserve"> $-   </v>
          </cell>
          <cell r="H552">
            <v>136000000</v>
          </cell>
          <cell r="M552" t="e">
            <v>#VALUE!</v>
          </cell>
          <cell r="N552" t="e">
            <v>#VALUE!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 t="str">
            <v xml:space="preserve"> $-   </v>
          </cell>
          <cell r="F553">
            <v>1048000000</v>
          </cell>
          <cell r="G553" t="str">
            <v xml:space="preserve"> $-   </v>
          </cell>
          <cell r="H553">
            <v>61000000</v>
          </cell>
          <cell r="M553" t="e">
            <v>#VALUE!</v>
          </cell>
          <cell r="N553" t="e">
            <v>#VALUE!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 t="str">
            <v xml:space="preserve"> $-   </v>
          </cell>
          <cell r="M554">
            <v>0.2981423579179695</v>
          </cell>
          <cell r="N554">
            <v>9.3801728894610997E-2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 t="str">
            <v xml:space="preserve"> $-   </v>
          </cell>
          <cell r="M555">
            <v>0.3028667331942303</v>
          </cell>
          <cell r="N555">
            <v>9.7387281139435719E-2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 t="str">
            <v xml:space="preserve"> $-   </v>
          </cell>
          <cell r="M556">
            <v>0.30622561191912023</v>
          </cell>
          <cell r="N556">
            <v>0.10859347286271727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 t="str">
            <v xml:space="preserve"> $-   </v>
          </cell>
          <cell r="M557">
            <v>0.31469671541596744</v>
          </cell>
          <cell r="N557">
            <v>0.11229920882282426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 t="str">
            <v xml:space="preserve"> $-   </v>
          </cell>
          <cell r="H558">
            <v>1144585000</v>
          </cell>
          <cell r="M558">
            <v>0.36094190308577523</v>
          </cell>
          <cell r="N558">
            <v>0.16081268644901675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 t="str">
            <v xml:space="preserve"> $-   </v>
          </cell>
          <cell r="H559">
            <v>1261044000</v>
          </cell>
          <cell r="M559">
            <v>0.33377927225892634</v>
          </cell>
          <cell r="N559">
            <v>0.14511234228374514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 t="str">
            <v xml:space="preserve"> $-   </v>
          </cell>
          <cell r="H560">
            <v>1318638000</v>
          </cell>
          <cell r="M560">
            <v>0.34964078604418547</v>
          </cell>
          <cell r="N560">
            <v>0.17500238696987361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 t="str">
            <v xml:space="preserve"> $-   </v>
          </cell>
          <cell r="H561">
            <v>1337276000</v>
          </cell>
          <cell r="M561">
            <v>0.35298266319391458</v>
          </cell>
          <cell r="N561">
            <v>0.14346113013604933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 t="str">
            <v xml:space="preserve"> $-   </v>
          </cell>
          <cell r="M562">
            <v>0.74152453148031161</v>
          </cell>
          <cell r="N562">
            <v>0.22104653611286587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 t="str">
            <v xml:space="preserve"> $-   </v>
          </cell>
          <cell r="M563">
            <v>0.74744561231972617</v>
          </cell>
          <cell r="N563">
            <v>0.2230261549743339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 t="str">
            <v xml:space="preserve"> $-   </v>
          </cell>
          <cell r="M564">
            <v>0.73068147574152997</v>
          </cell>
          <cell r="N564">
            <v>0.18171251452925222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 t="str">
            <v xml:space="preserve"> $-   </v>
          </cell>
          <cell r="M565">
            <v>0.75249629065244417</v>
          </cell>
          <cell r="N565">
            <v>0.25772947828527892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 t="str">
            <v xml:space="preserve"> $-   </v>
          </cell>
          <cell r="H566">
            <v>2153000000</v>
          </cell>
          <cell r="M566">
            <v>0.27700096432015431</v>
          </cell>
          <cell r="N566">
            <v>0.14649630343940856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 t="str">
            <v xml:space="preserve"> $-   </v>
          </cell>
          <cell r="H567">
            <v>2314000000</v>
          </cell>
          <cell r="M567">
            <v>0.21356957964198475</v>
          </cell>
          <cell r="N567">
            <v>8.7134055197054208E-2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 t="str">
            <v xml:space="preserve"> $-   </v>
          </cell>
          <cell r="H568">
            <v>2450000000</v>
          </cell>
          <cell r="M568">
            <v>0.27306686589465823</v>
          </cell>
          <cell r="N568">
            <v>0.14911535979896084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 t="str">
            <v xml:space="preserve"> $-   </v>
          </cell>
          <cell r="H569">
            <v>3936000000</v>
          </cell>
          <cell r="M569">
            <v>0.27653061224489794</v>
          </cell>
          <cell r="N569">
            <v>0.10076530612244898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 t="str">
            <v xml:space="preserve"> $-   </v>
          </cell>
          <cell r="H570">
            <v>39940000</v>
          </cell>
          <cell r="M570">
            <v>0.30629241440769395</v>
          </cell>
          <cell r="N570">
            <v>8.8581267527950855E-2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 t="str">
            <v xml:space="preserve"> $-   </v>
          </cell>
          <cell r="H571">
            <v>48071000</v>
          </cell>
          <cell r="M571">
            <v>0.309666680207761</v>
          </cell>
          <cell r="N571">
            <v>9.0797642270713227E-2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 t="str">
            <v xml:space="preserve"> $-   </v>
          </cell>
          <cell r="H572">
            <v>49292000</v>
          </cell>
          <cell r="M572">
            <v>0.3018295827042764</v>
          </cell>
          <cell r="N572">
            <v>9.058237204597118E-2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 t="str">
            <v xml:space="preserve"> $-   </v>
          </cell>
          <cell r="H573">
            <v>46012000</v>
          </cell>
          <cell r="M573">
            <v>0.33064813034788698</v>
          </cell>
          <cell r="N573">
            <v>0.10904097432047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 t="str">
            <v xml:space="preserve"> $-   </v>
          </cell>
          <cell r="H574">
            <v>71731000</v>
          </cell>
          <cell r="M574">
            <v>0.78244023223220538</v>
          </cell>
          <cell r="N574">
            <v>0.10698455061861031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 t="str">
            <v xml:space="preserve"> $-   </v>
          </cell>
          <cell r="H575">
            <v>76773000</v>
          </cell>
          <cell r="M575">
            <v>0.79542221416382619</v>
          </cell>
          <cell r="N575">
            <v>0.10198256783872951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 t="str">
            <v xml:space="preserve"> $-   </v>
          </cell>
          <cell r="H576">
            <v>156458000</v>
          </cell>
          <cell r="M576">
            <v>0.80373249652257228</v>
          </cell>
          <cell r="N576">
            <v>6.3105065301903365E-2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 t="str">
            <v xml:space="preserve"> $-   </v>
          </cell>
          <cell r="H577">
            <v>317141000</v>
          </cell>
          <cell r="M577">
            <v>0.81801033194719963</v>
          </cell>
          <cell r="N577">
            <v>6.5993363700316082E-2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 t="str">
            <v xml:space="preserve"> $-   </v>
          </cell>
          <cell r="H578">
            <v>74453000</v>
          </cell>
          <cell r="M578">
            <v>0.72147260842802563</v>
          </cell>
          <cell r="N578">
            <v>0.39715092477698855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 t="str">
            <v xml:space="preserve"> $-   </v>
          </cell>
          <cell r="H579">
            <v>95232000</v>
          </cell>
          <cell r="M579">
            <v>0.7310631889714625</v>
          </cell>
          <cell r="N579">
            <v>0.42661439495364117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 t="str">
            <v xml:space="preserve"> $-   </v>
          </cell>
          <cell r="H580">
            <v>115076000</v>
          </cell>
          <cell r="M580">
            <v>0.73357850901252397</v>
          </cell>
          <cell r="N580">
            <v>0.44547905833996493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 t="str">
            <v xml:space="preserve"> $-   </v>
          </cell>
          <cell r="H581">
            <v>133457000</v>
          </cell>
          <cell r="M581">
            <v>0.73926521533485878</v>
          </cell>
          <cell r="N581">
            <v>0.46538535288327559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 t="str">
            <v xml:space="preserve"> $-   </v>
          </cell>
          <cell r="H582" t="str">
            <v xml:space="preserve"> $-   </v>
          </cell>
          <cell r="M582">
            <v>0.16245226896819287</v>
          </cell>
          <cell r="N582">
            <v>8.8601046849581741E-2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 t="str">
            <v xml:space="preserve"> $-   </v>
          </cell>
          <cell r="H583" t="str">
            <v xml:space="preserve"> $-   </v>
          </cell>
          <cell r="M583">
            <v>8.4496484518694848E-2</v>
          </cell>
          <cell r="N583">
            <v>2.3043233826356741E-3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 t="str">
            <v xml:space="preserve"> $-   </v>
          </cell>
          <cell r="H584" t="str">
            <v xml:space="preserve"> $-   </v>
          </cell>
          <cell r="M584">
            <v>0.1213509140266652</v>
          </cell>
          <cell r="N584">
            <v>5.113066502627743E-2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 t="str">
            <v xml:space="preserve"> $-   </v>
          </cell>
          <cell r="H585" t="str">
            <v xml:space="preserve"> $-   </v>
          </cell>
          <cell r="M585">
            <v>0.10745718050065878</v>
          </cell>
          <cell r="N585">
            <v>2.7114624505928855E-2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 t="str">
            <v xml:space="preserve"> $-   </v>
          </cell>
          <cell r="H586" t="str">
            <v xml:space="preserve"> $-   </v>
          </cell>
          <cell r="M586">
            <v>0.51695436044431542</v>
          </cell>
          <cell r="N586">
            <v>0.21406834298125196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 t="str">
            <v xml:space="preserve"> $-   </v>
          </cell>
          <cell r="H587" t="str">
            <v xml:space="preserve"> $-   </v>
          </cell>
          <cell r="M587">
            <v>0.50820903777601067</v>
          </cell>
          <cell r="N587">
            <v>0.21069359184273659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 t="str">
            <v xml:space="preserve"> $-   </v>
          </cell>
          <cell r="H588" t="str">
            <v xml:space="preserve"> $-   </v>
          </cell>
          <cell r="M588">
            <v>0.50370633417304456</v>
          </cell>
          <cell r="N588">
            <v>0.21382889997304344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 t="str">
            <v xml:space="preserve"> $-   </v>
          </cell>
          <cell r="H589" t="str">
            <v xml:space="preserve"> $-   </v>
          </cell>
          <cell r="M589">
            <v>0.49590084491912745</v>
          </cell>
          <cell r="N589">
            <v>0.20073189642900771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 t="str">
            <v xml:space="preserve"> $-   </v>
          </cell>
          <cell r="M590">
            <v>0.76181402439024393</v>
          </cell>
          <cell r="N590">
            <v>0.35619918699186992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 t="str">
            <v xml:space="preserve"> $-   </v>
          </cell>
          <cell r="M591">
            <v>0.82729022942403341</v>
          </cell>
          <cell r="N591">
            <v>0.40060965827049577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 t="str">
            <v xml:space="preserve"> $-   </v>
          </cell>
          <cell r="M592">
            <v>0.84008255243194996</v>
          </cell>
          <cell r="N592">
            <v>0.34722222222222221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 t="str">
            <v xml:space="preserve"> $-   </v>
          </cell>
          <cell r="M593">
            <v>0.86290614371517482</v>
          </cell>
          <cell r="N593">
            <v>0.44963456111151312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 t="str">
            <v xml:space="preserve"> $-   </v>
          </cell>
          <cell r="H594">
            <v>7400000</v>
          </cell>
          <cell r="M594">
            <v>0.33227000127599848</v>
          </cell>
          <cell r="N594">
            <v>5.1390838330994004E-2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 t="str">
            <v xml:space="preserve"> $-   </v>
          </cell>
          <cell r="H595">
            <v>9400000</v>
          </cell>
          <cell r="M595">
            <v>0.34968679123015445</v>
          </cell>
          <cell r="N595">
            <v>9.3692623393455021E-2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 t="str">
            <v xml:space="preserve"> $-   </v>
          </cell>
          <cell r="H596">
            <v>13100000</v>
          </cell>
          <cell r="M596">
            <v>0.34056707195535185</v>
          </cell>
          <cell r="N596">
            <v>0.10227725732509468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 t="str">
            <v xml:space="preserve"> $-   </v>
          </cell>
          <cell r="H597">
            <v>21600000</v>
          </cell>
          <cell r="M597">
            <v>0.34543826702188063</v>
          </cell>
          <cell r="N597">
            <v>0.11195789841463948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 t="str">
            <v xml:space="preserve"> $-   </v>
          </cell>
          <cell r="M598">
            <v>0.35807884508606325</v>
          </cell>
          <cell r="N598">
            <v>0.3183231538034425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 t="str">
            <v xml:space="preserve"> $-   </v>
          </cell>
          <cell r="M599">
            <v>0.30036805124038046</v>
          </cell>
          <cell r="N599">
            <v>0.25892643755078631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 t="str">
            <v xml:space="preserve"> $-   </v>
          </cell>
          <cell r="M600">
            <v>9.0213639332027196E-2</v>
          </cell>
          <cell r="N600">
            <v>5.6721709114656217E-2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 t="str">
            <v xml:space="preserve"> $-   </v>
          </cell>
          <cell r="M601">
            <v>-0.79656106317314346</v>
          </cell>
          <cell r="N601">
            <v>-0.8403980600869182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 t="str">
            <v xml:space="preserve"> $-   </v>
          </cell>
          <cell r="H602">
            <v>2386000000</v>
          </cell>
          <cell r="M602">
            <v>0.62860433084200773</v>
          </cell>
          <cell r="N602">
            <v>0.11502246708966514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 t="str">
            <v xml:space="preserve"> $-   </v>
          </cell>
          <cell r="H603">
            <v>2587000000</v>
          </cell>
          <cell r="M603">
            <v>0.62578181578774106</v>
          </cell>
          <cell r="N603">
            <v>8.3722869620558735E-2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 t="str">
            <v xml:space="preserve"> $-   </v>
          </cell>
          <cell r="H604">
            <v>2611000000</v>
          </cell>
          <cell r="M604">
            <v>0.6420879607190273</v>
          </cell>
          <cell r="N604">
            <v>4.5160474574842478E-2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 t="str">
            <v xml:space="preserve"> $-   </v>
          </cell>
          <cell r="H605">
            <v>2631000000</v>
          </cell>
          <cell r="M605">
            <v>0.6559714087163705</v>
          </cell>
          <cell r="N605">
            <v>6.1094013699990075E-2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 t="str">
            <v xml:space="preserve"> $-   </v>
          </cell>
          <cell r="H606">
            <v>1051000000</v>
          </cell>
          <cell r="M606">
            <v>0.55968534906587997</v>
          </cell>
          <cell r="N606">
            <v>0.13988856112749917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 t="str">
            <v xml:space="preserve"> $-   </v>
          </cell>
          <cell r="H607">
            <v>1741000000</v>
          </cell>
          <cell r="M607">
            <v>0.56627719580983071</v>
          </cell>
          <cell r="N607">
            <v>0.15961590115498253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 t="str">
            <v xml:space="preserve"> $-   </v>
          </cell>
          <cell r="H608">
            <v>1232000000</v>
          </cell>
          <cell r="M608">
            <v>0.53511861253239412</v>
          </cell>
          <cell r="N608">
            <v>7.0569473054688026E-2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 t="str">
            <v xml:space="preserve"> $-   </v>
          </cell>
          <cell r="H609">
            <v>1550000000</v>
          </cell>
          <cell r="M609">
            <v>0.58917875682150944</v>
          </cell>
          <cell r="N609">
            <v>0.15533076001597232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 t="str">
            <v xml:space="preserve"> $-   </v>
          </cell>
          <cell r="M610">
            <v>0.82917396311653035</v>
          </cell>
          <cell r="N610">
            <v>0.29083502890001717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 t="str">
            <v xml:space="preserve"> $-   </v>
          </cell>
          <cell r="M611">
            <v>0.82104459119446016</v>
          </cell>
          <cell r="N611">
            <v>0.28495605774904359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 t="str">
            <v xml:space="preserve"> $-   </v>
          </cell>
          <cell r="M612">
            <v>0.82693144107555749</v>
          </cell>
          <cell r="N612">
            <v>0.28799477868532675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 t="str">
            <v xml:space="preserve"> $-   </v>
          </cell>
          <cell r="M613">
            <v>0.83097781792190006</v>
          </cell>
          <cell r="N613">
            <v>0.27890652490133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 t="str">
            <v xml:space="preserve"> $-   </v>
          </cell>
          <cell r="H614" t="str">
            <v xml:space="preserve"> $-   </v>
          </cell>
          <cell r="M614">
            <v>0.31740225680665313</v>
          </cell>
          <cell r="N614">
            <v>0.18570344042237483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 t="str">
            <v xml:space="preserve"> $-   </v>
          </cell>
          <cell r="H615" t="str">
            <v xml:space="preserve"> $-   </v>
          </cell>
          <cell r="M615">
            <v>0.32501566777715474</v>
          </cell>
          <cell r="N615">
            <v>0.1752976877659399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 t="str">
            <v xml:space="preserve"> $-   </v>
          </cell>
          <cell r="H616" t="str">
            <v xml:space="preserve"> $-   </v>
          </cell>
          <cell r="M616">
            <v>0.32515825251800801</v>
          </cell>
          <cell r="N616">
            <v>0.19810408806012036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 t="str">
            <v xml:space="preserve"> $-   </v>
          </cell>
          <cell r="H617" t="str">
            <v xml:space="preserve"> $-   </v>
          </cell>
          <cell r="M617">
            <v>0.33387918486171764</v>
          </cell>
          <cell r="N617">
            <v>0.16666666666666666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 t="str">
            <v xml:space="preserve"> $-   </v>
          </cell>
          <cell r="H618" t="str">
            <v xml:space="preserve"> $-   </v>
          </cell>
          <cell r="M618">
            <v>0.42200180342651039</v>
          </cell>
          <cell r="N618">
            <v>0.23624887285843102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 t="str">
            <v xml:space="preserve"> $-   </v>
          </cell>
          <cell r="H619" t="str">
            <v xml:space="preserve"> $-   </v>
          </cell>
          <cell r="M619">
            <v>0.42334856668051513</v>
          </cell>
          <cell r="N619">
            <v>0.22039883672621521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 t="str">
            <v xml:space="preserve"> $-   </v>
          </cell>
          <cell r="H620" t="str">
            <v xml:space="preserve"> $-   </v>
          </cell>
          <cell r="M620">
            <v>0.43130675088827475</v>
          </cell>
          <cell r="N620">
            <v>0.2388472167390446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 t="str">
            <v xml:space="preserve"> $-   </v>
          </cell>
          <cell r="H621" t="str">
            <v xml:space="preserve"> $-   </v>
          </cell>
          <cell r="M621">
            <v>0.44632660829843929</v>
          </cell>
          <cell r="N621">
            <v>0.24952417205938332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 t="str">
            <v xml:space="preserve"> $-   </v>
          </cell>
          <cell r="H622">
            <v>118000000</v>
          </cell>
          <cell r="M622">
            <v>0.32901973471368484</v>
          </cell>
          <cell r="N622">
            <v>0.10061468780329991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 t="str">
            <v xml:space="preserve"> $-   </v>
          </cell>
          <cell r="H623">
            <v>133000000</v>
          </cell>
          <cell r="M623">
            <v>0.32790161414296692</v>
          </cell>
          <cell r="N623">
            <v>0.10238278247501921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 t="str">
            <v xml:space="preserve"> $-   </v>
          </cell>
          <cell r="H624">
            <v>139000000</v>
          </cell>
          <cell r="M624">
            <v>0.33198154104321076</v>
          </cell>
          <cell r="N624">
            <v>0.11313103062508741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 t="str">
            <v xml:space="preserve"> $-   </v>
          </cell>
          <cell r="H625">
            <v>148000000</v>
          </cell>
          <cell r="M625">
            <v>0.33796546141392336</v>
          </cell>
          <cell r="N625">
            <v>0.1270912034538586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 t="str">
            <v xml:space="preserve"> $-   </v>
          </cell>
          <cell r="M626">
            <v>0.52312933786266558</v>
          </cell>
          <cell r="N626">
            <v>0.2172613668545666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 t="str">
            <v xml:space="preserve"> $-   </v>
          </cell>
          <cell r="M627">
            <v>0.49253126896253074</v>
          </cell>
          <cell r="N627">
            <v>0.1781475461984052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 t="str">
            <v xml:space="preserve"> $-   </v>
          </cell>
          <cell r="M628">
            <v>0.49023031985020782</v>
          </cell>
          <cell r="N628">
            <v>0.18007139431902963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 t="str">
            <v xml:space="preserve"> $-   </v>
          </cell>
          <cell r="M629">
            <v>0.48396183337004761</v>
          </cell>
          <cell r="N629">
            <v>0.19724584748119381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 t="str">
            <v xml:space="preserve"> $-   </v>
          </cell>
          <cell r="H630" t="str">
            <v xml:space="preserve"> $-   </v>
          </cell>
          <cell r="M630">
            <v>4.9912705203463026E-2</v>
          </cell>
          <cell r="N630">
            <v>4.3509124685443136E-2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 t="str">
            <v xml:space="preserve"> $-   </v>
          </cell>
          <cell r="H631" t="str">
            <v xml:space="preserve"> $-   </v>
          </cell>
          <cell r="M631">
            <v>6.497587241287528E-2</v>
          </cell>
          <cell r="N631">
            <v>5.649014932812399E-2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 t="str">
            <v xml:space="preserve"> $-   </v>
          </cell>
          <cell r="H632" t="str">
            <v xml:space="preserve"> $-   </v>
          </cell>
          <cell r="M632">
            <v>6.0433537550524274E-2</v>
          </cell>
          <cell r="N632">
            <v>3.7897161363379409E-2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 t="str">
            <v xml:space="preserve"> $-   </v>
          </cell>
          <cell r="H633" t="str">
            <v xml:space="preserve"> $-   </v>
          </cell>
          <cell r="M633">
            <v>4.1515770341488234E-2</v>
          </cell>
          <cell r="N633">
            <v>3.1478591812318685E-2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 t="str">
            <v xml:space="preserve"> $-   </v>
          </cell>
          <cell r="H634" t="str">
            <v xml:space="preserve"> $-   </v>
          </cell>
          <cell r="M634">
            <v>0.34071136448635098</v>
          </cell>
          <cell r="N634">
            <v>0.14557446294054094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 t="str">
            <v xml:space="preserve"> $-   </v>
          </cell>
          <cell r="H635" t="str">
            <v xml:space="preserve"> $-   </v>
          </cell>
          <cell r="M635">
            <v>0.35150828689073232</v>
          </cell>
          <cell r="N635">
            <v>0.15943733810862701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 t="str">
            <v xml:space="preserve"> $-   </v>
          </cell>
          <cell r="H636" t="str">
            <v xml:space="preserve"> $-   </v>
          </cell>
          <cell r="M636">
            <v>0.32609257119554136</v>
          </cell>
          <cell r="N636">
            <v>0.11306810084564232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 t="str">
            <v xml:space="preserve"> $-   </v>
          </cell>
          <cell r="H637" t="str">
            <v xml:space="preserve"> $-   </v>
          </cell>
          <cell r="M637">
            <v>0.30854709377165557</v>
          </cell>
          <cell r="N637">
            <v>6.6700371943914288E-2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 t="str">
            <v xml:space="preserve"> $-   </v>
          </cell>
          <cell r="M638">
            <v>0.37194639138977681</v>
          </cell>
          <cell r="N638">
            <v>0.19548960380069796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 t="str">
            <v xml:space="preserve"> $-   </v>
          </cell>
          <cell r="M639">
            <v>0.38358833487718402</v>
          </cell>
          <cell r="N639">
            <v>0.18820072188328488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 t="str">
            <v xml:space="preserve"> $-   </v>
          </cell>
          <cell r="M640">
            <v>0.37158989781201091</v>
          </cell>
          <cell r="N640">
            <v>0.15183969067419523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 t="str">
            <v xml:space="preserve"> $-   </v>
          </cell>
          <cell r="M641">
            <v>0.32821608423622772</v>
          </cell>
          <cell r="N641">
            <v>5.9148481611475658E-2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 t="str">
            <v xml:space="preserve"> $-   </v>
          </cell>
          <cell r="H642">
            <v>160828000</v>
          </cell>
          <cell r="M642">
            <v>0.70120785111066142</v>
          </cell>
          <cell r="N642">
            <v>0.39873833762411498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 t="str">
            <v xml:space="preserve"> $-   </v>
          </cell>
          <cell r="H643">
            <v>170814000</v>
          </cell>
          <cell r="M643">
            <v>0.69111486831173752</v>
          </cell>
          <cell r="N643">
            <v>0.39504583946712529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 t="str">
            <v xml:space="preserve"> $-   </v>
          </cell>
          <cell r="H644">
            <v>174796000</v>
          </cell>
          <cell r="M644">
            <v>0.68627253323871118</v>
          </cell>
          <cell r="N644">
            <v>0.40342628882329856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 t="str">
            <v xml:space="preserve"> $-   </v>
          </cell>
          <cell r="H645">
            <v>193585000</v>
          </cell>
          <cell r="M645">
            <v>0.68361421223541674</v>
          </cell>
          <cell r="N645">
            <v>0.40044736031217915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 t="str">
            <v xml:space="preserve"> $-   </v>
          </cell>
          <cell r="M646">
            <v>0.25315054422606798</v>
          </cell>
          <cell r="N646">
            <v>0.13043049744028951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 t="str">
            <v xml:space="preserve"> $-   </v>
          </cell>
          <cell r="M647">
            <v>0.2612484348637425</v>
          </cell>
          <cell r="N647">
            <v>0.13901038670347254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 t="str">
            <v xml:space="preserve"> $-   </v>
          </cell>
          <cell r="M648">
            <v>0.24326025076175395</v>
          </cell>
          <cell r="N648">
            <v>0.12595737126852632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 t="str">
            <v xml:space="preserve"> $-   </v>
          </cell>
          <cell r="M649">
            <v>0.25685059632662244</v>
          </cell>
          <cell r="N649">
            <v>0.1490591632567243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 t="str">
            <v xml:space="preserve"> $-   </v>
          </cell>
          <cell r="F650">
            <v>2676141000</v>
          </cell>
          <cell r="G650" t="str">
            <v xml:space="preserve"> $-   </v>
          </cell>
          <cell r="H650">
            <v>1266807000</v>
          </cell>
          <cell r="M650" t="e">
            <v>#VALUE!</v>
          </cell>
          <cell r="N650" t="e">
            <v>#VALUE!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 t="str">
            <v xml:space="preserve"> $-   </v>
          </cell>
          <cell r="F651">
            <v>2616000000</v>
          </cell>
          <cell r="G651" t="str">
            <v xml:space="preserve"> $-   </v>
          </cell>
          <cell r="H651">
            <v>1170000000</v>
          </cell>
          <cell r="M651" t="e">
            <v>#VALUE!</v>
          </cell>
          <cell r="N651" t="e">
            <v>#VALUE!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 t="str">
            <v xml:space="preserve"> $-   </v>
          </cell>
          <cell r="F652">
            <v>2671000000</v>
          </cell>
          <cell r="G652" t="str">
            <v xml:space="preserve"> $-   </v>
          </cell>
          <cell r="H652">
            <v>1139000000</v>
          </cell>
          <cell r="M652" t="e">
            <v>#VALUE!</v>
          </cell>
          <cell r="N652" t="e">
            <v>#VALUE!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 t="str">
            <v xml:space="preserve"> $-   </v>
          </cell>
          <cell r="F653">
            <v>3275000000</v>
          </cell>
          <cell r="G653" t="str">
            <v xml:space="preserve"> $-   </v>
          </cell>
          <cell r="H653">
            <v>1320000000</v>
          </cell>
          <cell r="M653" t="e">
            <v>#VALUE!</v>
          </cell>
          <cell r="N653" t="e">
            <v>#VALUE!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 t="str">
            <v xml:space="preserve"> $-   </v>
          </cell>
          <cell r="H654" t="str">
            <v xml:space="preserve"> $-   </v>
          </cell>
          <cell r="M654">
            <v>0.18519236986744259</v>
          </cell>
          <cell r="N654">
            <v>0.11926931781441966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 t="str">
            <v xml:space="preserve"> $-   </v>
          </cell>
          <cell r="H655" t="str">
            <v xml:space="preserve"> $-   </v>
          </cell>
          <cell r="M655">
            <v>0.19036043044211071</v>
          </cell>
          <cell r="N655">
            <v>0.12605341631012576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 t="str">
            <v xml:space="preserve"> $-   </v>
          </cell>
          <cell r="H656" t="str">
            <v xml:space="preserve"> $-   </v>
          </cell>
          <cell r="M656">
            <v>0.19479487749849056</v>
          </cell>
          <cell r="N656">
            <v>0.13276557882360418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 t="str">
            <v xml:space="preserve"> $-   </v>
          </cell>
          <cell r="H657" t="str">
            <v xml:space="preserve"> $-   </v>
          </cell>
          <cell r="M657">
            <v>0.19931107071093679</v>
          </cell>
          <cell r="N657">
            <v>0.13743501419321916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 t="str">
            <v xml:space="preserve"> $-   </v>
          </cell>
          <cell r="H658">
            <v>768820000</v>
          </cell>
          <cell r="M658">
            <v>0.67014150346556345</v>
          </cell>
          <cell r="N658">
            <v>0.32353034516327528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 t="str">
            <v xml:space="preserve"> $-   </v>
          </cell>
          <cell r="H659">
            <v>749722000</v>
          </cell>
          <cell r="M659">
            <v>0.67212814715265423</v>
          </cell>
          <cell r="N659">
            <v>0.33963404111878559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 t="str">
            <v xml:space="preserve"> $-   </v>
          </cell>
          <cell r="H660">
            <v>708406000</v>
          </cell>
          <cell r="M660">
            <v>0.69095493340916148</v>
          </cell>
          <cell r="N660">
            <v>0.37658204758792835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 t="str">
            <v xml:space="preserve"> $-   </v>
          </cell>
          <cell r="H661">
            <v>643689000</v>
          </cell>
          <cell r="M661">
            <v>0.68914092314757736</v>
          </cell>
          <cell r="N661">
            <v>0.3912707069244804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 t="str">
            <v xml:space="preserve"> $-   </v>
          </cell>
          <cell r="M662">
            <v>0.74531024531024537</v>
          </cell>
          <cell r="N662">
            <v>0.41331684188827045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 t="str">
            <v xml:space="preserve"> $-   </v>
          </cell>
          <cell r="M663">
            <v>0.7447777182645956</v>
          </cell>
          <cell r="N663">
            <v>0.40385645420460631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 t="str">
            <v xml:space="preserve"> $-   </v>
          </cell>
          <cell r="M664">
            <v>0.84781036560867817</v>
          </cell>
          <cell r="N664">
            <v>0.6132985134592206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 t="str">
            <v xml:space="preserve"> $-   </v>
          </cell>
          <cell r="M665">
            <v>0.87726339655013941</v>
          </cell>
          <cell r="N665">
            <v>0.67995342994577035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 t="str">
            <v xml:space="preserve"> $-   </v>
          </cell>
          <cell r="H666" t="str">
            <v xml:space="preserve"> $-   </v>
          </cell>
          <cell r="M666">
            <v>0.36141914358532923</v>
          </cell>
          <cell r="N666">
            <v>0.16156092291592825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 t="str">
            <v xml:space="preserve"> $-   </v>
          </cell>
          <cell r="H667" t="str">
            <v xml:space="preserve"> $-   </v>
          </cell>
          <cell r="M667">
            <v>0.35566400142940102</v>
          </cell>
          <cell r="N667">
            <v>0.16167306919194174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 t="str">
            <v xml:space="preserve"> $-   </v>
          </cell>
          <cell r="H668" t="str">
            <v xml:space="preserve"> $-   </v>
          </cell>
          <cell r="M668">
            <v>0.33744179055376256</v>
          </cell>
          <cell r="N668">
            <v>0.14867585917426249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 t="str">
            <v xml:space="preserve"> $-   </v>
          </cell>
          <cell r="H669" t="str">
            <v xml:space="preserve"> $-   </v>
          </cell>
          <cell r="M669">
            <v>0.35195706117816106</v>
          </cell>
          <cell r="N669">
            <v>0.16365293936521544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  <cell r="M670">
            <v>0.42511830157309116</v>
          </cell>
          <cell r="N670">
            <v>0.18634096431768768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  <cell r="M671">
            <v>0.41708697889861035</v>
          </cell>
          <cell r="N671">
            <v>0.20607308286155429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  <cell r="M672">
            <v>0.40094391395017015</v>
          </cell>
          <cell r="N672">
            <v>0.14509933047963999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  <cell r="M673">
            <v>0.39893503727369539</v>
          </cell>
          <cell r="N673">
            <v>0.15633652822151226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 t="str">
            <v xml:space="preserve"> $-   </v>
          </cell>
          <cell r="H674" t="str">
            <v xml:space="preserve"> $-   </v>
          </cell>
          <cell r="M674">
            <v>0.11615742438572452</v>
          </cell>
          <cell r="N674">
            <v>3.6493016013948672E-2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 t="str">
            <v xml:space="preserve"> $-   </v>
          </cell>
          <cell r="H675" t="str">
            <v xml:space="preserve"> $-   </v>
          </cell>
          <cell r="M675">
            <v>8.8553123536994405E-2</v>
          </cell>
          <cell r="N675">
            <v>1.0581739124858108E-2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 t="str">
            <v xml:space="preserve"> $-   </v>
          </cell>
          <cell r="H676" t="str">
            <v xml:space="preserve"> $-   </v>
          </cell>
          <cell r="M676">
            <v>0.12012654572186199</v>
          </cell>
          <cell r="N676">
            <v>3.2141825723962299E-2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 t="str">
            <v xml:space="preserve"> $-   </v>
          </cell>
          <cell r="H677" t="str">
            <v xml:space="preserve"> $-   </v>
          </cell>
          <cell r="M677">
            <v>0.12774972953479991</v>
          </cell>
          <cell r="N677">
            <v>5.7368674119485513E-2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 t="str">
            <v xml:space="preserve"> $-   </v>
          </cell>
          <cell r="H678">
            <v>98383000</v>
          </cell>
          <cell r="M678">
            <v>0.29031268797255361</v>
          </cell>
          <cell r="N678">
            <v>7.8622128332637153E-2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 t="str">
            <v xml:space="preserve"> $-   </v>
          </cell>
          <cell r="H679">
            <v>133957000</v>
          </cell>
          <cell r="M679">
            <v>0.29975614872249956</v>
          </cell>
          <cell r="N679">
            <v>7.5148941496222116E-2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 t="str">
            <v xml:space="preserve"> $-   </v>
          </cell>
          <cell r="H680">
            <v>148313000</v>
          </cell>
          <cell r="M680">
            <v>0.29943075864019031</v>
          </cell>
          <cell r="N680">
            <v>7.3748144511472588E-2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 t="str">
            <v xml:space="preserve"> $-   </v>
          </cell>
          <cell r="H681">
            <v>141675000</v>
          </cell>
          <cell r="M681">
            <v>0.29815699483587876</v>
          </cell>
          <cell r="N681">
            <v>7.4396840742081638E-2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 t="str">
            <v xml:space="preserve"> $-   </v>
          </cell>
          <cell r="H682" t="str">
            <v xml:space="preserve"> $-   </v>
          </cell>
          <cell r="M682">
            <v>0.63716206291197142</v>
          </cell>
          <cell r="N682">
            <v>0.15034704407508157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 t="str">
            <v xml:space="preserve"> $-   </v>
          </cell>
          <cell r="H683" t="str">
            <v xml:space="preserve"> $-   </v>
          </cell>
          <cell r="M683">
            <v>0.62719772174536725</v>
          </cell>
          <cell r="N683">
            <v>0.15875549479374654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 t="str">
            <v xml:space="preserve"> $-   </v>
          </cell>
          <cell r="H684" t="str">
            <v xml:space="preserve"> $-   </v>
          </cell>
          <cell r="M684">
            <v>0.63150291413907256</v>
          </cell>
          <cell r="N684">
            <v>0.1646155088585069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 t="str">
            <v xml:space="preserve"> $-   </v>
          </cell>
          <cell r="H685" t="str">
            <v xml:space="preserve"> $-   </v>
          </cell>
          <cell r="M685">
            <v>0.60400979935476085</v>
          </cell>
          <cell r="N685">
            <v>0.14662595103773096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 t="str">
            <v xml:space="preserve"> $-   </v>
          </cell>
          <cell r="G686" t="str">
            <v xml:space="preserve"> $-   </v>
          </cell>
          <cell r="H686" t="str">
            <v xml:space="preserve"> $-   </v>
          </cell>
          <cell r="M686">
            <v>0.3942879049262028</v>
          </cell>
          <cell r="N686">
            <v>0.3942879049262028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 t="str">
            <v xml:space="preserve"> $-   </v>
          </cell>
          <cell r="G687" t="str">
            <v xml:space="preserve"> $-   </v>
          </cell>
          <cell r="H687" t="str">
            <v xml:space="preserve"> $-   </v>
          </cell>
          <cell r="M687">
            <v>0.38970770374040131</v>
          </cell>
          <cell r="N687">
            <v>0.38970770374040131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 t="str">
            <v xml:space="preserve"> $-   </v>
          </cell>
          <cell r="G688" t="str">
            <v xml:space="preserve"> $-   </v>
          </cell>
          <cell r="H688" t="str">
            <v xml:space="preserve"> $-   </v>
          </cell>
          <cell r="M688">
            <v>0.38265895953757223</v>
          </cell>
          <cell r="N688">
            <v>0.38265895953757223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 t="str">
            <v xml:space="preserve"> $-   </v>
          </cell>
          <cell r="G689" t="str">
            <v xml:space="preserve"> $-   </v>
          </cell>
          <cell r="H689" t="str">
            <v xml:space="preserve"> $-   </v>
          </cell>
          <cell r="M689">
            <v>0.36209406849401782</v>
          </cell>
          <cell r="N689">
            <v>0.36209406849401787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 t="str">
            <v xml:space="preserve"> $-   </v>
          </cell>
          <cell r="M690">
            <v>0.52969519548546862</v>
          </cell>
          <cell r="N690">
            <v>0.2224713929317757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 t="str">
            <v xml:space="preserve"> $-   </v>
          </cell>
          <cell r="M691">
            <v>0.53471872077864591</v>
          </cell>
          <cell r="N691">
            <v>0.21810961182832919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 t="str">
            <v xml:space="preserve"> $-   </v>
          </cell>
          <cell r="M692">
            <v>0.55890043328045347</v>
          </cell>
          <cell r="N692">
            <v>0.24058107932049028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 t="str">
            <v xml:space="preserve"> $-   </v>
          </cell>
          <cell r="M693">
            <v>0.54558747921298312</v>
          </cell>
          <cell r="N693">
            <v>0.19486822183691632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 t="str">
            <v xml:space="preserve"> $-   </v>
          </cell>
          <cell r="H694" t="str">
            <v xml:space="preserve"> $-   </v>
          </cell>
          <cell r="M694">
            <v>0.21074718526100311</v>
          </cell>
          <cell r="N694">
            <v>6.6632548618219031E-2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 t="str">
            <v xml:space="preserve"> $-   </v>
          </cell>
          <cell r="H695" t="str">
            <v xml:space="preserve"> $-   </v>
          </cell>
          <cell r="M695">
            <v>0.23332230675928989</v>
          </cell>
          <cell r="N695">
            <v>7.8123277097805713E-2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 t="str">
            <v xml:space="preserve"> $-   </v>
          </cell>
          <cell r="H696" t="str">
            <v xml:space="preserve"> $-   </v>
          </cell>
          <cell r="M696">
            <v>0.26023231770358202</v>
          </cell>
          <cell r="N696">
            <v>9.4325852946542596E-2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 t="str">
            <v xml:space="preserve"> $-   </v>
          </cell>
          <cell r="H697" t="str">
            <v xml:space="preserve"> $-   </v>
          </cell>
          <cell r="M697">
            <v>0.27615780445969129</v>
          </cell>
          <cell r="N697">
            <v>0.10350969784932049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 t="str">
            <v xml:space="preserve"> $-   </v>
          </cell>
          <cell r="H698" t="str">
            <v xml:space="preserve"> $-   </v>
          </cell>
          <cell r="M698">
            <v>0.43755757652615157</v>
          </cell>
          <cell r="N698">
            <v>0.12638204612379045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 t="str">
            <v xml:space="preserve"> $-   </v>
          </cell>
          <cell r="H699" t="str">
            <v xml:space="preserve"> $-   </v>
          </cell>
          <cell r="M699">
            <v>0.43829085255205735</v>
          </cell>
          <cell r="N699">
            <v>0.13741123686367038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 t="str">
            <v xml:space="preserve"> $-   </v>
          </cell>
          <cell r="H700" t="str">
            <v xml:space="preserve"> $-   </v>
          </cell>
          <cell r="M700">
            <v>0.43294153018082471</v>
          </cell>
          <cell r="N700">
            <v>0.13518548456776464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 t="str">
            <v xml:space="preserve"> $-   </v>
          </cell>
          <cell r="H701" t="str">
            <v xml:space="preserve"> $-   </v>
          </cell>
          <cell r="M701">
            <v>0.42427204246823347</v>
          </cell>
          <cell r="N701">
            <v>0.13037901679109118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 t="str">
            <v xml:space="preserve"> $-   </v>
          </cell>
          <cell r="H702" t="str">
            <v xml:space="preserve"> $-   </v>
          </cell>
          <cell r="M702">
            <v>0.15206448540915585</v>
          </cell>
          <cell r="N702">
            <v>0.10672743350792463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 t="str">
            <v xml:space="preserve"> $-   </v>
          </cell>
          <cell r="H703" t="str">
            <v xml:space="preserve"> $-   </v>
          </cell>
          <cell r="M703">
            <v>0.16842105263157892</v>
          </cell>
          <cell r="N703">
            <v>0.15950714937633101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 t="str">
            <v xml:space="preserve"> $-   </v>
          </cell>
          <cell r="H704" t="str">
            <v xml:space="preserve"> $-   </v>
          </cell>
          <cell r="M704">
            <v>0.10663055896416029</v>
          </cell>
          <cell r="N704">
            <v>9.8167816189226931E-2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 t="str">
            <v xml:space="preserve"> $-   </v>
          </cell>
          <cell r="H705" t="str">
            <v xml:space="preserve"> $-   </v>
          </cell>
          <cell r="M705">
            <v>5.4384087618807864E-2</v>
          </cell>
          <cell r="N705">
            <v>4.0032731163844655E-2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 t="str">
            <v xml:space="preserve"> $-   </v>
          </cell>
          <cell r="H706" t="str">
            <v xml:space="preserve"> $-   </v>
          </cell>
          <cell r="M706">
            <v>0.25690102148938931</v>
          </cell>
          <cell r="N706">
            <v>4.682605828692632E-2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 t="str">
            <v xml:space="preserve"> $-   </v>
          </cell>
          <cell r="H707" t="str">
            <v xml:space="preserve"> $-   </v>
          </cell>
          <cell r="M707">
            <v>0.27235143123760508</v>
          </cell>
          <cell r="N707">
            <v>6.1648695527311205E-2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 t="str">
            <v xml:space="preserve"> $-   </v>
          </cell>
          <cell r="H708" t="str">
            <v xml:space="preserve"> $-   </v>
          </cell>
          <cell r="M708">
            <v>0.29520980059938617</v>
          </cell>
          <cell r="N708">
            <v>7.6291038434051189E-2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 t="str">
            <v xml:space="preserve"> $-   </v>
          </cell>
          <cell r="H709" t="str">
            <v xml:space="preserve"> $-   </v>
          </cell>
          <cell r="M709">
            <v>0.3028340738194325</v>
          </cell>
          <cell r="N709">
            <v>8.3919877031272877E-2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  <cell r="M710">
            <v>0.59110125916395351</v>
          </cell>
          <cell r="N710">
            <v>0.20881744922881801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  <cell r="M711">
            <v>0.59019190099743835</v>
          </cell>
          <cell r="N711">
            <v>0.19744757489729081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  <cell r="M712">
            <v>0.60292499287502332</v>
          </cell>
          <cell r="N712">
            <v>0.21993137110268454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  <cell r="M713">
            <v>0.62292757586325287</v>
          </cell>
          <cell r="N713">
            <v>0.24084897860802529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 t="str">
            <v xml:space="preserve"> $-   </v>
          </cell>
          <cell r="H714">
            <v>193937000</v>
          </cell>
          <cell r="M714">
            <v>0.94659558240443864</v>
          </cell>
          <cell r="N714">
            <v>0.29347220429271842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 t="str">
            <v xml:space="preserve"> $-   </v>
          </cell>
          <cell r="H715">
            <v>131409000</v>
          </cell>
          <cell r="M715">
            <v>0.95953784992027036</v>
          </cell>
          <cell r="N715">
            <v>0.31625367711941488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 t="str">
            <v xml:space="preserve"> $-   </v>
          </cell>
          <cell r="H716">
            <v>120266000</v>
          </cell>
          <cell r="M716">
            <v>0.97074983057820619</v>
          </cell>
          <cell r="N716">
            <v>0.30648275619400328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 t="str">
            <v xml:space="preserve"> $-   </v>
          </cell>
          <cell r="H717">
            <v>127821000</v>
          </cell>
          <cell r="M717">
            <v>0.9739395944059005</v>
          </cell>
          <cell r="N717">
            <v>0.31561521743749549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 t="str">
            <v xml:space="preserve"> $-   </v>
          </cell>
          <cell r="H718" t="str">
            <v xml:space="preserve"> $-   </v>
          </cell>
          <cell r="M718">
            <v>0.34826317115555072</v>
          </cell>
          <cell r="N718">
            <v>0.11132412320146799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 t="str">
            <v xml:space="preserve"> $-   </v>
          </cell>
          <cell r="H719" t="str">
            <v xml:space="preserve"> $-   </v>
          </cell>
          <cell r="M719">
            <v>0.35765217721183318</v>
          </cell>
          <cell r="N719">
            <v>0.10591190640830567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 t="str">
            <v xml:space="preserve"> $-   </v>
          </cell>
          <cell r="H720" t="str">
            <v xml:space="preserve"> $-   </v>
          </cell>
          <cell r="M720">
            <v>0.37273204852649777</v>
          </cell>
          <cell r="N720">
            <v>0.10383196584378848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 t="str">
            <v xml:space="preserve"> $-   </v>
          </cell>
          <cell r="H721" t="str">
            <v xml:space="preserve"> $-   </v>
          </cell>
          <cell r="M721">
            <v>0.3775668321500335</v>
          </cell>
          <cell r="N721">
            <v>0.12867010528351835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 t="str">
            <v xml:space="preserve"> $-   </v>
          </cell>
          <cell r="H722">
            <v>1679000000</v>
          </cell>
          <cell r="M722">
            <v>0.8268257958985854</v>
          </cell>
          <cell r="N722">
            <v>0.14588192530215369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 t="str">
            <v xml:space="preserve"> $-   </v>
          </cell>
          <cell r="H723">
            <v>1753000000</v>
          </cell>
          <cell r="M723">
            <v>0.82534667368790593</v>
          </cell>
          <cell r="N723">
            <v>0.14019074366625708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 t="str">
            <v xml:space="preserve"> $-   </v>
          </cell>
          <cell r="H724">
            <v>1820000000</v>
          </cell>
          <cell r="M724">
            <v>0.83038084403272117</v>
          </cell>
          <cell r="N724">
            <v>0.15073947667804324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 t="str">
            <v xml:space="preserve"> $-   </v>
          </cell>
          <cell r="H725">
            <v>1904000000</v>
          </cell>
          <cell r="M725">
            <v>0.83270326125308736</v>
          </cell>
          <cell r="N725">
            <v>0.15033519834669087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 t="str">
            <v xml:space="preserve"> $-   </v>
          </cell>
          <cell r="H726">
            <v>506220000</v>
          </cell>
          <cell r="M726">
            <v>0.67837160011529019</v>
          </cell>
          <cell r="N726">
            <v>0.30171366703681074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 t="str">
            <v xml:space="preserve"> $-   </v>
          </cell>
          <cell r="H727">
            <v>865800000</v>
          </cell>
          <cell r="M727">
            <v>0.57625129698782807</v>
          </cell>
          <cell r="N727">
            <v>0.18736773357631556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 t="str">
            <v xml:space="preserve"> $-   </v>
          </cell>
          <cell r="H728">
            <v>844130000</v>
          </cell>
          <cell r="M728">
            <v>0.57549625984496111</v>
          </cell>
          <cell r="N728">
            <v>0.25588050863325607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 t="str">
            <v xml:space="preserve"> $-   </v>
          </cell>
          <cell r="H729">
            <v>826240000</v>
          </cell>
          <cell r="M729">
            <v>0.57034101096887058</v>
          </cell>
          <cell r="N729">
            <v>0.28308664520477739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 t="str">
            <v xml:space="preserve"> $-   </v>
          </cell>
          <cell r="F730">
            <v>401324000</v>
          </cell>
          <cell r="G730" t="str">
            <v xml:space="preserve"> $-   </v>
          </cell>
          <cell r="H730">
            <v>423312000</v>
          </cell>
          <cell r="M730" t="e">
            <v>#VALUE!</v>
          </cell>
          <cell r="N730" t="e">
            <v>#VALUE!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 t="str">
            <v xml:space="preserve"> $-   </v>
          </cell>
          <cell r="F731">
            <v>463059000</v>
          </cell>
          <cell r="G731" t="str">
            <v xml:space="preserve"> $-   </v>
          </cell>
          <cell r="H731">
            <v>455016000</v>
          </cell>
          <cell r="M731" t="e">
            <v>#VALUE!</v>
          </cell>
          <cell r="N731" t="e">
            <v>#VALUE!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 t="str">
            <v xml:space="preserve"> $-   </v>
          </cell>
          <cell r="F732">
            <v>706644000</v>
          </cell>
          <cell r="G732" t="str">
            <v xml:space="preserve"> $-   </v>
          </cell>
          <cell r="H732">
            <v>504905000</v>
          </cell>
          <cell r="M732" t="e">
            <v>#VALUE!</v>
          </cell>
          <cell r="N732" t="e">
            <v>#VALUE!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 t="str">
            <v xml:space="preserve"> $-   </v>
          </cell>
          <cell r="F733">
            <v>842010000</v>
          </cell>
          <cell r="G733" t="str">
            <v xml:space="preserve"> $-   </v>
          </cell>
          <cell r="H733">
            <v>568108000</v>
          </cell>
          <cell r="M733" t="e">
            <v>#VALUE!</v>
          </cell>
          <cell r="N733" t="e">
            <v>#VALUE!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 t="str">
            <v xml:space="preserve"> $-   </v>
          </cell>
          <cell r="H734">
            <v>1568000000</v>
          </cell>
          <cell r="M734">
            <v>0.34569387591299461</v>
          </cell>
          <cell r="N734">
            <v>0.10388741739572464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 t="str">
            <v xml:space="preserve"> $-   </v>
          </cell>
          <cell r="H735">
            <v>1627000000</v>
          </cell>
          <cell r="M735">
            <v>0.34150890727300409</v>
          </cell>
          <cell r="N735">
            <v>0.11630208597675482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 t="str">
            <v xml:space="preserve"> $-   </v>
          </cell>
          <cell r="H736">
            <v>1640000000</v>
          </cell>
          <cell r="M736">
            <v>0.34131239780705969</v>
          </cell>
          <cell r="N736">
            <v>0.12586563431759162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 t="str">
            <v xml:space="preserve"> $-   </v>
          </cell>
          <cell r="H737">
            <v>1690000000</v>
          </cell>
          <cell r="M737">
            <v>0.34190399801172633</v>
          </cell>
          <cell r="N737">
            <v>0.13301099199042013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 t="str">
            <v xml:space="preserve"> $-   </v>
          </cell>
          <cell r="H738">
            <v>2866000000</v>
          </cell>
          <cell r="M738">
            <v>0.71131073907717435</v>
          </cell>
          <cell r="N738">
            <v>0.38530012249897916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 t="str">
            <v xml:space="preserve"> $-   </v>
          </cell>
          <cell r="H739">
            <v>2687000000</v>
          </cell>
          <cell r="M739">
            <v>0.66661066778664424</v>
          </cell>
          <cell r="N739">
            <v>0.35312893742125157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 t="str">
            <v xml:space="preserve"> $-   </v>
          </cell>
          <cell r="H740">
            <v>3224000000</v>
          </cell>
          <cell r="M740">
            <v>0.6504610226320201</v>
          </cell>
          <cell r="N740">
            <v>0.26981465958833939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 t="str">
            <v xml:space="preserve"> $-   </v>
          </cell>
          <cell r="H741">
            <v>3955000000</v>
          </cell>
          <cell r="M741">
            <v>0.49924653405666064</v>
          </cell>
          <cell r="N741">
            <v>-0.20268233875828812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 t="str">
            <v xml:space="preserve"> $-   </v>
          </cell>
          <cell r="G742" t="str">
            <v xml:space="preserve"> $-   </v>
          </cell>
          <cell r="H742">
            <v>7080000000</v>
          </cell>
          <cell r="M742">
            <v>0.40256270940867522</v>
          </cell>
          <cell r="N742">
            <v>8.199764556732772E-2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 t="str">
            <v xml:space="preserve"> $-   </v>
          </cell>
          <cell r="G743" t="str">
            <v xml:space="preserve"> $-   </v>
          </cell>
          <cell r="H743">
            <v>5970000000</v>
          </cell>
          <cell r="M743">
            <v>0.46558312775117305</v>
          </cell>
          <cell r="N743">
            <v>0.17680065786291299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 t="str">
            <v xml:space="preserve"> $-   </v>
          </cell>
          <cell r="G744" t="str">
            <v xml:space="preserve"> $-   </v>
          </cell>
          <cell r="H744">
            <v>5757000000</v>
          </cell>
          <cell r="M744">
            <v>0.41952293972278931</v>
          </cell>
          <cell r="N744">
            <v>0.11023960459868916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 t="str">
            <v xml:space="preserve"> $-   </v>
          </cell>
          <cell r="G745" t="str">
            <v xml:space="preserve"> $-   </v>
          </cell>
          <cell r="H745">
            <v>5274000000</v>
          </cell>
          <cell r="M745">
            <v>0.41366926048865427</v>
          </cell>
          <cell r="N745">
            <v>0.12668008924198726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 t="str">
            <v xml:space="preserve"> $-   </v>
          </cell>
          <cell r="H746" t="str">
            <v xml:space="preserve"> $-   </v>
          </cell>
          <cell r="M746">
            <v>0.38345680481304023</v>
          </cell>
          <cell r="N746">
            <v>0.18432934217793154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 t="str">
            <v xml:space="preserve"> $-   </v>
          </cell>
          <cell r="H747" t="str">
            <v xml:space="preserve"> $-   </v>
          </cell>
          <cell r="M747">
            <v>0.38618719185772166</v>
          </cell>
          <cell r="N747">
            <v>0.19554695423900723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 t="str">
            <v xml:space="preserve"> $-   </v>
          </cell>
          <cell r="H748" t="str">
            <v xml:space="preserve"> $-   </v>
          </cell>
          <cell r="M748">
            <v>0.39182497638278702</v>
          </cell>
          <cell r="N748">
            <v>0.2056645026385131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 t="str">
            <v xml:space="preserve"> $-   </v>
          </cell>
          <cell r="H749" t="str">
            <v xml:space="preserve"> $-   </v>
          </cell>
          <cell r="M749">
            <v>0.39626867389376064</v>
          </cell>
          <cell r="N749">
            <v>0.19276355447057594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  <cell r="M750">
            <v>0.46599526541748582</v>
          </cell>
          <cell r="N750">
            <v>7.627492677446536E-2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  <cell r="M751">
            <v>0.49215632038566404</v>
          </cell>
          <cell r="N751">
            <v>0.13316473702928044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  <cell r="M752">
            <v>0.52964879852125701</v>
          </cell>
          <cell r="N752">
            <v>0.17878003696857672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  <cell r="M753">
            <v>0.55187630176157021</v>
          </cell>
          <cell r="N753">
            <v>0.19737353055388851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 t="str">
            <v xml:space="preserve"> $-   </v>
          </cell>
          <cell r="H754" t="str">
            <v xml:space="preserve"> $-   </v>
          </cell>
          <cell r="M754">
            <v>0.27374215849443095</v>
          </cell>
          <cell r="N754">
            <v>0.14085264370759185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 t="str">
            <v xml:space="preserve"> $-   </v>
          </cell>
          <cell r="H755" t="str">
            <v xml:space="preserve"> $-   </v>
          </cell>
          <cell r="M755">
            <v>0.2815709819877934</v>
          </cell>
          <cell r="N755">
            <v>0.14466828759986106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 t="str">
            <v xml:space="preserve"> $-   </v>
          </cell>
          <cell r="H756" t="str">
            <v xml:space="preserve"> $-   </v>
          </cell>
          <cell r="M756">
            <v>0.30673129260516829</v>
          </cell>
          <cell r="N756">
            <v>0.17697830538347892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 t="str">
            <v xml:space="preserve"> $-   </v>
          </cell>
          <cell r="H757" t="str">
            <v xml:space="preserve"> $-   </v>
          </cell>
          <cell r="M757">
            <v>0.3091954607907994</v>
          </cell>
          <cell r="N757">
            <v>0.17004223703628313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  <cell r="M758">
            <v>0.45307582268818114</v>
          </cell>
          <cell r="N758">
            <v>0.27681371018067585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  <cell r="M759">
            <v>0.45997516663222071</v>
          </cell>
          <cell r="N759">
            <v>0.28341847938410664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  <cell r="M760">
            <v>0.46121550987411208</v>
          </cell>
          <cell r="N760">
            <v>0.22494371702329949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  <cell r="M761">
            <v>0.44662769850612472</v>
          </cell>
          <cell r="N761">
            <v>-1.2138659994385039E-2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  <cell r="M762">
            <v>0.28367469114525701</v>
          </cell>
          <cell r="N762">
            <v>6.9245142680913599E-2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  <cell r="M763">
            <v>0.28669852419060782</v>
          </cell>
          <cell r="N763">
            <v>5.1854837161993593E-2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  <cell r="M764">
            <v>0.29160265746264191</v>
          </cell>
          <cell r="N764">
            <v>6.2725694790814593E-2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  <cell r="M765">
            <v>0.2307966303941299</v>
          </cell>
          <cell r="N765">
            <v>7.2512422304938651E-2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  <cell r="M766">
            <v>0.19805475631498115</v>
          </cell>
          <cell r="N766">
            <v>7.8233393938324125E-2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  <cell r="M767">
            <v>0.19312904416765442</v>
          </cell>
          <cell r="N767">
            <v>7.7395410294774883E-2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  <cell r="M768">
            <v>0.18653343836809155</v>
          </cell>
          <cell r="N768">
            <v>7.7822463617894605E-2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 t="str">
            <v xml:space="preserve"> $-   </v>
          </cell>
          <cell r="H769">
            <v>92407000</v>
          </cell>
          <cell r="M769">
            <v>0.59966962510250743</v>
          </cell>
          <cell r="N769">
            <v>0.27175205566998706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 t="str">
            <v xml:space="preserve"> $-   </v>
          </cell>
          <cell r="H770">
            <v>115604000</v>
          </cell>
          <cell r="M770">
            <v>0.61002316242297794</v>
          </cell>
          <cell r="N770">
            <v>0.2970930415187672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 t="str">
            <v xml:space="preserve"> $-   </v>
          </cell>
          <cell r="H771">
            <v>159804000</v>
          </cell>
          <cell r="M771">
            <v>0.60011667421324488</v>
          </cell>
          <cell r="N771">
            <v>0.28247989870911289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 t="str">
            <v xml:space="preserve"> $-   </v>
          </cell>
          <cell r="H772">
            <v>173598000</v>
          </cell>
          <cell r="M772">
            <v>0.58846048898788172</v>
          </cell>
          <cell r="N772">
            <v>0.23322953123163975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 t="str">
            <v xml:space="preserve"> $-   </v>
          </cell>
          <cell r="H773" t="str">
            <v xml:space="preserve"> $-   </v>
          </cell>
          <cell r="M773">
            <v>0.16143417004374261</v>
          </cell>
          <cell r="N773">
            <v>8.9751720074856711E-2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 t="str">
            <v xml:space="preserve"> $-   </v>
          </cell>
          <cell r="H774" t="str">
            <v xml:space="preserve"> $-   </v>
          </cell>
          <cell r="M774">
            <v>0.1679841129312033</v>
          </cell>
          <cell r="N774">
            <v>9.8111838060267992E-2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 t="str">
            <v xml:space="preserve"> $-   </v>
          </cell>
          <cell r="H775" t="str">
            <v xml:space="preserve"> $-   </v>
          </cell>
          <cell r="M775">
            <v>0.19522967902267119</v>
          </cell>
          <cell r="N775">
            <v>0.11495960162623303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 t="str">
            <v xml:space="preserve"> $-   </v>
          </cell>
          <cell r="H776" t="str">
            <v xml:space="preserve"> $-   </v>
          </cell>
          <cell r="M776">
            <v>0.22662230773947978</v>
          </cell>
          <cell r="N776">
            <v>0.13505940845243167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 t="str">
            <v xml:space="preserve"> $-   </v>
          </cell>
          <cell r="H777" t="str">
            <v xml:space="preserve"> $-   </v>
          </cell>
          <cell r="M777">
            <v>0.33783255086071984</v>
          </cell>
          <cell r="N777">
            <v>0.159037558685446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 t="str">
            <v xml:space="preserve"> $-   </v>
          </cell>
          <cell r="H778" t="str">
            <v xml:space="preserve"> $-   </v>
          </cell>
          <cell r="M778">
            <v>0.33958499600957703</v>
          </cell>
          <cell r="N778">
            <v>0.17597765363128492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 t="str">
            <v xml:space="preserve"> $-   </v>
          </cell>
          <cell r="H779" t="str">
            <v xml:space="preserve"> $-   </v>
          </cell>
          <cell r="M779">
            <v>0.34133385795789883</v>
          </cell>
          <cell r="N779">
            <v>0.14932126696832579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 t="str">
            <v xml:space="preserve"> $-   </v>
          </cell>
          <cell r="H780" t="str">
            <v xml:space="preserve"> $-   </v>
          </cell>
          <cell r="M780">
            <v>0.31270925405115846</v>
          </cell>
          <cell r="N780">
            <v>0.1538770590598634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 t="str">
            <v xml:space="preserve"> $-   </v>
          </cell>
          <cell r="H781" t="str">
            <v xml:space="preserve"> $-   </v>
          </cell>
          <cell r="M781">
            <v>0.28048347382042904</v>
          </cell>
          <cell r="N781">
            <v>7.0934601883877194E-2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 t="str">
            <v xml:space="preserve"> $-   </v>
          </cell>
          <cell r="H782" t="str">
            <v xml:space="preserve"> $-   </v>
          </cell>
          <cell r="M782">
            <v>0.27780693084892683</v>
          </cell>
          <cell r="N782">
            <v>7.0816755393228098E-2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 t="str">
            <v xml:space="preserve"> $-   </v>
          </cell>
          <cell r="H783" t="str">
            <v xml:space="preserve"> $-   </v>
          </cell>
          <cell r="M783">
            <v>0.28070634697952734</v>
          </cell>
          <cell r="N783">
            <v>6.8953341837497198E-2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 t="str">
            <v xml:space="preserve"> $-   </v>
          </cell>
          <cell r="H784" t="str">
            <v xml:space="preserve"> $-   </v>
          </cell>
          <cell r="M784">
            <v>0.28338086829952891</v>
          </cell>
          <cell r="N784">
            <v>7.2335214129366915E-2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 t="str">
            <v xml:space="preserve"> $-   </v>
          </cell>
          <cell r="H785">
            <v>722000000</v>
          </cell>
          <cell r="M785">
            <v>0.62739671871911451</v>
          </cell>
          <cell r="N785">
            <v>6.938130065230283E-2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 t="str">
            <v xml:space="preserve"> $-   </v>
          </cell>
          <cell r="H786">
            <v>697000000</v>
          </cell>
          <cell r="M786">
            <v>0.61498257839721249</v>
          </cell>
          <cell r="N786">
            <v>9.910956252419667E-2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 t="str">
            <v xml:space="preserve"> $-   </v>
          </cell>
          <cell r="H787">
            <v>701000000</v>
          </cell>
          <cell r="M787">
            <v>0.62028389988793431</v>
          </cell>
          <cell r="N787">
            <v>0.13074336944340681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 t="str">
            <v xml:space="preserve"> $-   </v>
          </cell>
          <cell r="H788">
            <v>716000000</v>
          </cell>
          <cell r="M788">
            <v>0.62650826062743636</v>
          </cell>
          <cell r="N788">
            <v>0.1202895860404678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 t="str">
            <v xml:space="preserve"> $-   </v>
          </cell>
          <cell r="H789" t="str">
            <v xml:space="preserve"> $-   </v>
          </cell>
          <cell r="M789">
            <v>0.43042949003138353</v>
          </cell>
          <cell r="N789">
            <v>0.17399791579247748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 t="str">
            <v xml:space="preserve"> $-   </v>
          </cell>
          <cell r="H790" t="str">
            <v xml:space="preserve"> $-   </v>
          </cell>
          <cell r="M790">
            <v>0.45911163310677083</v>
          </cell>
          <cell r="N790">
            <v>0.18985460418223757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 t="str">
            <v xml:space="preserve"> $-   </v>
          </cell>
          <cell r="H791" t="str">
            <v xml:space="preserve"> $-   </v>
          </cell>
          <cell r="M791">
            <v>0.44951095210736847</v>
          </cell>
          <cell r="N791">
            <v>0.19373847309697637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 t="str">
            <v xml:space="preserve"> $-   </v>
          </cell>
          <cell r="H792" t="str">
            <v xml:space="preserve"> $-   </v>
          </cell>
          <cell r="M792">
            <v>0.45794588760822597</v>
          </cell>
          <cell r="N792">
            <v>0.19134135124751139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 t="str">
            <v xml:space="preserve"> $-   </v>
          </cell>
          <cell r="G793" t="str">
            <v xml:space="preserve"> $-   </v>
          </cell>
          <cell r="H793">
            <v>6688000000</v>
          </cell>
          <cell r="M793">
            <v>0.21177353375450825</v>
          </cell>
          <cell r="N793">
            <v>4.9887444630019609E-2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 t="str">
            <v xml:space="preserve"> $-   </v>
          </cell>
          <cell r="G794" t="str">
            <v xml:space="preserve"> $-   </v>
          </cell>
          <cell r="H794">
            <v>7972000000</v>
          </cell>
          <cell r="M794">
            <v>0.2130721649484536</v>
          </cell>
          <cell r="N794">
            <v>4.8701030927835051E-2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 t="str">
            <v xml:space="preserve"> $-   </v>
          </cell>
          <cell r="G795" t="str">
            <v xml:space="preserve"> $-   </v>
          </cell>
          <cell r="H795">
            <v>7673000000</v>
          </cell>
          <cell r="M795">
            <v>0.18456777616091657</v>
          </cell>
          <cell r="N795">
            <v>4.3231593877212697E-2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 t="str">
            <v xml:space="preserve"> $-   </v>
          </cell>
          <cell r="G796" t="str">
            <v xml:space="preserve"> $-   </v>
          </cell>
          <cell r="H796">
            <v>7631000000</v>
          </cell>
          <cell r="M796">
            <v>0.17234594236745804</v>
          </cell>
          <cell r="N796">
            <v>3.2016035601978708E-2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 t="str">
            <v xml:space="preserve"> $-   </v>
          </cell>
          <cell r="M797">
            <v>0.48954060306783054</v>
          </cell>
          <cell r="N797">
            <v>0.21537025876314714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 t="str">
            <v xml:space="preserve"> $-   </v>
          </cell>
          <cell r="M798">
            <v>0.49492207752599959</v>
          </cell>
          <cell r="N798">
            <v>0.20649201459839173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 t="str">
            <v xml:space="preserve"> $-   </v>
          </cell>
          <cell r="M799">
            <v>0.50011315508712939</v>
          </cell>
          <cell r="N799">
            <v>0.1997133404459388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 t="str">
            <v xml:space="preserve"> $-   </v>
          </cell>
          <cell r="M800">
            <v>0.4977184032492874</v>
          </cell>
          <cell r="N800">
            <v>0.19193550360284312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 t="str">
            <v xml:space="preserve"> $-   </v>
          </cell>
          <cell r="M801">
            <v>0.54057639998206186</v>
          </cell>
          <cell r="N801">
            <v>0.2030118963488276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 t="str">
            <v xml:space="preserve"> $-   </v>
          </cell>
          <cell r="M802">
            <v>0.54908217373560153</v>
          </cell>
          <cell r="N802">
            <v>0.19371878308684165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 t="str">
            <v xml:space="preserve"> $-   </v>
          </cell>
          <cell r="M803">
            <v>0.5492745693081269</v>
          </cell>
          <cell r="N803">
            <v>0.17516070391376537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 t="str">
            <v xml:space="preserve"> $-   </v>
          </cell>
          <cell r="M804">
            <v>0.55576156195299053</v>
          </cell>
          <cell r="N804">
            <v>0.19235004607052161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 t="str">
            <v xml:space="preserve"> $-   </v>
          </cell>
          <cell r="M805">
            <v>0.4166423883356265</v>
          </cell>
          <cell r="N805">
            <v>0.17306232336185062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 t="str">
            <v xml:space="preserve"> $-   </v>
          </cell>
          <cell r="M806">
            <v>0.43489679284336458</v>
          </cell>
          <cell r="N806">
            <v>0.17558694921866533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 t="str">
            <v xml:space="preserve"> $-   </v>
          </cell>
          <cell r="M807">
            <v>0.44103462711908858</v>
          </cell>
          <cell r="N807">
            <v>0.19220095754197866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 t="str">
            <v xml:space="preserve"> $-   </v>
          </cell>
          <cell r="M808">
            <v>0.44707724194550857</v>
          </cell>
          <cell r="N808">
            <v>0.19712330257883315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 t="str">
            <v xml:space="preserve"> $-   </v>
          </cell>
          <cell r="M809">
            <v>0.64164165220683123</v>
          </cell>
          <cell r="N809">
            <v>0.16736749372703488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 t="str">
            <v xml:space="preserve"> $-   </v>
          </cell>
          <cell r="M810">
            <v>0.69718452871505643</v>
          </cell>
          <cell r="N810">
            <v>0.23516916144019581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 t="str">
            <v xml:space="preserve"> $-   </v>
          </cell>
          <cell r="M811">
            <v>0.69795320399213967</v>
          </cell>
          <cell r="N811">
            <v>0.28188472457858094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 t="str">
            <v xml:space="preserve"> $-   </v>
          </cell>
          <cell r="M812">
            <v>0.69482436635168932</v>
          </cell>
          <cell r="N812">
            <v>0.24080574622879761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  <cell r="M813">
            <v>0.5980306594824315</v>
          </cell>
          <cell r="N813">
            <v>0.23774379600819609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  <cell r="M814">
            <v>0.6373545731161625</v>
          </cell>
          <cell r="N814">
            <v>0.27997136209056739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  <cell r="M815">
            <v>0.62648360581699936</v>
          </cell>
          <cell r="N815">
            <v>0.2593442326799747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  <cell r="M816">
            <v>0.60940946671830543</v>
          </cell>
          <cell r="N816">
            <v>0.24853924259518076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  <cell r="M817">
            <v>0.86644703497212361</v>
          </cell>
          <cell r="N817">
            <v>0.30613279270146987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  <cell r="M818">
            <v>0.8578835729436719</v>
          </cell>
          <cell r="N818">
            <v>0.30638699033702571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  <cell r="M819">
            <v>0.83420801526717558</v>
          </cell>
          <cell r="N819">
            <v>0.21135496183206107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  <cell r="M820">
            <v>0.84448231785257777</v>
          </cell>
          <cell r="N820">
            <v>0.26459309757136773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 t="str">
            <v xml:space="preserve"> $-   </v>
          </cell>
          <cell r="H821">
            <v>1473000000</v>
          </cell>
          <cell r="M821">
            <v>0.30043016657514188</v>
          </cell>
          <cell r="N821">
            <v>8.1868936481786558E-2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 t="str">
            <v xml:space="preserve"> $-   </v>
          </cell>
          <cell r="H822">
            <v>1531000000</v>
          </cell>
          <cell r="M822">
            <v>0.30664736192138997</v>
          </cell>
          <cell r="N822">
            <v>8.9979985521441042E-2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 t="str">
            <v xml:space="preserve"> $-   </v>
          </cell>
          <cell r="H823">
            <v>1406000000</v>
          </cell>
          <cell r="M823">
            <v>0.31176694753779055</v>
          </cell>
          <cell r="N823">
            <v>0.10428928314349832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 t="str">
            <v xml:space="preserve"> $-   </v>
          </cell>
          <cell r="H824">
            <v>1294000000</v>
          </cell>
          <cell r="M824">
            <v>0.30838363514419853</v>
          </cell>
          <cell r="N824">
            <v>0.10659512631343618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 t="str">
            <v xml:space="preserve"> $-   </v>
          </cell>
          <cell r="F825">
            <v>6279100000</v>
          </cell>
          <cell r="G825" t="str">
            <v xml:space="preserve"> $-   </v>
          </cell>
          <cell r="H825" t="str">
            <v xml:space="preserve"> $-   </v>
          </cell>
          <cell r="M825" t="e">
            <v>#VALUE!</v>
          </cell>
          <cell r="N825" t="e">
            <v>#VALUE!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 t="str">
            <v xml:space="preserve"> $-   </v>
          </cell>
          <cell r="F826">
            <v>6463400000</v>
          </cell>
          <cell r="G826" t="str">
            <v xml:space="preserve"> $-   </v>
          </cell>
          <cell r="H826" t="str">
            <v xml:space="preserve"> $-   </v>
          </cell>
          <cell r="M826" t="e">
            <v>#VALUE!</v>
          </cell>
          <cell r="N826" t="e">
            <v>#VALUE!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 t="str">
            <v xml:space="preserve"> $-   </v>
          </cell>
          <cell r="F827">
            <v>6748500000</v>
          </cell>
          <cell r="G827" t="str">
            <v xml:space="preserve"> $-   </v>
          </cell>
          <cell r="H827" t="str">
            <v xml:space="preserve"> $-   </v>
          </cell>
          <cell r="M827" t="e">
            <v>#VALUE!</v>
          </cell>
          <cell r="N827" t="e">
            <v>#VALUE!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 t="str">
            <v xml:space="preserve"> $-   </v>
          </cell>
          <cell r="F828">
            <v>6742700000</v>
          </cell>
          <cell r="G828" t="str">
            <v xml:space="preserve"> $-   </v>
          </cell>
          <cell r="H828" t="str">
            <v xml:space="preserve"> $-   </v>
          </cell>
          <cell r="M828" t="e">
            <v>#VALUE!</v>
          </cell>
          <cell r="N828" t="e">
            <v>#VALUE!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 t="str">
            <v xml:space="preserve"> $-   </v>
          </cell>
          <cell r="H829">
            <v>316344000</v>
          </cell>
          <cell r="M829">
            <v>0.57485614797824869</v>
          </cell>
          <cell r="N829">
            <v>0.18646317937519039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 t="str">
            <v xml:space="preserve"> $-   </v>
          </cell>
          <cell r="H830">
            <v>322037000</v>
          </cell>
          <cell r="M830">
            <v>0.57387152051677182</v>
          </cell>
          <cell r="N830">
            <v>0.16189687111418513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 t="str">
            <v xml:space="preserve"> $-   </v>
          </cell>
          <cell r="H831">
            <v>353143000</v>
          </cell>
          <cell r="M831">
            <v>0.56870801583093655</v>
          </cell>
          <cell r="N831">
            <v>0.1765221912484648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 t="str">
            <v xml:space="preserve"> $-   </v>
          </cell>
          <cell r="H832">
            <v>345464000</v>
          </cell>
          <cell r="M832">
            <v>0.57113188403098958</v>
          </cell>
          <cell r="N832">
            <v>0.17537606683032045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 t="str">
            <v xml:space="preserve"> $-   </v>
          </cell>
          <cell r="M833">
            <v>0.7038099863140701</v>
          </cell>
          <cell r="N833">
            <v>0.37636307447794798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 t="str">
            <v xml:space="preserve"> $-   </v>
          </cell>
          <cell r="M834">
            <v>0.66322653281418587</v>
          </cell>
          <cell r="N834">
            <v>0.25557067129521038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 t="str">
            <v xml:space="preserve"> $-   </v>
          </cell>
          <cell r="M835">
            <v>0.66175977185036072</v>
          </cell>
          <cell r="N835">
            <v>0.31035061231337024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 t="str">
            <v xml:space="preserve"> $-   </v>
          </cell>
          <cell r="M836">
            <v>0.69889809199822506</v>
          </cell>
          <cell r="N836">
            <v>0.34950451116698711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 t="str">
            <v xml:space="preserve"> $-   </v>
          </cell>
          <cell r="H837">
            <v>250000000</v>
          </cell>
          <cell r="M837">
            <v>0.39483551467987266</v>
          </cell>
          <cell r="N837">
            <v>0.17799787760877256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 t="str">
            <v xml:space="preserve"> $-   </v>
          </cell>
          <cell r="H838">
            <v>245000000</v>
          </cell>
          <cell r="M838">
            <v>0.40120132560066279</v>
          </cell>
          <cell r="N838">
            <v>0.19939243302954984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 t="str">
            <v xml:space="preserve"> $-   </v>
          </cell>
          <cell r="H839">
            <v>233000000</v>
          </cell>
          <cell r="M839">
            <v>0.41156284968295409</v>
          </cell>
          <cell r="N839">
            <v>0.21387541961954495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 t="str">
            <v xml:space="preserve"> $-   </v>
          </cell>
          <cell r="H840">
            <v>224000000</v>
          </cell>
          <cell r="M840">
            <v>0.41936907125523937</v>
          </cell>
          <cell r="N840">
            <v>0.22531068460916243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 t="str">
            <v xml:space="preserve"> $-   </v>
          </cell>
          <cell r="F841">
            <v>3207800000</v>
          </cell>
          <cell r="G841" t="str">
            <v xml:space="preserve"> $-   </v>
          </cell>
          <cell r="H841" t="str">
            <v xml:space="preserve"> $-   </v>
          </cell>
          <cell r="M841" t="e">
            <v>#VALUE!</v>
          </cell>
          <cell r="N841" t="e">
            <v>#VALUE!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 t="str">
            <v xml:space="preserve"> $-   </v>
          </cell>
          <cell r="F842">
            <v>3524400000</v>
          </cell>
          <cell r="G842" t="str">
            <v xml:space="preserve"> $-   </v>
          </cell>
          <cell r="H842" t="str">
            <v xml:space="preserve"> $-   </v>
          </cell>
          <cell r="M842" t="e">
            <v>#VALUE!</v>
          </cell>
          <cell r="N842" t="e">
            <v>#VALUE!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 t="str">
            <v xml:space="preserve"> $-   </v>
          </cell>
          <cell r="F843">
            <v>3870200000</v>
          </cell>
          <cell r="G843" t="str">
            <v xml:space="preserve"> $-   </v>
          </cell>
          <cell r="H843" t="str">
            <v xml:space="preserve"> $-   </v>
          </cell>
          <cell r="M843" t="e">
            <v>#VALUE!</v>
          </cell>
          <cell r="N843" t="e">
            <v>#VALUE!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 t="str">
            <v xml:space="preserve"> $-   </v>
          </cell>
          <cell r="F844">
            <v>3764500000</v>
          </cell>
          <cell r="G844" t="str">
            <v xml:space="preserve"> $-   </v>
          </cell>
          <cell r="H844" t="str">
            <v xml:space="preserve"> $-   </v>
          </cell>
          <cell r="M844" t="e">
            <v>#VALUE!</v>
          </cell>
          <cell r="N844" t="e">
            <v>#VALUE!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 t="str">
            <v xml:space="preserve"> $-   </v>
          </cell>
          <cell r="H845">
            <v>229166000</v>
          </cell>
          <cell r="M845">
            <v>0.36085662059988366</v>
          </cell>
          <cell r="N845">
            <v>0.10488666621826397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 t="str">
            <v xml:space="preserve"> $-   </v>
          </cell>
          <cell r="H846">
            <v>253380000</v>
          </cell>
          <cell r="M846">
            <v>0.36059529013061165</v>
          </cell>
          <cell r="N846">
            <v>0.10326809346680345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 t="str">
            <v xml:space="preserve"> $-   </v>
          </cell>
          <cell r="H847">
            <v>294496000</v>
          </cell>
          <cell r="M847">
            <v>0.36770086681552872</v>
          </cell>
          <cell r="N847">
            <v>0.10243257538268552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 t="str">
            <v xml:space="preserve"> $-   </v>
          </cell>
          <cell r="H848">
            <v>339613000</v>
          </cell>
          <cell r="M848">
            <v>0.40759733184477587</v>
          </cell>
          <cell r="N848">
            <v>0.11566498794533495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 t="str">
            <v xml:space="preserve"> $-   </v>
          </cell>
          <cell r="H849" t="str">
            <v xml:space="preserve"> $-   </v>
          </cell>
          <cell r="M849">
            <v>0.1558859694428405</v>
          </cell>
          <cell r="N849">
            <v>5.6604985321164258E-2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 t="str">
            <v xml:space="preserve"> $-   </v>
          </cell>
          <cell r="H850" t="str">
            <v xml:space="preserve"> $-   </v>
          </cell>
          <cell r="M850">
            <v>0.16335237130190672</v>
          </cell>
          <cell r="N850">
            <v>4.1596019647492349E-2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 t="str">
            <v xml:space="preserve"> $-   </v>
          </cell>
          <cell r="H851" t="str">
            <v xml:space="preserve"> $-   </v>
          </cell>
          <cell r="M851">
            <v>0.1624734045011933</v>
          </cell>
          <cell r="N851">
            <v>3.6775334565101687E-2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 t="str">
            <v xml:space="preserve"> $-   </v>
          </cell>
          <cell r="H852" t="str">
            <v xml:space="preserve"> $-   </v>
          </cell>
          <cell r="M852">
            <v>0.16123729348275473</v>
          </cell>
          <cell r="N852">
            <v>3.0882264819812412E-2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 t="str">
            <v xml:space="preserve"> $-   </v>
          </cell>
          <cell r="M853">
            <v>0.62051587483392123</v>
          </cell>
          <cell r="N853">
            <v>8.1298391899940439E-2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 t="str">
            <v xml:space="preserve"> $-   </v>
          </cell>
          <cell r="M854">
            <v>0.62997151485296954</v>
          </cell>
          <cell r="N854">
            <v>0.12957529288299671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 t="str">
            <v xml:space="preserve"> $-   </v>
          </cell>
          <cell r="M855">
            <v>0.61770871604244559</v>
          </cell>
          <cell r="N855">
            <v>0.12908733331892547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 t="str">
            <v xml:space="preserve"> $-   </v>
          </cell>
          <cell r="M856">
            <v>0.6337436699740624</v>
          </cell>
          <cell r="N856">
            <v>0.18761579315739635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 t="str">
            <v xml:space="preserve"> $-   </v>
          </cell>
          <cell r="F857">
            <v>64729000000</v>
          </cell>
          <cell r="G857" t="str">
            <v xml:space="preserve"> $-   </v>
          </cell>
          <cell r="H857">
            <v>3385000000</v>
          </cell>
          <cell r="M857" t="e">
            <v>#VALUE!</v>
          </cell>
          <cell r="N857" t="e">
            <v>#VALUE!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 t="str">
            <v xml:space="preserve"> $-   </v>
          </cell>
          <cell r="F858">
            <v>70467000000</v>
          </cell>
          <cell r="G858" t="str">
            <v xml:space="preserve"> $-   </v>
          </cell>
          <cell r="H858">
            <v>225000000</v>
          </cell>
          <cell r="M858" t="e">
            <v>#VALUE!</v>
          </cell>
          <cell r="N858" t="e">
            <v>#VALUE!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 t="str">
            <v xml:space="preserve"> $-   </v>
          </cell>
          <cell r="F859">
            <v>61274000000</v>
          </cell>
          <cell r="G859" t="str">
            <v xml:space="preserve"> $-   </v>
          </cell>
          <cell r="H859">
            <v>3139000000</v>
          </cell>
          <cell r="M859" t="e">
            <v>#VALUE!</v>
          </cell>
          <cell r="N859" t="e">
            <v>#VALUE!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 t="str">
            <v xml:space="preserve"> $-   </v>
          </cell>
          <cell r="F860">
            <v>59014000000</v>
          </cell>
          <cell r="G860" t="str">
            <v xml:space="preserve"> $-   </v>
          </cell>
          <cell r="H860">
            <v>3827000000</v>
          </cell>
          <cell r="M860" t="e">
            <v>#VALUE!</v>
          </cell>
          <cell r="N860" t="e">
            <v>#VALUE!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 t="str">
            <v xml:space="preserve"> $-   </v>
          </cell>
          <cell r="H861" t="str">
            <v xml:space="preserve"> $-   </v>
          </cell>
          <cell r="M861">
            <v>0.38750618097906708</v>
          </cell>
          <cell r="N861">
            <v>0.11084555793637713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 t="str">
            <v xml:space="preserve"> $-   </v>
          </cell>
          <cell r="H862" t="str">
            <v xml:space="preserve"> $-   </v>
          </cell>
          <cell r="M862">
            <v>0.3830143540669857</v>
          </cell>
          <cell r="N862">
            <v>0.1076555023923445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 t="str">
            <v xml:space="preserve"> $-   </v>
          </cell>
          <cell r="H863" t="str">
            <v xml:space="preserve"> $-   </v>
          </cell>
          <cell r="M863">
            <v>0.3776099511328298</v>
          </cell>
          <cell r="N863">
            <v>9.7956463793869394E-2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 t="str">
            <v xml:space="preserve"> $-   </v>
          </cell>
          <cell r="H864" t="str">
            <v xml:space="preserve"> $-   </v>
          </cell>
          <cell r="M864">
            <v>0.36496502043360812</v>
          </cell>
          <cell r="N864">
            <v>7.6262381381173375E-2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 t="str">
            <v xml:space="preserve"> $-   </v>
          </cell>
          <cell r="H865" t="str">
            <v xml:space="preserve"> $-   </v>
          </cell>
          <cell r="M865">
            <v>0.38275692047615695</v>
          </cell>
          <cell r="N865">
            <v>0.11002324434739734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 t="str">
            <v xml:space="preserve"> $-   </v>
          </cell>
          <cell r="H866" t="str">
            <v xml:space="preserve"> $-   </v>
          </cell>
          <cell r="M866">
            <v>0.41258788534342883</v>
          </cell>
          <cell r="N866">
            <v>0.19179286100594917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 t="str">
            <v xml:space="preserve"> $-   </v>
          </cell>
          <cell r="H867" t="str">
            <v xml:space="preserve"> $-   </v>
          </cell>
          <cell r="M867">
            <v>0.34725651577503425</v>
          </cell>
          <cell r="N867">
            <v>7.0233196159122088E-2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 t="str">
            <v xml:space="preserve"> $-   </v>
          </cell>
          <cell r="H868" t="str">
            <v xml:space="preserve"> $-   </v>
          </cell>
          <cell r="M868">
            <v>0.34609981515711641</v>
          </cell>
          <cell r="N868">
            <v>8.0665434380776335E-2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 t="str">
            <v xml:space="preserve"> $-   </v>
          </cell>
          <cell r="H869">
            <v>12784000</v>
          </cell>
          <cell r="M869">
            <v>0.16630461712192746</v>
          </cell>
          <cell r="N869">
            <v>2.1172326004580695E-2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 t="str">
            <v xml:space="preserve"> $-   </v>
          </cell>
          <cell r="H870">
            <v>13279000</v>
          </cell>
          <cell r="M870">
            <v>0.17998697880195413</v>
          </cell>
          <cell r="N870">
            <v>3.8044989400635484E-2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 t="str">
            <v xml:space="preserve"> $-   </v>
          </cell>
          <cell r="H871">
            <v>13338000</v>
          </cell>
          <cell r="M871">
            <v>0.16740925628589665</v>
          </cell>
          <cell r="N871">
            <v>3.1698775909987202E-2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 t="str">
            <v xml:space="preserve"> $-   </v>
          </cell>
          <cell r="H872">
            <v>13794000</v>
          </cell>
          <cell r="M872">
            <v>0.16311108964642174</v>
          </cell>
          <cell r="N872">
            <v>3.2558336086545625E-2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 t="str">
            <v xml:space="preserve"> $-   </v>
          </cell>
          <cell r="H873">
            <v>214827000</v>
          </cell>
          <cell r="M873">
            <v>0.7391214472889801</v>
          </cell>
          <cell r="N873">
            <v>0.31264991372280126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 t="str">
            <v xml:space="preserve"> $-   </v>
          </cell>
          <cell r="H874">
            <v>224713000</v>
          </cell>
          <cell r="M874">
            <v>0.74290068680377974</v>
          </cell>
          <cell r="N874">
            <v>0.33411140916071114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 t="str">
            <v xml:space="preserve"> $-   </v>
          </cell>
          <cell r="H875">
            <v>258074000</v>
          </cell>
          <cell r="M875">
            <v>0.73979496869393913</v>
          </cell>
          <cell r="N875">
            <v>0.35718489944129017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 t="str">
            <v xml:space="preserve"> $-   </v>
          </cell>
          <cell r="H876">
            <v>344527000</v>
          </cell>
          <cell r="M876">
            <v>0.73904260397730825</v>
          </cell>
          <cell r="N876">
            <v>0.33856744565548108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 t="str">
            <v xml:space="preserve"> $-   </v>
          </cell>
          <cell r="M877">
            <v>0.56470371794380214</v>
          </cell>
          <cell r="N877">
            <v>0.25667999047411671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 t="str">
            <v xml:space="preserve"> $-   </v>
          </cell>
          <cell r="M878">
            <v>0.5791088165253867</v>
          </cell>
          <cell r="N878">
            <v>0.26355837083806694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 t="str">
            <v xml:space="preserve"> $-   </v>
          </cell>
          <cell r="M879">
            <v>0.56815641802967898</v>
          </cell>
          <cell r="N879">
            <v>0.2350136760234097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 t="str">
            <v xml:space="preserve"> $-   </v>
          </cell>
          <cell r="M880">
            <v>0.61018806209295851</v>
          </cell>
          <cell r="N880">
            <v>0.32181177841596548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 t="str">
            <v xml:space="preserve"> $-   </v>
          </cell>
          <cell r="H881" t="str">
            <v xml:space="preserve"> $-   </v>
          </cell>
          <cell r="M881">
            <v>0.33786616226164301</v>
          </cell>
          <cell r="N881">
            <v>0.14840754562650171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 t="str">
            <v xml:space="preserve"> $-   </v>
          </cell>
          <cell r="H882" t="str">
            <v xml:space="preserve"> $-   </v>
          </cell>
          <cell r="M882">
            <v>0.33882579598458729</v>
          </cell>
          <cell r="N882">
            <v>0.12781383086595011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 t="str">
            <v xml:space="preserve"> $-   </v>
          </cell>
          <cell r="H883" t="str">
            <v xml:space="preserve"> $-   </v>
          </cell>
          <cell r="M883">
            <v>0.35630143617879617</v>
          </cell>
          <cell r="N883">
            <v>8.676241191974611E-2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 t="str">
            <v xml:space="preserve"> $-   </v>
          </cell>
          <cell r="H884" t="str">
            <v xml:space="preserve"> $-   </v>
          </cell>
          <cell r="M884">
            <v>0.36539940665860893</v>
          </cell>
          <cell r="N884">
            <v>0.18223272167893639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 t="str">
            <v xml:space="preserve"> $-   </v>
          </cell>
          <cell r="H885">
            <v>1806000000</v>
          </cell>
          <cell r="M885">
            <v>0.47654584221748397</v>
          </cell>
          <cell r="N885">
            <v>0.27661691542288558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 t="str">
            <v xml:space="preserve"> $-   </v>
          </cell>
          <cell r="H886">
            <v>2040000000</v>
          </cell>
          <cell r="M886">
            <v>0.4801553062985332</v>
          </cell>
          <cell r="N886">
            <v>0.29101442129914951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 t="str">
            <v xml:space="preserve"> $-   </v>
          </cell>
          <cell r="H887">
            <v>2309000000</v>
          </cell>
          <cell r="M887">
            <v>0.55203776990904674</v>
          </cell>
          <cell r="N887">
            <v>0.31354578907172115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 t="str">
            <v xml:space="preserve"> $-   </v>
          </cell>
          <cell r="H888">
            <v>2209000000</v>
          </cell>
          <cell r="M888">
            <v>0.5557512635931996</v>
          </cell>
          <cell r="N888">
            <v>0.30318578649104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 t="str">
            <v xml:space="preserve"> $-   </v>
          </cell>
          <cell r="H889" t="str">
            <v xml:space="preserve"> $-   </v>
          </cell>
          <cell r="M889">
            <v>0.13357532707375053</v>
          </cell>
          <cell r="N889">
            <v>6.6825427549741315E-2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 t="str">
            <v xml:space="preserve"> $-   </v>
          </cell>
          <cell r="H890" t="str">
            <v xml:space="preserve"> $-   </v>
          </cell>
          <cell r="M890">
            <v>0.13111673263058243</v>
          </cell>
          <cell r="N890">
            <v>6.5980059802936128E-2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 t="str">
            <v xml:space="preserve"> $-   </v>
          </cell>
          <cell r="H891" t="str">
            <v xml:space="preserve"> $-   </v>
          </cell>
          <cell r="M891">
            <v>0.13228429243388118</v>
          </cell>
          <cell r="N891">
            <v>6.9879868658118918E-2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 t="str">
            <v xml:space="preserve"> $-   </v>
          </cell>
          <cell r="H892" t="str">
            <v xml:space="preserve"> $-   </v>
          </cell>
          <cell r="M892">
            <v>0.13325434374004719</v>
          </cell>
          <cell r="N892">
            <v>6.9893314543051255E-2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 t="str">
            <v xml:space="preserve"> $-   </v>
          </cell>
          <cell r="H893" t="str">
            <v xml:space="preserve"> $-   </v>
          </cell>
          <cell r="M893">
            <v>0.60320303225940819</v>
          </cell>
          <cell r="N893">
            <v>0.22448299560572296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 t="str">
            <v xml:space="preserve"> $-   </v>
          </cell>
          <cell r="H894" t="str">
            <v xml:space="preserve"> $-   </v>
          </cell>
          <cell r="M894">
            <v>0.60684253212105688</v>
          </cell>
          <cell r="N894">
            <v>0.21829512955137234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 t="str">
            <v xml:space="preserve"> $-   </v>
          </cell>
          <cell r="H895" t="str">
            <v xml:space="preserve"> $-   </v>
          </cell>
          <cell r="M895">
            <v>0.61109178659941743</v>
          </cell>
          <cell r="N895">
            <v>0.21105265446323754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 t="str">
            <v xml:space="preserve"> $-   </v>
          </cell>
          <cell r="H896" t="str">
            <v xml:space="preserve"> $-   </v>
          </cell>
          <cell r="M896">
            <v>0.60531900483135415</v>
          </cell>
          <cell r="N896">
            <v>0.19704700410890866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 t="str">
            <v xml:space="preserve"> $-   </v>
          </cell>
          <cell r="H897">
            <v>54291000</v>
          </cell>
          <cell r="M897">
            <v>0.59886640522300638</v>
          </cell>
          <cell r="N897">
            <v>0.28910012778838096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 t="str">
            <v xml:space="preserve"> $-   </v>
          </cell>
          <cell r="H898">
            <v>79700000</v>
          </cell>
          <cell r="M898">
            <v>0.60894647819258185</v>
          </cell>
          <cell r="N898">
            <v>0.30491119971003988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 t="str">
            <v xml:space="preserve"> $-   </v>
          </cell>
          <cell r="H899">
            <v>138400000</v>
          </cell>
          <cell r="M899">
            <v>0.60567310991650469</v>
          </cell>
          <cell r="N899">
            <v>0.28772732471691637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 t="str">
            <v xml:space="preserve"> $-   </v>
          </cell>
          <cell r="H900">
            <v>183200000</v>
          </cell>
          <cell r="M900">
            <v>0.59362067867829627</v>
          </cell>
          <cell r="N900">
            <v>0.25169245134865559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 t="str">
            <v xml:space="preserve"> $-   </v>
          </cell>
          <cell r="H901">
            <v>1652000000</v>
          </cell>
          <cell r="M901">
            <v>0.20589118082364755</v>
          </cell>
          <cell r="N901">
            <v>2.8607209762055084E-2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 t="str">
            <v xml:space="preserve"> $-   </v>
          </cell>
          <cell r="H902">
            <v>1703000000</v>
          </cell>
          <cell r="M902">
            <v>0.20571283354510805</v>
          </cell>
          <cell r="N902">
            <v>2.770012706480305E-2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 t="str">
            <v xml:space="preserve"> $-   </v>
          </cell>
          <cell r="H903">
            <v>1948000000</v>
          </cell>
          <cell r="M903">
            <v>0.21161665053242984</v>
          </cell>
          <cell r="N903">
            <v>2.8921772000184393E-2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 t="str">
            <v xml:space="preserve"> $-   </v>
          </cell>
          <cell r="H904">
            <v>2089000000</v>
          </cell>
          <cell r="M904">
            <v>0.22156059364472369</v>
          </cell>
          <cell r="N904">
            <v>3.2559409997268508E-2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 t="str">
            <v xml:space="preserve"> $-   </v>
          </cell>
          <cell r="H905">
            <v>833000000</v>
          </cell>
          <cell r="M905">
            <v>0.36257067275273613</v>
          </cell>
          <cell r="N905">
            <v>9.8034130400954406E-2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 t="str">
            <v xml:space="preserve"> $-   </v>
          </cell>
          <cell r="H906">
            <v>889000000</v>
          </cell>
          <cell r="M906">
            <v>0.36487835636592925</v>
          </cell>
          <cell r="N906">
            <v>9.1534864168987443E-2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 t="str">
            <v xml:space="preserve"> $-   </v>
          </cell>
          <cell r="H907">
            <v>886000000</v>
          </cell>
          <cell r="M907">
            <v>0.36403301266887456</v>
          </cell>
          <cell r="N907">
            <v>8.8787257530357988E-2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 t="str">
            <v xml:space="preserve"> $-   </v>
          </cell>
          <cell r="H908">
            <v>934000000</v>
          </cell>
          <cell r="M908">
            <v>0.36133097271401793</v>
          </cell>
          <cell r="N908">
            <v>8.0868569048114972E-2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 t="str">
            <v xml:space="preserve"> $-   </v>
          </cell>
          <cell r="H909">
            <v>223300000</v>
          </cell>
          <cell r="M909">
            <v>0.66011058118431598</v>
          </cell>
          <cell r="N909">
            <v>0.31173764402988224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 t="str">
            <v xml:space="preserve"> $-   </v>
          </cell>
          <cell r="H910">
            <v>258100000</v>
          </cell>
          <cell r="M910">
            <v>0.65934577626013735</v>
          </cell>
          <cell r="N910">
            <v>0.31395754918319041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 t="str">
            <v xml:space="preserve"> $-   </v>
          </cell>
          <cell r="H911">
            <v>284600000</v>
          </cell>
          <cell r="M911">
            <v>0.68612535141392428</v>
          </cell>
          <cell r="N911">
            <v>0.3323135439060691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 t="str">
            <v xml:space="preserve"> $-   </v>
          </cell>
          <cell r="H912">
            <v>305000000</v>
          </cell>
          <cell r="M912">
            <v>0.70392425670465264</v>
          </cell>
          <cell r="N912">
            <v>0.35065547082512211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 t="str">
            <v xml:space="preserve"> $-   </v>
          </cell>
          <cell r="H913" t="str">
            <v xml:space="preserve"> $-   </v>
          </cell>
          <cell r="M913">
            <v>0.41935175446983464</v>
          </cell>
          <cell r="N913">
            <v>0.15928865092265035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 t="str">
            <v xml:space="preserve"> $-   </v>
          </cell>
          <cell r="H914" t="str">
            <v xml:space="preserve"> $-   </v>
          </cell>
          <cell r="M914">
            <v>0.41112039357653396</v>
          </cell>
          <cell r="N914">
            <v>0.1617933723196881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 t="str">
            <v xml:space="preserve"> $-   </v>
          </cell>
          <cell r="H915" t="str">
            <v xml:space="preserve"> $-   </v>
          </cell>
          <cell r="M915">
            <v>0.4197660206041558</v>
          </cell>
          <cell r="N915">
            <v>0.17050811943425878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 t="str">
            <v xml:space="preserve"> $-   </v>
          </cell>
          <cell r="H916" t="str">
            <v xml:space="preserve"> $-   </v>
          </cell>
          <cell r="M916">
            <v>0.42817179529373051</v>
          </cell>
          <cell r="N916">
            <v>0.18035214744117162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 t="str">
            <v xml:space="preserve"> $-   </v>
          </cell>
          <cell r="H917">
            <v>25100000</v>
          </cell>
          <cell r="M917">
            <v>0.20371943183482211</v>
          </cell>
          <cell r="N917">
            <v>9.5006589544589251E-2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 t="str">
            <v xml:space="preserve"> $-   </v>
          </cell>
          <cell r="H918">
            <v>25400000</v>
          </cell>
          <cell r="M918">
            <v>0.20415851834809617</v>
          </cell>
          <cell r="N918">
            <v>9.7089612331761194E-2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 t="str">
            <v xml:space="preserve"> $-   </v>
          </cell>
          <cell r="H919">
            <v>19700000</v>
          </cell>
          <cell r="M919">
            <v>0.20897337598815535</v>
          </cell>
          <cell r="N919">
            <v>8.7645083679242786E-2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 t="str">
            <v xml:space="preserve"> $-   </v>
          </cell>
          <cell r="H920">
            <v>20800000</v>
          </cell>
          <cell r="M920">
            <v>0.23567854590013271</v>
          </cell>
          <cell r="N920">
            <v>0.12524252016746656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 t="str">
            <v xml:space="preserve"> $-   </v>
          </cell>
          <cell r="H921" t="str">
            <v xml:space="preserve"> $-   </v>
          </cell>
          <cell r="M921">
            <v>0.17092076874927864</v>
          </cell>
          <cell r="N921">
            <v>0.11555602732559463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 t="str">
            <v xml:space="preserve"> $-   </v>
          </cell>
          <cell r="H922" t="str">
            <v xml:space="preserve"> $-   </v>
          </cell>
          <cell r="M922">
            <v>0.18554947086124962</v>
          </cell>
          <cell r="N922">
            <v>0.11851674564886658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 t="str">
            <v xml:space="preserve"> $-   </v>
          </cell>
          <cell r="H923" t="str">
            <v xml:space="preserve"> $-   </v>
          </cell>
          <cell r="M923">
            <v>0.18117326901138353</v>
          </cell>
          <cell r="N923">
            <v>0.1146311043858101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 t="str">
            <v xml:space="preserve"> $-   </v>
          </cell>
          <cell r="H924" t="str">
            <v xml:space="preserve"> $-   </v>
          </cell>
          <cell r="M924">
            <v>0.1850666835677337</v>
          </cell>
          <cell r="N924">
            <v>0.11528430276568975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 t="str">
            <v xml:space="preserve"> $-   </v>
          </cell>
          <cell r="H925">
            <v>86300000</v>
          </cell>
          <cell r="M925">
            <v>0.39667454244101985</v>
          </cell>
          <cell r="N925">
            <v>0.18492788376767641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 t="str">
            <v xml:space="preserve"> $-   </v>
          </cell>
          <cell r="H926">
            <v>81700000</v>
          </cell>
          <cell r="M926">
            <v>0.3827625983506362</v>
          </cell>
          <cell r="N926">
            <v>0.17435394177298005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 t="str">
            <v xml:space="preserve"> $-   </v>
          </cell>
          <cell r="H927">
            <v>76700000</v>
          </cell>
          <cell r="M927">
            <v>0.36647481535697646</v>
          </cell>
          <cell r="N927">
            <v>0.15440149045179319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 t="str">
            <v xml:space="preserve"> $-   </v>
          </cell>
          <cell r="H928">
            <v>164500000</v>
          </cell>
          <cell r="M928">
            <v>0.33447771339039878</v>
          </cell>
          <cell r="N928">
            <v>0.12866211218764761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 t="str">
            <v xml:space="preserve"> $-   </v>
          </cell>
          <cell r="H929">
            <v>64093000</v>
          </cell>
          <cell r="M929">
            <v>0.41818318525902698</v>
          </cell>
          <cell r="N929">
            <v>0.10689097316714084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 t="str">
            <v xml:space="preserve"> $-   </v>
          </cell>
          <cell r="H930">
            <v>80969000</v>
          </cell>
          <cell r="M930">
            <v>0.40995368321913483</v>
          </cell>
          <cell r="N930">
            <v>0.10673580472048748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 t="str">
            <v xml:space="preserve"> $-   </v>
          </cell>
          <cell r="H931">
            <v>120719000</v>
          </cell>
          <cell r="M931">
            <v>0.39345516600435837</v>
          </cell>
          <cell r="N931">
            <v>9.8615384067569686E-2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 t="str">
            <v xml:space="preserve"> $-   </v>
          </cell>
          <cell r="H932">
            <v>122120000</v>
          </cell>
          <cell r="M932">
            <v>0.39394878064819938</v>
          </cell>
          <cell r="N932">
            <v>0.10067773512147776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 t="str">
            <v xml:space="preserve"> $-   </v>
          </cell>
          <cell r="G933" t="str">
            <v xml:space="preserve"> $-   </v>
          </cell>
          <cell r="H933" t="str">
            <v xml:space="preserve"> $-   </v>
          </cell>
          <cell r="M933">
            <v>9.9794003204394577E-2</v>
          </cell>
          <cell r="N933">
            <v>9.9794003204394605E-2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 t="str">
            <v xml:space="preserve"> $-   </v>
          </cell>
          <cell r="G934" t="str">
            <v xml:space="preserve"> $-   </v>
          </cell>
          <cell r="H934" t="str">
            <v xml:space="preserve"> $-   </v>
          </cell>
          <cell r="M934">
            <v>9.7810858143607682E-2</v>
          </cell>
          <cell r="N934">
            <v>9.781085814360771E-2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 t="str">
            <v xml:space="preserve"> $-   </v>
          </cell>
          <cell r="G935" t="str">
            <v xml:space="preserve"> $-   </v>
          </cell>
          <cell r="H935" t="str">
            <v xml:space="preserve"> $-   </v>
          </cell>
          <cell r="M935">
            <v>9.2117240123793964E-2</v>
          </cell>
          <cell r="N935">
            <v>9.2117240123793923E-2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 t="str">
            <v xml:space="preserve"> $-   </v>
          </cell>
          <cell r="G936" t="str">
            <v xml:space="preserve"> $-   </v>
          </cell>
          <cell r="H936" t="str">
            <v xml:space="preserve"> $-   </v>
          </cell>
          <cell r="M936">
            <v>8.503726351996943E-2</v>
          </cell>
          <cell r="N936">
            <v>8.503726351996943E-2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 t="str">
            <v xml:space="preserve"> $-   </v>
          </cell>
          <cell r="M937">
            <v>0.74847375990067344</v>
          </cell>
          <cell r="N937">
            <v>0.4469957168571152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 t="str">
            <v xml:space="preserve"> $-   </v>
          </cell>
          <cell r="M938">
            <v>0.75613410103530287</v>
          </cell>
          <cell r="N938">
            <v>0.46077243648380206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 t="str">
            <v xml:space="preserve"> $-   </v>
          </cell>
          <cell r="M939">
            <v>0.75885187768745865</v>
          </cell>
          <cell r="N939">
            <v>0.46280316634567997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 t="str">
            <v xml:space="preserve"> $-   </v>
          </cell>
          <cell r="M940">
            <v>0.75855586206121628</v>
          </cell>
          <cell r="N940">
            <v>0.44493081149714592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 t="str">
            <v xml:space="preserve"> $-   </v>
          </cell>
          <cell r="M941">
            <v>0.78779741100896328</v>
          </cell>
          <cell r="N941">
            <v>0.25170107152021376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 t="str">
            <v xml:space="preserve"> $-   </v>
          </cell>
          <cell r="M942">
            <v>0.78764856293617036</v>
          </cell>
          <cell r="N942">
            <v>0.26249183363547079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 t="str">
            <v xml:space="preserve"> $-   </v>
          </cell>
          <cell r="M943">
            <v>0.74854197679398027</v>
          </cell>
          <cell r="N943">
            <v>0.18705520096249922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 t="str">
            <v xml:space="preserve"> $-   </v>
          </cell>
          <cell r="M944">
            <v>0.74761883288991771</v>
          </cell>
          <cell r="N944">
            <v>0.18501706022937367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 t="str">
            <v xml:space="preserve"> $-   </v>
          </cell>
          <cell r="H945" t="str">
            <v xml:space="preserve"> $-   </v>
          </cell>
          <cell r="M945">
            <v>9.2310066581418937E-2</v>
          </cell>
          <cell r="N945">
            <v>9.9320957714184935E-2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 t="str">
            <v xml:space="preserve"> $-   </v>
          </cell>
          <cell r="H946" t="str">
            <v xml:space="preserve"> $-   </v>
          </cell>
          <cell r="M946">
            <v>0.11723326490762531</v>
          </cell>
          <cell r="N946">
            <v>0.12546938366795174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 t="str">
            <v xml:space="preserve"> $-   </v>
          </cell>
          <cell r="H947" t="str">
            <v xml:space="preserve"> $-   </v>
          </cell>
          <cell r="M947">
            <v>0.11081507795539769</v>
          </cell>
          <cell r="N947">
            <v>0.11624235247681074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 t="str">
            <v xml:space="preserve"> $-   </v>
          </cell>
          <cell r="H948" t="str">
            <v xml:space="preserve"> $-   </v>
          </cell>
          <cell r="M948">
            <v>0.10713681002370468</v>
          </cell>
          <cell r="N948">
            <v>0.11744412461903149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 t="str">
            <v xml:space="preserve"> $-   </v>
          </cell>
          <cell r="H949">
            <v>332400000</v>
          </cell>
          <cell r="M949">
            <v>0.30709322992405885</v>
          </cell>
          <cell r="N949">
            <v>0.16794312489901439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 t="str">
            <v xml:space="preserve"> $-   </v>
          </cell>
          <cell r="H950">
            <v>370900000</v>
          </cell>
          <cell r="M950">
            <v>0.3065185546875</v>
          </cell>
          <cell r="N950">
            <v>0.162933349609375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 t="str">
            <v xml:space="preserve"> $-   </v>
          </cell>
          <cell r="H951">
            <v>388100000</v>
          </cell>
          <cell r="M951">
            <v>0.30827090111333311</v>
          </cell>
          <cell r="N951">
            <v>0.16225412649613469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 t="str">
            <v xml:space="preserve"> $-   </v>
          </cell>
          <cell r="H952">
            <v>401300000</v>
          </cell>
          <cell r="M952">
            <v>0.33255470863044012</v>
          </cell>
          <cell r="N952">
            <v>0.17734202114580772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 t="str">
            <v xml:space="preserve"> $-   </v>
          </cell>
          <cell r="H953">
            <v>1523000000</v>
          </cell>
          <cell r="M953">
            <v>0.34296629124522471</v>
          </cell>
          <cell r="N953">
            <v>7.0465746917123567E-2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 t="str">
            <v xml:space="preserve"> $-   </v>
          </cell>
          <cell r="H954">
            <v>1462000000</v>
          </cell>
          <cell r="M954">
            <v>0.34588239698972234</v>
          </cell>
          <cell r="N954">
            <v>7.7671902203418394E-2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 t="str">
            <v xml:space="preserve"> $-   </v>
          </cell>
          <cell r="H955">
            <v>1485000000</v>
          </cell>
          <cell r="M955">
            <v>0.34786475285915019</v>
          </cell>
          <cell r="N955">
            <v>8.5232022481902425E-2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 t="str">
            <v xml:space="preserve"> $-   </v>
          </cell>
          <cell r="H956">
            <v>1484000000</v>
          </cell>
          <cell r="M956">
            <v>0.34820733317533936</v>
          </cell>
          <cell r="N956">
            <v>8.4148694857297632E-2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 t="str">
            <v xml:space="preserve"> $-   </v>
          </cell>
          <cell r="M957">
            <v>0.38985600108477103</v>
          </cell>
          <cell r="N957">
            <v>3.2807378666242837E-2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 t="str">
            <v xml:space="preserve"> $-   </v>
          </cell>
          <cell r="M958">
            <v>0.43571659725883372</v>
          </cell>
          <cell r="N958">
            <v>0.1470856415317488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 t="str">
            <v xml:space="preserve"> $-   </v>
          </cell>
          <cell r="M959">
            <v>0.43434122181760659</v>
          </cell>
          <cell r="N959">
            <v>0.16494229663499713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 t="str">
            <v xml:space="preserve"> $-   </v>
          </cell>
          <cell r="M960">
            <v>0.44494896526321492</v>
          </cell>
          <cell r="N960">
            <v>0.18251368144137176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 t="str">
            <v xml:space="preserve"> $-   </v>
          </cell>
          <cell r="H961">
            <v>116388000</v>
          </cell>
          <cell r="M961">
            <v>4.2360839934396877E-2</v>
          </cell>
          <cell r="N961">
            <v>-1.8706605502003044E-2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 t="str">
            <v xml:space="preserve"> $-   </v>
          </cell>
          <cell r="H962">
            <v>167425000</v>
          </cell>
          <cell r="M962">
            <v>0.20605505079954656</v>
          </cell>
          <cell r="N962">
            <v>-3.9968408832014343E-2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 t="str">
            <v xml:space="preserve"> $-   </v>
          </cell>
          <cell r="H963">
            <v>185993000</v>
          </cell>
          <cell r="M963">
            <v>0.24879578973659833</v>
          </cell>
          <cell r="N963">
            <v>-3.6044534037353103E-2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 t="str">
            <v xml:space="preserve"> $-   </v>
          </cell>
          <cell r="H964">
            <v>224133000</v>
          </cell>
          <cell r="M964">
            <v>0.24111782906779433</v>
          </cell>
          <cell r="N964">
            <v>-4.0027274249538031E-2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 t="str">
            <v xml:space="preserve"> $-   </v>
          </cell>
          <cell r="H965">
            <v>867000000</v>
          </cell>
          <cell r="M965">
            <v>0.53065144923442009</v>
          </cell>
          <cell r="N965">
            <v>7.706650093225606E-2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 t="str">
            <v xml:space="preserve"> $-   </v>
          </cell>
          <cell r="H966">
            <v>938000000</v>
          </cell>
          <cell r="M966">
            <v>0.58736898683149685</v>
          </cell>
          <cell r="N966">
            <v>0.12636388067723731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 t="str">
            <v xml:space="preserve"> $-   </v>
          </cell>
          <cell r="H967">
            <v>1015000000</v>
          </cell>
          <cell r="M967">
            <v>0.69601412714429867</v>
          </cell>
          <cell r="N967">
            <v>0.20963673057517659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 t="str">
            <v xml:space="preserve"> $-   </v>
          </cell>
          <cell r="H968">
            <v>1221000000</v>
          </cell>
          <cell r="M968">
            <v>0.6997796817625459</v>
          </cell>
          <cell r="N968">
            <v>0.18408812729498164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 t="str">
            <v xml:space="preserve"> $-   </v>
          </cell>
          <cell r="H969">
            <v>749000000</v>
          </cell>
          <cell r="M969">
            <v>0.39601631116687575</v>
          </cell>
          <cell r="N969">
            <v>9.0181932245922206E-2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 t="str">
            <v xml:space="preserve"> $-   </v>
          </cell>
          <cell r="H970">
            <v>800000000</v>
          </cell>
          <cell r="M970">
            <v>0.4162838587042611</v>
          </cell>
          <cell r="N970">
            <v>0.10549659432916204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 t="str">
            <v xml:space="preserve"> $-   </v>
          </cell>
          <cell r="H971">
            <v>808000000</v>
          </cell>
          <cell r="M971">
            <v>0.4429688652796222</v>
          </cell>
          <cell r="N971">
            <v>0.14947616939648811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 t="str">
            <v xml:space="preserve"> $-   </v>
          </cell>
          <cell r="H972">
            <v>1166000000</v>
          </cell>
          <cell r="M972">
            <v>0.48171102199538218</v>
          </cell>
          <cell r="N972">
            <v>0.16174504800097217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 t="str">
            <v xml:space="preserve"> $-   </v>
          </cell>
          <cell r="M973">
            <v>0.12694037749162113</v>
          </cell>
          <cell r="N973">
            <v>0.10310460398659375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 t="str">
            <v xml:space="preserve"> $-   </v>
          </cell>
          <cell r="M974">
            <v>0.13894058372293583</v>
          </cell>
          <cell r="N974">
            <v>0.11579138486677863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 t="str">
            <v xml:space="preserve"> $-   </v>
          </cell>
          <cell r="M975">
            <v>0.14622434660585859</v>
          </cell>
          <cell r="N975">
            <v>0.12576740922645149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 t="str">
            <v xml:space="preserve"> $-   </v>
          </cell>
          <cell r="M976">
            <v>0.21542691308996487</v>
          </cell>
          <cell r="N976">
            <v>0.18701695433022758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 t="str">
            <v xml:space="preserve"> $-   </v>
          </cell>
          <cell r="H977" t="str">
            <v xml:space="preserve"> $-   </v>
          </cell>
          <cell r="M977">
            <v>0.40265838329841797</v>
          </cell>
          <cell r="N977">
            <v>9.6294155891064076E-2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 t="str">
            <v xml:space="preserve"> $-   </v>
          </cell>
          <cell r="H978" t="str">
            <v xml:space="preserve"> $-   </v>
          </cell>
          <cell r="M978">
            <v>0.40120296444810422</v>
          </cell>
          <cell r="N978">
            <v>9.9029751888582582E-2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 t="str">
            <v xml:space="preserve"> $-   </v>
          </cell>
          <cell r="H979" t="str">
            <v xml:space="preserve"> $-   </v>
          </cell>
          <cell r="M979">
            <v>0.4</v>
          </cell>
          <cell r="N979">
            <v>0.10272193559864792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 t="str">
            <v xml:space="preserve"> $-   </v>
          </cell>
          <cell r="H980" t="str">
            <v xml:space="preserve"> $-   </v>
          </cell>
          <cell r="M980">
            <v>0.39081945418959341</v>
          </cell>
          <cell r="N980">
            <v>8.5933749399903989E-2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 t="str">
            <v xml:space="preserve"> $-   </v>
          </cell>
          <cell r="F981">
            <v>3456000000</v>
          </cell>
          <cell r="G981" t="str">
            <v xml:space="preserve"> $-   </v>
          </cell>
          <cell r="H981">
            <v>258000000</v>
          </cell>
          <cell r="M981" t="e">
            <v>#VALUE!</v>
          </cell>
          <cell r="N981" t="e">
            <v>#VALUE!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 t="str">
            <v xml:space="preserve"> $-   </v>
          </cell>
          <cell r="F982">
            <v>4014000000</v>
          </cell>
          <cell r="G982" t="str">
            <v xml:space="preserve"> $-   </v>
          </cell>
          <cell r="H982">
            <v>321000000</v>
          </cell>
          <cell r="M982" t="e">
            <v>#VALUE!</v>
          </cell>
          <cell r="N982" t="e">
            <v>#VALUE!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 t="str">
            <v xml:space="preserve"> $-   </v>
          </cell>
          <cell r="F983">
            <v>4162000000</v>
          </cell>
          <cell r="G983" t="str">
            <v xml:space="preserve"> $-   </v>
          </cell>
          <cell r="H983">
            <v>366000000</v>
          </cell>
          <cell r="M983" t="e">
            <v>#VALUE!</v>
          </cell>
          <cell r="N983" t="e">
            <v>#VALUE!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 t="str">
            <v xml:space="preserve"> $-   </v>
          </cell>
          <cell r="F984">
            <v>4525000000</v>
          </cell>
          <cell r="G984" t="str">
            <v xml:space="preserve"> $-   </v>
          </cell>
          <cell r="H984">
            <v>373000000</v>
          </cell>
          <cell r="M984" t="e">
            <v>#VALUE!</v>
          </cell>
          <cell r="N984" t="e">
            <v>#VALUE!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 t="str">
            <v xml:space="preserve"> $-   </v>
          </cell>
          <cell r="H985">
            <v>121211000</v>
          </cell>
          <cell r="M985">
            <v>0.75356596510103224</v>
          </cell>
          <cell r="N985">
            <v>0.39985668896883303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 t="str">
            <v xml:space="preserve"> $-   </v>
          </cell>
          <cell r="H986">
            <v>186979000</v>
          </cell>
          <cell r="M986">
            <v>0.72926403247887461</v>
          </cell>
          <cell r="N986">
            <v>0.36623865049017296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 t="str">
            <v xml:space="preserve"> $-   </v>
          </cell>
          <cell r="H987">
            <v>301812000</v>
          </cell>
          <cell r="M987">
            <v>0.72249307691377485</v>
          </cell>
          <cell r="N987">
            <v>0.36023931506794099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 t="str">
            <v xml:space="preserve"> $-   </v>
          </cell>
          <cell r="H988">
            <v>294520000</v>
          </cell>
          <cell r="M988">
            <v>0.73062269186471918</v>
          </cell>
          <cell r="N988">
            <v>0.39640805961761794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 t="str">
            <v xml:space="preserve"> $-   </v>
          </cell>
          <cell r="H989">
            <v>277621000</v>
          </cell>
          <cell r="M989">
            <v>0.57677015035416179</v>
          </cell>
          <cell r="N989">
            <v>0.20306902548785793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 t="str">
            <v xml:space="preserve"> $-   </v>
          </cell>
          <cell r="H990">
            <v>357165000</v>
          </cell>
          <cell r="M990">
            <v>0.58886228417397213</v>
          </cell>
          <cell r="N990">
            <v>0.21494645328929796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 t="str">
            <v xml:space="preserve"> $-   </v>
          </cell>
          <cell r="H991">
            <v>378716000</v>
          </cell>
          <cell r="M991">
            <v>0.60015363081736472</v>
          </cell>
          <cell r="N991">
            <v>0.23088956586174855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 t="str">
            <v xml:space="preserve"> $-   </v>
          </cell>
          <cell r="H992">
            <v>464472000</v>
          </cell>
          <cell r="M992">
            <v>0.61389637378905704</v>
          </cell>
          <cell r="N992">
            <v>0.23013486793841395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 t="str">
            <v xml:space="preserve"> $-   </v>
          </cell>
          <cell r="H993">
            <v>102000000</v>
          </cell>
          <cell r="M993">
            <v>0.13746402573218219</v>
          </cell>
          <cell r="N993">
            <v>7.9566615879465036E-2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 t="str">
            <v xml:space="preserve"> $-   </v>
          </cell>
          <cell r="H994">
            <v>127000000</v>
          </cell>
          <cell r="M994">
            <v>0.13798498122653313</v>
          </cell>
          <cell r="N994">
            <v>7.7284105131414274E-2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 t="str">
            <v xml:space="preserve"> $-   </v>
          </cell>
          <cell r="H995">
            <v>148000000</v>
          </cell>
          <cell r="M995">
            <v>0.14250507393447376</v>
          </cell>
          <cell r="N995">
            <v>8.400985792983473E-2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 t="str">
            <v xml:space="preserve"> $-   </v>
          </cell>
          <cell r="H996">
            <v>139000000</v>
          </cell>
          <cell r="M996">
            <v>0.14655529476736162</v>
          </cell>
          <cell r="N996">
            <v>9.319342813751208E-2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 t="str">
            <v xml:space="preserve"> $-   </v>
          </cell>
          <cell r="H997" t="str">
            <v xml:space="preserve"> $-   </v>
          </cell>
          <cell r="M997">
            <v>0.28975003697677859</v>
          </cell>
          <cell r="N997">
            <v>9.0519153971306027E-2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 t="str">
            <v xml:space="preserve"> $-   </v>
          </cell>
          <cell r="H998" t="str">
            <v xml:space="preserve"> $-   </v>
          </cell>
          <cell r="M998">
            <v>0.29403368541250352</v>
          </cell>
          <cell r="N998">
            <v>0.10305452469312018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 t="str">
            <v xml:space="preserve"> $-   </v>
          </cell>
          <cell r="H999" t="str">
            <v xml:space="preserve"> $-   </v>
          </cell>
          <cell r="M999">
            <v>0.31545785494259315</v>
          </cell>
          <cell r="N999">
            <v>0.12797535704284513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 t="str">
            <v xml:space="preserve"> $-   </v>
          </cell>
          <cell r="H1000" t="str">
            <v xml:space="preserve"> $-   </v>
          </cell>
          <cell r="M1000">
            <v>0.33383172488786195</v>
          </cell>
          <cell r="N1000">
            <v>0.14312899279597663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 t="str">
            <v xml:space="preserve"> $-   </v>
          </cell>
          <cell r="H1001" t="str">
            <v xml:space="preserve"> $-   </v>
          </cell>
          <cell r="M1001">
            <v>0.53095470855167692</v>
          </cell>
          <cell r="N1001">
            <v>0.15901478317383549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 t="str">
            <v xml:space="preserve"> $-   </v>
          </cell>
          <cell r="H1002" t="str">
            <v xml:space="preserve"> $-   </v>
          </cell>
          <cell r="M1002">
            <v>0.53645966656036825</v>
          </cell>
          <cell r="N1002">
            <v>0.18012682400878843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 t="str">
            <v xml:space="preserve"> $-   </v>
          </cell>
          <cell r="H1003" t="str">
            <v xml:space="preserve"> $-   </v>
          </cell>
          <cell r="M1003">
            <v>0.49819259177608088</v>
          </cell>
          <cell r="N1003">
            <v>0.10852152098195514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 t="str">
            <v xml:space="preserve"> $-   </v>
          </cell>
          <cell r="H1004" t="str">
            <v xml:space="preserve"> $-   </v>
          </cell>
          <cell r="M1004">
            <v>0.49211791156089324</v>
          </cell>
          <cell r="N1004">
            <v>9.4855112910520137E-2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 t="str">
            <v xml:space="preserve"> $-   </v>
          </cell>
          <cell r="H1005" t="str">
            <v xml:space="preserve"> $-   </v>
          </cell>
          <cell r="M1005">
            <v>0.39236405847571376</v>
          </cell>
          <cell r="N1005">
            <v>0.31213407334856896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 t="str">
            <v xml:space="preserve"> $-   </v>
          </cell>
          <cell r="H1006" t="str">
            <v xml:space="preserve"> $-   </v>
          </cell>
          <cell r="M1006">
            <v>0.38791775333829082</v>
          </cell>
          <cell r="N1006">
            <v>0.31183354266216462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 t="str">
            <v xml:space="preserve"> $-   </v>
          </cell>
          <cell r="H1007" t="str">
            <v xml:space="preserve"> $-   </v>
          </cell>
          <cell r="M1007">
            <v>0.38102057847113657</v>
          </cell>
          <cell r="N1007">
            <v>0.28968015363703614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 t="str">
            <v xml:space="preserve"> $-   </v>
          </cell>
          <cell r="H1008" t="str">
            <v xml:space="preserve"> $-   </v>
          </cell>
          <cell r="M1008">
            <v>0.3852044229331445</v>
          </cell>
          <cell r="N1008">
            <v>0.28117498917876677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  <cell r="M1009">
            <v>0.53012569999298187</v>
          </cell>
          <cell r="N1009">
            <v>0.13323529058441866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  <cell r="M1010">
            <v>0.58447238192290141</v>
          </cell>
          <cell r="N1010">
            <v>0.23916939422136405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  <cell r="M1011">
            <v>0.57267973149961149</v>
          </cell>
          <cell r="N1011">
            <v>0.19955883366650581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  <cell r="M1012">
            <v>0.5546611795517854</v>
          </cell>
          <cell r="N1012">
            <v>0.16394258774767248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 t="str">
            <v xml:space="preserve"> $-   </v>
          </cell>
          <cell r="M1013">
            <v>5.6311172215129823E-2</v>
          </cell>
          <cell r="N1013">
            <v>1.9133195849291303E-2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 t="str">
            <v xml:space="preserve"> $-   </v>
          </cell>
          <cell r="M1014">
            <v>6.0789565622452524E-2</v>
          </cell>
          <cell r="N1014">
            <v>1.8247059508559451E-2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 t="str">
            <v xml:space="preserve"> $-   </v>
          </cell>
          <cell r="M1015">
            <v>6.3732581194671734E-2</v>
          </cell>
          <cell r="N1015">
            <v>1.7414616437208524E-2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 t="str">
            <v xml:space="preserve"> $-   </v>
          </cell>
          <cell r="M1016">
            <v>5.980595544938283E-2</v>
          </cell>
          <cell r="N1016">
            <v>1.9634961547327173E-2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 t="str">
            <v xml:space="preserve"> $-   </v>
          </cell>
          <cell r="H1017">
            <v>93500000</v>
          </cell>
          <cell r="M1017">
            <v>0.70882320624107242</v>
          </cell>
          <cell r="N1017">
            <v>0.39907702450280191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 t="str">
            <v xml:space="preserve"> $-   </v>
          </cell>
          <cell r="H1018">
            <v>93400000</v>
          </cell>
          <cell r="M1018">
            <v>0.72333052985702273</v>
          </cell>
          <cell r="N1018">
            <v>0.41534062237174096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 t="str">
            <v xml:space="preserve"> $-   </v>
          </cell>
          <cell r="H1019">
            <v>95600000</v>
          </cell>
          <cell r="M1019">
            <v>0.72099091263533577</v>
          </cell>
          <cell r="N1019">
            <v>0.43160483459796661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 t="str">
            <v xml:space="preserve"> $-   </v>
          </cell>
          <cell r="H1020">
            <v>113500000</v>
          </cell>
          <cell r="M1020">
            <v>0.71981632945903284</v>
          </cell>
          <cell r="N1020">
            <v>0.42284402353278805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 t="str">
            <v xml:space="preserve"> $-   </v>
          </cell>
          <cell r="H1021">
            <v>217000000</v>
          </cell>
          <cell r="M1021">
            <v>0.37343995430529775</v>
          </cell>
          <cell r="N1021">
            <v>0.1051834927888048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 t="str">
            <v xml:space="preserve"> $-   </v>
          </cell>
          <cell r="H1022">
            <v>217000000</v>
          </cell>
          <cell r="M1022">
            <v>0.37139862319045869</v>
          </cell>
          <cell r="N1022">
            <v>0.11938015241224964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 t="str">
            <v xml:space="preserve"> $-   </v>
          </cell>
          <cell r="H1023">
            <v>206000000</v>
          </cell>
          <cell r="M1023">
            <v>0.36786006307674335</v>
          </cell>
          <cell r="N1023">
            <v>0.11488143908421913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 t="str">
            <v xml:space="preserve"> $-   </v>
          </cell>
          <cell r="H1024">
            <v>181000000</v>
          </cell>
          <cell r="M1024">
            <v>0.38844648400593873</v>
          </cell>
          <cell r="N1024">
            <v>0.12667026589283303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 t="str">
            <v xml:space="preserve"> $-   </v>
          </cell>
          <cell r="H1025">
            <v>17755000000</v>
          </cell>
          <cell r="M1025">
            <v>0.44259721203228175</v>
          </cell>
          <cell r="N1025">
            <v>4.8569332355099047E-2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 t="str">
            <v xml:space="preserve"> $-   </v>
          </cell>
          <cell r="H1026">
            <v>16602000000</v>
          </cell>
          <cell r="M1026">
            <v>0.44123814132172023</v>
          </cell>
          <cell r="N1026">
            <v>5.9414360914382909E-2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 t="str">
            <v xml:space="preserve"> $-   </v>
          </cell>
          <cell r="H1027">
            <v>17091000000</v>
          </cell>
          <cell r="M1027">
            <v>0.46666484805499486</v>
          </cell>
          <cell r="N1027">
            <v>0.12008292869223634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 t="str">
            <v xml:space="preserve"> $-   </v>
          </cell>
          <cell r="H1028">
            <v>16769000000</v>
          </cell>
          <cell r="M1028">
            <v>0.44655544595502561</v>
          </cell>
          <cell r="N1028">
            <v>0.10678903804091436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 t="str">
            <v xml:space="preserve"> $-   </v>
          </cell>
          <cell r="H1029" t="str">
            <v xml:space="preserve"> $-   </v>
          </cell>
          <cell r="M1029">
            <v>0.25744007408456837</v>
          </cell>
          <cell r="N1029">
            <v>6.5568298439179121E-2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 t="str">
            <v xml:space="preserve"> $-   </v>
          </cell>
          <cell r="H1030" t="str">
            <v xml:space="preserve"> $-   </v>
          </cell>
          <cell r="M1030">
            <v>0.26137886776452168</v>
          </cell>
          <cell r="N1030">
            <v>7.4424997761525294E-2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 t="str">
            <v xml:space="preserve"> $-   </v>
          </cell>
          <cell r="H1031" t="str">
            <v xml:space="preserve"> $-   </v>
          </cell>
          <cell r="M1031">
            <v>0.27605650119190928</v>
          </cell>
          <cell r="N1031">
            <v>9.9032658135905602E-2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 t="str">
            <v xml:space="preserve"> $-   </v>
          </cell>
          <cell r="H1032" t="str">
            <v xml:space="preserve"> $-   </v>
          </cell>
          <cell r="M1032">
            <v>0.29866408773616704</v>
          </cell>
          <cell r="N1032">
            <v>0.10376751070393678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 t="str">
            <v xml:space="preserve"> $-   </v>
          </cell>
          <cell r="M1033">
            <v>0.61453874349575788</v>
          </cell>
          <cell r="N1033">
            <v>0.21533847691795044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 t="str">
            <v xml:space="preserve"> $-   </v>
          </cell>
          <cell r="M1034">
            <v>0.63613207322589094</v>
          </cell>
          <cell r="N1034">
            <v>0.24362606232294617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 t="str">
            <v xml:space="preserve"> $-   </v>
          </cell>
          <cell r="M1035">
            <v>0.61431519742362739</v>
          </cell>
          <cell r="N1035">
            <v>0.22135032771641758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 t="str">
            <v xml:space="preserve"> $-   </v>
          </cell>
          <cell r="M1036">
            <v>0.64254660673494945</v>
          </cell>
          <cell r="N1036">
            <v>0.23953037113452705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 t="str">
            <v xml:space="preserve"> $-   </v>
          </cell>
          <cell r="H1037" t="str">
            <v xml:space="preserve"> $-   </v>
          </cell>
          <cell r="M1037">
            <v>0.40398700101857687</v>
          </cell>
          <cell r="N1037">
            <v>0.13956928748120484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 t="str">
            <v xml:space="preserve"> $-   </v>
          </cell>
          <cell r="H1038" t="str">
            <v xml:space="preserve"> $-   </v>
          </cell>
          <cell r="M1038">
            <v>0.40775829562594268</v>
          </cell>
          <cell r="N1038">
            <v>0.14333521870286575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 t="str">
            <v xml:space="preserve"> $-   </v>
          </cell>
          <cell r="H1039" t="str">
            <v xml:space="preserve"> $-   </v>
          </cell>
          <cell r="M1039">
            <v>0.40437120312827313</v>
          </cell>
          <cell r="N1039">
            <v>0.14195936037986173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 t="str">
            <v xml:space="preserve"> $-   </v>
          </cell>
          <cell r="H1040" t="str">
            <v xml:space="preserve"> $-   </v>
          </cell>
          <cell r="M1040">
            <v>0.4152102459480902</v>
          </cell>
          <cell r="N1040">
            <v>0.14886093165589936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 t="str">
            <v xml:space="preserve"> $-   </v>
          </cell>
          <cell r="H1041" t="str">
            <v xml:space="preserve"> $-   </v>
          </cell>
          <cell r="M1041">
            <v>0.16099898567892823</v>
          </cell>
          <cell r="N1041">
            <v>9.4153209236079907E-2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 t="str">
            <v xml:space="preserve"> $-   </v>
          </cell>
          <cell r="H1042" t="str">
            <v xml:space="preserve"> $-   </v>
          </cell>
          <cell r="M1042">
            <v>0.16884638776813909</v>
          </cell>
          <cell r="N1042">
            <v>0.10143995665145478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 t="str">
            <v xml:space="preserve"> $-   </v>
          </cell>
          <cell r="H1043" t="str">
            <v xml:space="preserve"> $-   </v>
          </cell>
          <cell r="M1043">
            <v>0.17659521743260786</v>
          </cell>
          <cell r="N1043">
            <v>0.12094994136143566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 t="str">
            <v xml:space="preserve"> $-   </v>
          </cell>
          <cell r="H1044" t="str">
            <v xml:space="preserve"> $-   </v>
          </cell>
          <cell r="M1044">
            <v>0.20391375223544106</v>
          </cell>
          <cell r="N1044">
            <v>0.13783595182465666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 t="str">
            <v xml:space="preserve"> $-   </v>
          </cell>
          <cell r="F1045">
            <v>7134000000</v>
          </cell>
          <cell r="G1045" t="str">
            <v xml:space="preserve"> $-   </v>
          </cell>
          <cell r="H1045">
            <v>2961000000</v>
          </cell>
          <cell r="M1045" t="e">
            <v>#VALUE!</v>
          </cell>
          <cell r="N1045" t="e">
            <v>#VALUE!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 t="str">
            <v xml:space="preserve"> $-   </v>
          </cell>
          <cell r="F1046">
            <v>7226000000</v>
          </cell>
          <cell r="G1046" t="str">
            <v xml:space="preserve"> $-   </v>
          </cell>
          <cell r="H1046">
            <v>2958000000</v>
          </cell>
          <cell r="M1046" t="e">
            <v>#VALUE!</v>
          </cell>
          <cell r="N1046" t="e">
            <v>#VALUE!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 t="str">
            <v xml:space="preserve"> $-   </v>
          </cell>
          <cell r="F1047">
            <v>7515000000</v>
          </cell>
          <cell r="G1047" t="str">
            <v xml:space="preserve"> $-   </v>
          </cell>
          <cell r="H1047">
            <v>3135000000</v>
          </cell>
          <cell r="M1047" t="e">
            <v>#VALUE!</v>
          </cell>
          <cell r="N1047" t="e">
            <v>#VALUE!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 t="str">
            <v xml:space="preserve"> $-   </v>
          </cell>
          <cell r="F1048">
            <v>7334000000</v>
          </cell>
          <cell r="G1048" t="str">
            <v xml:space="preserve"> $-   </v>
          </cell>
          <cell r="H1048">
            <v>3140000000</v>
          </cell>
          <cell r="M1048" t="e">
            <v>#VALUE!</v>
          </cell>
          <cell r="N1048" t="e">
            <v>#VALUE!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 t="str">
            <v xml:space="preserve"> $-   </v>
          </cell>
          <cell r="M1049">
            <v>0.47828058695863429</v>
          </cell>
          <cell r="N1049">
            <v>0.21593080884972951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 t="str">
            <v xml:space="preserve"> $-   </v>
          </cell>
          <cell r="M1050">
            <v>0.48314006473712323</v>
          </cell>
          <cell r="N1050">
            <v>0.2242229973916596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 t="str">
            <v xml:space="preserve"> $-   </v>
          </cell>
          <cell r="M1051">
            <v>0.49187421549844756</v>
          </cell>
          <cell r="N1051">
            <v>0.22943780141375439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 t="str">
            <v xml:space="preserve"> $-   </v>
          </cell>
          <cell r="M1052">
            <v>0.50048158357966055</v>
          </cell>
          <cell r="N1052">
            <v>0.23989504799229466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 t="str">
            <v xml:space="preserve"> $-   </v>
          </cell>
          <cell r="G1053" t="str">
            <v xml:space="preserve"> $-   </v>
          </cell>
          <cell r="H1053" t="str">
            <v xml:space="preserve"> $-   </v>
          </cell>
          <cell r="M1053">
            <v>0.51713251115396597</v>
          </cell>
          <cell r="N1053">
            <v>0.51713251115396597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 t="str">
            <v xml:space="preserve"> $-   </v>
          </cell>
          <cell r="G1054" t="str">
            <v xml:space="preserve"> $-   </v>
          </cell>
          <cell r="H1054" t="str">
            <v xml:space="preserve"> $-   </v>
          </cell>
          <cell r="M1054">
            <v>0.52213157955652267</v>
          </cell>
          <cell r="N1054">
            <v>0.52213157955652267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 t="str">
            <v xml:space="preserve"> $-   </v>
          </cell>
          <cell r="G1055" t="str">
            <v xml:space="preserve"> $-   </v>
          </cell>
          <cell r="H1055" t="str">
            <v xml:space="preserve"> $-   </v>
          </cell>
          <cell r="M1055">
            <v>0.54356279669450724</v>
          </cell>
          <cell r="N1055">
            <v>0.54356279669450724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 t="str">
            <v xml:space="preserve"> $-   </v>
          </cell>
          <cell r="G1056" t="str">
            <v xml:space="preserve"> $-   </v>
          </cell>
          <cell r="H1056" t="str">
            <v xml:space="preserve"> $-   </v>
          </cell>
          <cell r="M1056">
            <v>0.59954550196065182</v>
          </cell>
          <cell r="N1056">
            <v>0.59954550196065182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 t="str">
            <v xml:space="preserve"> $-   </v>
          </cell>
          <cell r="H1057" t="str">
            <v xml:space="preserve"> $-   </v>
          </cell>
          <cell r="M1057">
            <v>0.38845560159233083</v>
          </cell>
          <cell r="N1057">
            <v>0.29709968315866442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 t="str">
            <v xml:space="preserve"> $-   </v>
          </cell>
          <cell r="H1058" t="str">
            <v xml:space="preserve"> $-   </v>
          </cell>
          <cell r="M1058">
            <v>0.42740946619798903</v>
          </cell>
          <cell r="N1058">
            <v>0.33086732608517944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 t="str">
            <v xml:space="preserve"> $-   </v>
          </cell>
          <cell r="H1059" t="str">
            <v xml:space="preserve"> $-   </v>
          </cell>
          <cell r="M1059">
            <v>0.41432183345567242</v>
          </cell>
          <cell r="N1059">
            <v>0.31070059538373707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 t="str">
            <v xml:space="preserve"> $-   </v>
          </cell>
          <cell r="H1060" t="str">
            <v xml:space="preserve"> $-   </v>
          </cell>
          <cell r="M1060">
            <v>0.43697412911850275</v>
          </cell>
          <cell r="N1060">
            <v>0.32889046158685226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 t="str">
            <v xml:space="preserve"> $-   </v>
          </cell>
          <cell r="M1061">
            <v>0.51497207455756677</v>
          </cell>
          <cell r="N1061">
            <v>0.24022609514837495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 t="str">
            <v xml:space="preserve"> $-   </v>
          </cell>
          <cell r="M1062">
            <v>0.54077578051087982</v>
          </cell>
          <cell r="N1062">
            <v>0.25701671397035636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 t="str">
            <v xml:space="preserve"> $-   </v>
          </cell>
          <cell r="M1063">
            <v>0.54543030464635689</v>
          </cell>
          <cell r="N1063">
            <v>0.26104926338244117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 t="str">
            <v xml:space="preserve"> $-   </v>
          </cell>
          <cell r="M1064">
            <v>0.51970078506887862</v>
          </cell>
          <cell r="N1064">
            <v>0.19789660790993926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 t="str">
            <v xml:space="preserve"> $-   </v>
          </cell>
          <cell r="H1065" t="str">
            <v xml:space="preserve"> $-   </v>
          </cell>
          <cell r="M1065">
            <v>0.27673674817778049</v>
          </cell>
          <cell r="N1065">
            <v>0.22153377247069911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 t="str">
            <v xml:space="preserve"> $-   </v>
          </cell>
          <cell r="H1066" t="str">
            <v xml:space="preserve"> $-   </v>
          </cell>
          <cell r="M1066">
            <v>0.21274763135228247</v>
          </cell>
          <cell r="N1066">
            <v>0.15689392433578481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 t="str">
            <v xml:space="preserve"> $-   </v>
          </cell>
          <cell r="H1067" t="str">
            <v xml:space="preserve"> $-   </v>
          </cell>
          <cell r="M1067">
            <v>0.1931244589839578</v>
          </cell>
          <cell r="N1067">
            <v>0.14376131215360921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 t="str">
            <v xml:space="preserve"> $-   </v>
          </cell>
          <cell r="H1068" t="str">
            <v xml:space="preserve"> $-   </v>
          </cell>
          <cell r="M1068">
            <v>0.11308426872172894</v>
          </cell>
          <cell r="N1068">
            <v>4.4535656447199416E-2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 t="str">
            <v xml:space="preserve"> $-   </v>
          </cell>
          <cell r="H1069">
            <v>995000000</v>
          </cell>
          <cell r="M1069">
            <v>0.16165509526646649</v>
          </cell>
          <cell r="N1069">
            <v>6.198703841056382E-2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 t="str">
            <v xml:space="preserve"> $-   </v>
          </cell>
          <cell r="H1070">
            <v>1220000000</v>
          </cell>
          <cell r="M1070">
            <v>0.12382188498402558</v>
          </cell>
          <cell r="N1070">
            <v>3.3256789137380192E-2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 t="str">
            <v xml:space="preserve"> $-   </v>
          </cell>
          <cell r="H1071">
            <v>1326000000</v>
          </cell>
          <cell r="M1071">
            <v>0.13844219307482342</v>
          </cell>
          <cell r="N1071">
            <v>3.8500465154318778E-2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 t="str">
            <v xml:space="preserve"> $-   </v>
          </cell>
          <cell r="H1072">
            <v>1646000000</v>
          </cell>
          <cell r="M1072">
            <v>0.22428557549513539</v>
          </cell>
          <cell r="N1072">
            <v>6.2247574634633804E-2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 t="str">
            <v xml:space="preserve"> $-   </v>
          </cell>
          <cell r="M1073">
            <v>0.65206169208961851</v>
          </cell>
          <cell r="N1073">
            <v>0.20896185499397044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 t="str">
            <v xml:space="preserve"> $-   </v>
          </cell>
          <cell r="M1074">
            <v>0.6149705902391388</v>
          </cell>
          <cell r="N1074">
            <v>0.17407398996207391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 t="str">
            <v xml:space="preserve"> $-   </v>
          </cell>
          <cell r="M1075">
            <v>0.60300210715723179</v>
          </cell>
          <cell r="N1075">
            <v>0.15822619977744631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 t="str">
            <v xml:space="preserve"> $-   </v>
          </cell>
          <cell r="M1076">
            <v>0.62190490657754816</v>
          </cell>
          <cell r="N1076">
            <v>0.19107296571978327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 t="str">
            <v xml:space="preserve"> $-   </v>
          </cell>
          <cell r="H1077">
            <v>2008000000</v>
          </cell>
          <cell r="M1077">
            <v>0.82625773023566773</v>
          </cell>
          <cell r="N1077">
            <v>0.32274778539194382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 t="str">
            <v xml:space="preserve"> $-   </v>
          </cell>
          <cell r="H1078">
            <v>2500000000</v>
          </cell>
          <cell r="M1078">
            <v>0.80962472406181019</v>
          </cell>
          <cell r="N1078">
            <v>0.282560706401766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 t="str">
            <v xml:space="preserve"> $-   </v>
          </cell>
          <cell r="H1079">
            <v>2861000000</v>
          </cell>
          <cell r="M1079">
            <v>0.79291904849714179</v>
          </cell>
          <cell r="N1079">
            <v>0.1947261663286004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 t="str">
            <v xml:space="preserve"> $-   </v>
          </cell>
          <cell r="H1080">
            <v>2957000000</v>
          </cell>
          <cell r="M1080">
            <v>0.69322709163346619</v>
          </cell>
          <cell r="N1080">
            <v>-0.17385005432814199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 t="str">
            <v xml:space="preserve"> $-   </v>
          </cell>
          <cell r="M1081">
            <v>0.73814692545825888</v>
          </cell>
          <cell r="N1081">
            <v>0.34379375457616668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 t="str">
            <v xml:space="preserve"> $-   </v>
          </cell>
          <cell r="M1082">
            <v>0.68816003132449644</v>
          </cell>
          <cell r="N1082">
            <v>0.32114518673776099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 t="str">
            <v xml:space="preserve"> $-   </v>
          </cell>
          <cell r="M1083">
            <v>0.64695447745244716</v>
          </cell>
          <cell r="N1083">
            <v>0.30104723231459712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 t="str">
            <v xml:space="preserve"> $-   </v>
          </cell>
          <cell r="M1084">
            <v>0.61579934364744493</v>
          </cell>
          <cell r="N1084">
            <v>0.24955461790904829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 t="str">
            <v xml:space="preserve"> $-   </v>
          </cell>
          <cell r="H1085">
            <v>264631000</v>
          </cell>
          <cell r="M1085">
            <v>0.97470446120649912</v>
          </cell>
          <cell r="N1085">
            <v>0.38601136266246905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 t="str">
            <v xml:space="preserve"> $-   </v>
          </cell>
          <cell r="H1086">
            <v>231912000</v>
          </cell>
          <cell r="M1086">
            <v>0.98264565615747224</v>
          </cell>
          <cell r="N1086">
            <v>0.40766513241261504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 t="str">
            <v xml:space="preserve"> $-   </v>
          </cell>
          <cell r="H1087">
            <v>157824000</v>
          </cell>
          <cell r="M1087">
            <v>0.98668053165545855</v>
          </cell>
          <cell r="N1087">
            <v>0.39263811323543385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 t="str">
            <v xml:space="preserve"> $-   </v>
          </cell>
          <cell r="H1088">
            <v>196424000</v>
          </cell>
          <cell r="M1088">
            <v>0.98522502837837811</v>
          </cell>
          <cell r="N1088">
            <v>0.38614510633860172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  <cell r="M1089">
            <v>0.53885922154611321</v>
          </cell>
          <cell r="N1089">
            <v>0.18846501766309146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  <cell r="M1090">
            <v>0.54656447771364491</v>
          </cell>
          <cell r="N1090">
            <v>0.19215175646816571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  <cell r="M1091">
            <v>0.56440113264872904</v>
          </cell>
          <cell r="N1091">
            <v>0.20921189239419616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  <cell r="M1092">
            <v>0.57234446071514999</v>
          </cell>
          <cell r="N1092">
            <v>0.21805779870244557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 t="str">
            <v xml:space="preserve"> $-   </v>
          </cell>
          <cell r="M1093">
            <v>0.20357103493882944</v>
          </cell>
          <cell r="N1093">
            <v>3.9898600242477683E-2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 t="str">
            <v xml:space="preserve"> $-   </v>
          </cell>
          <cell r="M1094">
            <v>0.33237559603863553</v>
          </cell>
          <cell r="N1094">
            <v>0.19116028854383177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 t="str">
            <v xml:space="preserve"> $-   </v>
          </cell>
          <cell r="M1095">
            <v>0.32207262845849804</v>
          </cell>
          <cell r="N1095">
            <v>0.18533843873517786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 t="str">
            <v xml:space="preserve"> $-   </v>
          </cell>
          <cell r="M1096">
            <v>0.20203242196951365</v>
          </cell>
          <cell r="N1096">
            <v>1.8953141382369545E-2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 t="str">
            <v xml:space="preserve"> $-   </v>
          </cell>
          <cell r="H1097">
            <v>1291456000</v>
          </cell>
          <cell r="M1097">
            <v>0.76584110925683335</v>
          </cell>
          <cell r="N1097">
            <v>0.42373880968970157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 t="str">
            <v xml:space="preserve"> $-   </v>
          </cell>
          <cell r="H1098">
            <v>1602390000</v>
          </cell>
          <cell r="M1098">
            <v>0.76418482101144314</v>
          </cell>
          <cell r="N1098">
            <v>0.37476071426016894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 t="str">
            <v xml:space="preserve"> $-   </v>
          </cell>
          <cell r="H1099">
            <v>1957025000</v>
          </cell>
          <cell r="M1099">
            <v>0.79393045818504415</v>
          </cell>
          <cell r="N1099">
            <v>0.33481252267706929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 t="str">
            <v xml:space="preserve"> $-   </v>
          </cell>
          <cell r="H1100">
            <v>1668489000</v>
          </cell>
          <cell r="M1100">
            <v>0.70137374978292977</v>
          </cell>
          <cell r="N1100">
            <v>-3.0905064590063709E-2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 t="str">
            <v xml:space="preserve"> $-   </v>
          </cell>
          <cell r="M1101">
            <v>0.45701849836779107</v>
          </cell>
          <cell r="N1101">
            <v>0.18142131716669258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 t="str">
            <v xml:space="preserve"> $-   </v>
          </cell>
          <cell r="M1102">
            <v>0.44712757044531404</v>
          </cell>
          <cell r="N1102">
            <v>0.14460246253698578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 t="str">
            <v xml:space="preserve"> $-   </v>
          </cell>
          <cell r="H1103">
            <v>1568000000</v>
          </cell>
          <cell r="M1103">
            <v>0.83170488534396814</v>
          </cell>
          <cell r="N1103">
            <v>0.43010967098703889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 t="str">
            <v xml:space="preserve"> $-   </v>
          </cell>
          <cell r="H1104">
            <v>1759000000</v>
          </cell>
          <cell r="M1104">
            <v>0.81524926686217003</v>
          </cell>
          <cell r="N1104">
            <v>0.37458455522971651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 t="str">
            <v xml:space="preserve"> $-   </v>
          </cell>
          <cell r="H1105">
            <v>2131000000</v>
          </cell>
          <cell r="M1105">
            <v>0.69242852654728249</v>
          </cell>
          <cell r="N1105">
            <v>-0.21112158341187559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 t="str">
            <v xml:space="preserve"> $-   </v>
          </cell>
          <cell r="H1106">
            <v>2454000000</v>
          </cell>
          <cell r="M1106">
            <v>0.68977370380979663</v>
          </cell>
          <cell r="N1106">
            <v>-7.9919793755370949E-2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 t="str">
            <v xml:space="preserve"> $-   </v>
          </cell>
          <cell r="H1107">
            <v>104000000</v>
          </cell>
          <cell r="M1107">
            <v>0.52166721799536886</v>
          </cell>
          <cell r="N1107">
            <v>0.2120410188554416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 t="str">
            <v xml:space="preserve"> $-   </v>
          </cell>
          <cell r="H1108">
            <v>122000000</v>
          </cell>
          <cell r="M1108">
            <v>0.5754838709677419</v>
          </cell>
          <cell r="N1108">
            <v>0.19612903225806452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 t="str">
            <v xml:space="preserve"> $-   </v>
          </cell>
          <cell r="H1109">
            <v>137000000</v>
          </cell>
          <cell r="M1109">
            <v>0.57641146911025709</v>
          </cell>
          <cell r="N1109">
            <v>0.21223765888264853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 t="str">
            <v xml:space="preserve"> $-   </v>
          </cell>
          <cell r="H1110">
            <v>138000000</v>
          </cell>
          <cell r="M1110">
            <v>0.6011543134872418</v>
          </cell>
          <cell r="N1110">
            <v>0.24027946537059539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 t="str">
            <v xml:space="preserve"> $-   </v>
          </cell>
          <cell r="H1111">
            <v>1518000000</v>
          </cell>
          <cell r="M1111">
            <v>0.41947250280583614</v>
          </cell>
          <cell r="N1111">
            <v>0.22979797979797981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 t="str">
            <v xml:space="preserve"> $-   </v>
          </cell>
          <cell r="H1112">
            <v>2163000000</v>
          </cell>
          <cell r="M1112">
            <v>0.46141649048625788</v>
          </cell>
          <cell r="N1112">
            <v>0.23394556025369978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 t="str">
            <v xml:space="preserve"> $-   </v>
          </cell>
          <cell r="H1113">
            <v>2551000000</v>
          </cell>
          <cell r="M1113">
            <v>0.48587039539392518</v>
          </cell>
          <cell r="N1113">
            <v>0.25821044591974618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 t="str">
            <v xml:space="preserve"> $-   </v>
          </cell>
          <cell r="H1114">
            <v>2831000000</v>
          </cell>
          <cell r="M1114">
            <v>0.50840672538030418</v>
          </cell>
          <cell r="N1114">
            <v>0.26649891341644744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  <cell r="M1115">
            <v>0.56503412284223198</v>
          </cell>
          <cell r="N1115">
            <v>0.31483340024086715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  <cell r="M1116">
            <v>0.37021630615640599</v>
          </cell>
          <cell r="N1116">
            <v>8.3194675540765387E-2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  <cell r="M1117">
            <v>0.38878222709818977</v>
          </cell>
          <cell r="N1117">
            <v>0.10093252879868349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  <cell r="M1118">
            <v>0.44210117738387888</v>
          </cell>
          <cell r="N1118">
            <v>0.15771768663475222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 t="str">
            <v xml:space="preserve"> $-   </v>
          </cell>
          <cell r="M1119">
            <v>0.28742511821754957</v>
          </cell>
          <cell r="N1119">
            <v>5.2198825848164911E-2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 t="str">
            <v xml:space="preserve"> $-   </v>
          </cell>
          <cell r="M1120">
            <v>0.31825712633087333</v>
          </cell>
          <cell r="N1120">
            <v>7.3146805177289914E-2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 t="str">
            <v xml:space="preserve"> $-   </v>
          </cell>
          <cell r="M1121">
            <v>0.32274230398033132</v>
          </cell>
          <cell r="N1121">
            <v>4.5110333178897413E-2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 t="str">
            <v xml:space="preserve"> $-   </v>
          </cell>
          <cell r="M1122">
            <v>0.31716373923651764</v>
          </cell>
          <cell r="N1122">
            <v>4.3008406271370835E-2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 t="str">
            <v xml:space="preserve"> $-   </v>
          </cell>
          <cell r="H1123">
            <v>704000000</v>
          </cell>
          <cell r="M1123">
            <v>0.73559539052496792</v>
          </cell>
          <cell r="N1123">
            <v>8.5787451984635082E-2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 t="str">
            <v xml:space="preserve"> $-   </v>
          </cell>
          <cell r="H1124">
            <v>685000000</v>
          </cell>
          <cell r="M1124">
            <v>0.77867528271405495</v>
          </cell>
          <cell r="N1124">
            <v>0.24232633279483037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 t="str">
            <v xml:space="preserve"> $-   </v>
          </cell>
          <cell r="H1125">
            <v>870000000</v>
          </cell>
          <cell r="M1125">
            <v>0.78802447552447552</v>
          </cell>
          <cell r="N1125">
            <v>0.2513111888111888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 t="str">
            <v xml:space="preserve"> $-   </v>
          </cell>
          <cell r="H1126">
            <v>917000000</v>
          </cell>
          <cell r="M1126">
            <v>0.680796403339756</v>
          </cell>
          <cell r="N1126">
            <v>-3.2504816955684008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 t="str">
            <v xml:space="preserve"> $-   </v>
          </cell>
          <cell r="H1127" t="str">
            <v xml:space="preserve"> $-   </v>
          </cell>
          <cell r="M1127">
            <v>0.4359025006913444</v>
          </cell>
          <cell r="N1127">
            <v>0.12791846086990874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 t="str">
            <v xml:space="preserve"> $-   </v>
          </cell>
          <cell r="H1128" t="str">
            <v xml:space="preserve"> $-   </v>
          </cell>
          <cell r="M1128">
            <v>0.44771394654483976</v>
          </cell>
          <cell r="N1128">
            <v>0.13237886254901254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 t="str">
            <v xml:space="preserve"> $-   </v>
          </cell>
          <cell r="H1129" t="str">
            <v xml:space="preserve"> $-   </v>
          </cell>
          <cell r="M1129">
            <v>0.45969085977582436</v>
          </cell>
          <cell r="N1129">
            <v>0.13643344988725858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 t="str">
            <v xml:space="preserve"> $-   </v>
          </cell>
          <cell r="H1130" t="str">
            <v xml:space="preserve"> $-   </v>
          </cell>
          <cell r="M1130">
            <v>0.46241042747714356</v>
          </cell>
          <cell r="N1130">
            <v>0.13905361996540647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 t="str">
            <v xml:space="preserve"> $-   </v>
          </cell>
          <cell r="H1131">
            <v>510000000</v>
          </cell>
          <cell r="M1131">
            <v>0.57951955111344899</v>
          </cell>
          <cell r="N1131">
            <v>0.17183938278099245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 t="str">
            <v xml:space="preserve"> $-   </v>
          </cell>
          <cell r="H1132">
            <v>573000000</v>
          </cell>
          <cell r="M1132">
            <v>0.58333333333333326</v>
          </cell>
          <cell r="N1132">
            <v>0.18734096692111959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 t="str">
            <v xml:space="preserve"> $-   </v>
          </cell>
          <cell r="H1133">
            <v>574000000</v>
          </cell>
          <cell r="M1133">
            <v>0.58862605314322747</v>
          </cell>
          <cell r="N1133">
            <v>0.18535320803629293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 t="str">
            <v xml:space="preserve"> $-   </v>
          </cell>
          <cell r="H1134">
            <v>603000000</v>
          </cell>
          <cell r="M1134">
            <v>0.58678078934854971</v>
          </cell>
          <cell r="N1134">
            <v>0.19781264859724204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 t="str">
            <v xml:space="preserve"> $-   </v>
          </cell>
          <cell r="H1135" t="str">
            <v xml:space="preserve"> $-   </v>
          </cell>
          <cell r="M1135">
            <v>0.29329998836803539</v>
          </cell>
          <cell r="N1135">
            <v>0.19710364080493195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 t="str">
            <v xml:space="preserve"> $-   </v>
          </cell>
          <cell r="H1136" t="str">
            <v xml:space="preserve"> $-   </v>
          </cell>
          <cell r="M1136">
            <v>0.26554289579106183</v>
          </cell>
          <cell r="N1136">
            <v>0.16643254773424901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 t="str">
            <v xml:space="preserve"> $-   </v>
          </cell>
          <cell r="H1137" t="str">
            <v xml:space="preserve"> $-   </v>
          </cell>
          <cell r="M1137">
            <v>0.27094216417910444</v>
          </cell>
          <cell r="N1137">
            <v>0.17336753731343282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 t="str">
            <v xml:space="preserve"> $-   </v>
          </cell>
          <cell r="H1138" t="str">
            <v xml:space="preserve"> $-   </v>
          </cell>
          <cell r="M1138">
            <v>0.20756251270583448</v>
          </cell>
          <cell r="N1138">
            <v>8.8026021549095348E-2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 t="str">
            <v xml:space="preserve"> $-   </v>
          </cell>
          <cell r="H1139">
            <v>916000000</v>
          </cell>
          <cell r="M1139">
            <v>0.63806136060471319</v>
          </cell>
          <cell r="N1139">
            <v>0.28963983992885728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 t="str">
            <v xml:space="preserve"> $-   </v>
          </cell>
          <cell r="H1140">
            <v>951000000</v>
          </cell>
          <cell r="M1140">
            <v>0.63859256710254653</v>
          </cell>
          <cell r="N1140">
            <v>0.30755333792154166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 t="str">
            <v xml:space="preserve"> $-   </v>
          </cell>
          <cell r="H1141">
            <v>1054000000</v>
          </cell>
          <cell r="M1141">
            <v>0.65160308248501564</v>
          </cell>
          <cell r="N1141">
            <v>0.27437922176767199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 t="str">
            <v xml:space="preserve"> $-   </v>
          </cell>
          <cell r="H1142">
            <v>1026000000</v>
          </cell>
          <cell r="M1142">
            <v>0.69205097087378642</v>
          </cell>
          <cell r="N1142">
            <v>0.31088187702265374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 t="str">
            <v xml:space="preserve"> $-   </v>
          </cell>
          <cell r="M1143">
            <v>0.59394542353610014</v>
          </cell>
          <cell r="N1143">
            <v>9.6251026467058298E-2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 t="str">
            <v xml:space="preserve"> $-   </v>
          </cell>
          <cell r="M1144">
            <v>0.61960474308300395</v>
          </cell>
          <cell r="N1144">
            <v>0.12996047430830041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 t="str">
            <v xml:space="preserve"> $-   </v>
          </cell>
          <cell r="M1145">
            <v>0.62600032663726934</v>
          </cell>
          <cell r="N1145">
            <v>0.11693614241384942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 t="str">
            <v xml:space="preserve"> $-   </v>
          </cell>
          <cell r="M1146">
            <v>0.60818608005769925</v>
          </cell>
          <cell r="N1146">
            <v>7.4468085106382975E-2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 t="str">
            <v xml:space="preserve"> $-   </v>
          </cell>
          <cell r="H1147" t="str">
            <v xml:space="preserve"> $-   </v>
          </cell>
          <cell r="M1147">
            <v>7.7899878188957494E-2</v>
          </cell>
          <cell r="N1147">
            <v>5.448675305555694E-2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 t="str">
            <v xml:space="preserve"> $-   </v>
          </cell>
          <cell r="H1148" t="str">
            <v xml:space="preserve"> $-   </v>
          </cell>
          <cell r="M1148">
            <v>7.4040604352939354E-2</v>
          </cell>
          <cell r="N1148">
            <v>4.9481352291507172E-2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 t="str">
            <v xml:space="preserve"> $-   </v>
          </cell>
          <cell r="H1149" t="str">
            <v xml:space="preserve"> $-   </v>
          </cell>
          <cell r="M1149">
            <v>9.03346724857228E-2</v>
          </cell>
          <cell r="N1149">
            <v>6.5657983521645272E-2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 t="str">
            <v xml:space="preserve"> $-   </v>
          </cell>
          <cell r="H1150" t="str">
            <v xml:space="preserve"> $-   </v>
          </cell>
          <cell r="M1150">
            <v>9.6188055970348074E-2</v>
          </cell>
          <cell r="N1150">
            <v>6.8267787462172907E-2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 t="str">
            <v xml:space="preserve"> $-   </v>
          </cell>
          <cell r="M1151">
            <v>0.52015427464260089</v>
          </cell>
          <cell r="N1151">
            <v>0.15145208390622872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 t="str">
            <v xml:space="preserve"> $-   </v>
          </cell>
          <cell r="M1152">
            <v>0.54915254237288136</v>
          </cell>
          <cell r="N1152">
            <v>0.12009685230024213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 t="str">
            <v xml:space="preserve"> $-   </v>
          </cell>
          <cell r="M1153">
            <v>0.55510465612985904</v>
          </cell>
          <cell r="N1153">
            <v>0.16211020931225972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 t="str">
            <v xml:space="preserve"> $-   </v>
          </cell>
          <cell r="M1154">
            <v>0.56107784431137731</v>
          </cell>
          <cell r="N1154">
            <v>0.17524950099800399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 t="str">
            <v xml:space="preserve"> $-   </v>
          </cell>
          <cell r="H1155" t="str">
            <v xml:space="preserve"> $-   </v>
          </cell>
          <cell r="M1155">
            <v>0.3801579377325951</v>
          </cell>
          <cell r="N1155">
            <v>0.12536988290823273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 t="str">
            <v xml:space="preserve"> $-   </v>
          </cell>
          <cell r="H1156" t="str">
            <v xml:space="preserve"> $-   </v>
          </cell>
          <cell r="M1156">
            <v>0.37897271268057786</v>
          </cell>
          <cell r="N1156">
            <v>0.12937399678972714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 t="str">
            <v xml:space="preserve"> $-   </v>
          </cell>
          <cell r="H1157" t="str">
            <v xml:space="preserve"> $-   </v>
          </cell>
          <cell r="M1157">
            <v>0.3847389558232932</v>
          </cell>
          <cell r="N1157">
            <v>0.11480705430417322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 t="str">
            <v xml:space="preserve"> $-   </v>
          </cell>
          <cell r="H1158" t="str">
            <v xml:space="preserve"> $-   </v>
          </cell>
          <cell r="M1158">
            <v>0.38957350778437039</v>
          </cell>
          <cell r="N1158">
            <v>0.11471169937623611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 t="str">
            <v xml:space="preserve"> $-   </v>
          </cell>
          <cell r="H1159">
            <v>147515000</v>
          </cell>
          <cell r="M1159">
            <v>0.95603211846935809</v>
          </cell>
          <cell r="N1159">
            <v>0.57294239765900845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 t="str">
            <v xml:space="preserve"> $-   </v>
          </cell>
          <cell r="H1160">
            <v>306769000</v>
          </cell>
          <cell r="M1160">
            <v>0.95020436831669464</v>
          </cell>
          <cell r="N1160">
            <v>0.48411130863653201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 t="str">
            <v xml:space="preserve"> $-   </v>
          </cell>
          <cell r="H1161">
            <v>374661000</v>
          </cell>
          <cell r="M1161">
            <v>0.94229168563639187</v>
          </cell>
          <cell r="N1161">
            <v>0.48621914183641224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 t="str">
            <v xml:space="preserve"> $-   </v>
          </cell>
          <cell r="H1162">
            <v>409215000</v>
          </cell>
          <cell r="M1162">
            <v>0.94590754286440237</v>
          </cell>
          <cell r="N1162">
            <v>0.4978280733129089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 t="str">
            <v xml:space="preserve"> $-   </v>
          </cell>
          <cell r="H1163">
            <v>205334000</v>
          </cell>
          <cell r="M1163">
            <v>0.16140833362054519</v>
          </cell>
          <cell r="N1163">
            <v>9.2962662167898433E-2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 t="str">
            <v xml:space="preserve"> $-   </v>
          </cell>
          <cell r="H1164">
            <v>239343000</v>
          </cell>
          <cell r="M1164">
            <v>0.13895576260506026</v>
          </cell>
          <cell r="N1164">
            <v>7.3176032201810681E-2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 t="str">
            <v xml:space="preserve"> $-   </v>
          </cell>
          <cell r="H1165">
            <v>294684000</v>
          </cell>
          <cell r="M1165">
            <v>0.17273696440641562</v>
          </cell>
          <cell r="N1165">
            <v>9.3231940622665294E-2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 t="str">
            <v xml:space="preserve"> $-   </v>
          </cell>
          <cell r="H1166">
            <v>354620000</v>
          </cell>
          <cell r="M1166">
            <v>0.27336051626093649</v>
          </cell>
          <cell r="N1166">
            <v>0.13837105443292372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 t="str">
            <v xml:space="preserve"> $-   </v>
          </cell>
          <cell r="H1167">
            <v>294400000</v>
          </cell>
          <cell r="M1167">
            <v>0.17729047252216379</v>
          </cell>
          <cell r="N1167">
            <v>0.12691770358667695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 t="str">
            <v xml:space="preserve"> $-   </v>
          </cell>
          <cell r="H1168">
            <v>291100000</v>
          </cell>
          <cell r="M1168">
            <v>0.17463526799873141</v>
          </cell>
          <cell r="N1168">
            <v>0.12686991225288086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 t="str">
            <v xml:space="preserve"> $-   </v>
          </cell>
          <cell r="H1169">
            <v>292900000</v>
          </cell>
          <cell r="M1169">
            <v>0.17809676394087004</v>
          </cell>
          <cell r="N1169">
            <v>0.1303050548424132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 t="str">
            <v xml:space="preserve"> $-   </v>
          </cell>
          <cell r="H1170" t="str">
            <v xml:space="preserve"> $-   </v>
          </cell>
          <cell r="M1170">
            <v>0.50102326297632027</v>
          </cell>
          <cell r="N1170">
            <v>0.15809833547497129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 t="str">
            <v xml:space="preserve"> $-   </v>
          </cell>
          <cell r="H1171" t="str">
            <v xml:space="preserve"> $-   </v>
          </cell>
          <cell r="M1171">
            <v>0.50667482599883262</v>
          </cell>
          <cell r="N1171">
            <v>0.16595663532522603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 t="str">
            <v xml:space="preserve"> $-   </v>
          </cell>
          <cell r="H1172" t="str">
            <v xml:space="preserve"> $-   </v>
          </cell>
          <cell r="M1172">
            <v>0.51397718512306056</v>
          </cell>
          <cell r="N1172">
            <v>0.17604763582892155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 t="str">
            <v xml:space="preserve"> $-   </v>
          </cell>
          <cell r="H1173" t="str">
            <v xml:space="preserve"> $-   </v>
          </cell>
          <cell r="M1173">
            <v>0.52250700857095445</v>
          </cell>
          <cell r="N1173">
            <v>0.19004430205127007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 t="str">
            <v xml:space="preserve"> $-   </v>
          </cell>
          <cell r="H1174">
            <v>3585000000</v>
          </cell>
          <cell r="M1174">
            <v>0.67512437810945269</v>
          </cell>
          <cell r="N1174">
            <v>0.40328358208955223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 t="str">
            <v xml:space="preserve"> $-   </v>
          </cell>
          <cell r="H1175">
            <v>4203000000</v>
          </cell>
          <cell r="M1175">
            <v>0.67788795240456123</v>
          </cell>
          <cell r="N1175">
            <v>0.36499752107089739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 t="str">
            <v xml:space="preserve"> $-   </v>
          </cell>
          <cell r="H1176">
            <v>4261000000</v>
          </cell>
          <cell r="M1176">
            <v>0.64773198011598998</v>
          </cell>
          <cell r="N1176">
            <v>0.32078500414250205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 t="str">
            <v xml:space="preserve"> $-   </v>
          </cell>
          <cell r="H1177">
            <v>4544000000</v>
          </cell>
          <cell r="M1177">
            <v>0.53493589743589742</v>
          </cell>
          <cell r="N1177">
            <v>4.158653846153846E-2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 t="str">
            <v xml:space="preserve"> $-   </v>
          </cell>
          <cell r="H1178">
            <v>76000000</v>
          </cell>
          <cell r="M1178">
            <v>0.93300376300450083</v>
          </cell>
          <cell r="N1178">
            <v>0.28384859440714233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 t="str">
            <v xml:space="preserve"> $-   </v>
          </cell>
          <cell r="H1179">
            <v>69900000</v>
          </cell>
          <cell r="M1179">
            <v>0.93975187578931729</v>
          </cell>
          <cell r="N1179">
            <v>0.28400564594012334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 t="str">
            <v xml:space="preserve"> $-   </v>
          </cell>
          <cell r="H1180">
            <v>65400000</v>
          </cell>
          <cell r="M1180">
            <v>0.94143622412045747</v>
          </cell>
          <cell r="N1180">
            <v>0.30288113508035325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 t="str">
            <v xml:space="preserve"> $-   </v>
          </cell>
          <cell r="H1181">
            <v>57300000</v>
          </cell>
          <cell r="M1181">
            <v>0.93280799268275527</v>
          </cell>
          <cell r="N1181">
            <v>0.30380637444592978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 t="str">
            <v xml:space="preserve"> $-   </v>
          </cell>
          <cell r="M1182">
            <v>0.58616193213245871</v>
          </cell>
          <cell r="N1182">
            <v>0.16667830456940674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 t="str">
            <v xml:space="preserve"> $-   </v>
          </cell>
          <cell r="M1183">
            <v>0.56463303823059685</v>
          </cell>
          <cell r="N1183">
            <v>0.16094726527727041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 t="str">
            <v xml:space="preserve"> $-   </v>
          </cell>
          <cell r="M1184">
            <v>0.56017552251678926</v>
          </cell>
          <cell r="N1184">
            <v>0.17071341545108942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 t="str">
            <v xml:space="preserve"> $-   </v>
          </cell>
          <cell r="M1185">
            <v>0.56440333588592706</v>
          </cell>
          <cell r="N1185">
            <v>0.17589196380161318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  <cell r="M1186">
            <v>0.16198905813168807</v>
          </cell>
          <cell r="N1186">
            <v>7.9545454545454544E-2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  <cell r="M1187">
            <v>0.16567432927195247</v>
          </cell>
          <cell r="N1187">
            <v>8.2690114638977255E-2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  <cell r="M1188">
            <v>0.16470994475138123</v>
          </cell>
          <cell r="N1188">
            <v>9.1036127417127077E-2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  <cell r="M1189">
            <v>0.18098364870148298</v>
          </cell>
          <cell r="N1189">
            <v>0.10787679486698837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 t="str">
            <v xml:space="preserve"> $-   </v>
          </cell>
          <cell r="G1190" t="str">
            <v xml:space="preserve"> $-   </v>
          </cell>
          <cell r="H1190">
            <v>2077000000</v>
          </cell>
          <cell r="M1190">
            <v>0.24612129760225665</v>
          </cell>
          <cell r="N1190">
            <v>0.11296320041030901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 t="str">
            <v xml:space="preserve"> $-   </v>
          </cell>
          <cell r="G1191" t="str">
            <v xml:space="preserve"> $-   </v>
          </cell>
          <cell r="H1191">
            <v>2433000000</v>
          </cell>
          <cell r="M1191">
            <v>0.28572264482153309</v>
          </cell>
          <cell r="N1191">
            <v>0.14335868929198362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 t="str">
            <v xml:space="preserve"> $-   </v>
          </cell>
          <cell r="G1192" t="str">
            <v xml:space="preserve"> $-   </v>
          </cell>
          <cell r="H1192">
            <v>2612000000</v>
          </cell>
          <cell r="M1192">
            <v>0.24475732192716693</v>
          </cell>
          <cell r="N1192">
            <v>8.958593239470089E-2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 t="str">
            <v xml:space="preserve"> $-   </v>
          </cell>
          <cell r="G1193" t="str">
            <v xml:space="preserve"> $-   </v>
          </cell>
          <cell r="H1193">
            <v>2755000000</v>
          </cell>
          <cell r="M1193">
            <v>0.27918034642816714</v>
          </cell>
          <cell r="N1193">
            <v>0.12323106532321974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 t="str">
            <v xml:space="preserve"> $-   </v>
          </cell>
          <cell r="H1194">
            <v>65141000</v>
          </cell>
          <cell r="M1194">
            <v>0.77622413112749844</v>
          </cell>
          <cell r="N1194">
            <v>0.3478061781927087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 t="str">
            <v xml:space="preserve"> $-   </v>
          </cell>
          <cell r="H1195">
            <v>117975000</v>
          </cell>
          <cell r="M1195">
            <v>0.84139975440529247</v>
          </cell>
          <cell r="N1195">
            <v>0.35511634541414738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 t="str">
            <v xml:space="preserve"> $-   </v>
          </cell>
          <cell r="H1196">
            <v>207820000</v>
          </cell>
          <cell r="M1196">
            <v>0.89838380160273001</v>
          </cell>
          <cell r="N1196">
            <v>0.36405147565657359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 t="str">
            <v xml:space="preserve"> $-   </v>
          </cell>
          <cell r="H1197">
            <v>272494000</v>
          </cell>
          <cell r="M1197">
            <v>0.93146347669397189</v>
          </cell>
          <cell r="N1197">
            <v>0.3533078483306622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 t="str">
            <v xml:space="preserve"> $-   </v>
          </cell>
          <cell r="G1198" t="str">
            <v xml:space="preserve"> $-   </v>
          </cell>
          <cell r="H1198" t="str">
            <v xml:space="preserve"> $-   </v>
          </cell>
          <cell r="M1198">
            <v>0.32738509605708987</v>
          </cell>
          <cell r="N1198">
            <v>0.32738509605708987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 t="str">
            <v xml:space="preserve"> $-   </v>
          </cell>
          <cell r="G1199" t="str">
            <v xml:space="preserve"> $-   </v>
          </cell>
          <cell r="H1199" t="str">
            <v xml:space="preserve"> $-   </v>
          </cell>
          <cell r="M1199">
            <v>0.2841441940498296</v>
          </cell>
          <cell r="N1199">
            <v>0.28414419404982955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 t="str">
            <v xml:space="preserve"> $-   </v>
          </cell>
          <cell r="G1200" t="str">
            <v xml:space="preserve"> $-   </v>
          </cell>
          <cell r="H1200" t="str">
            <v xml:space="preserve"> $-   </v>
          </cell>
          <cell r="M1200">
            <v>0.27118016091069364</v>
          </cell>
          <cell r="N1200">
            <v>0.27118016091069369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 t="str">
            <v xml:space="preserve"> $-   </v>
          </cell>
          <cell r="G1201" t="str">
            <v xml:space="preserve"> $-   </v>
          </cell>
          <cell r="H1201" t="str">
            <v xml:space="preserve"> $-   </v>
          </cell>
          <cell r="M1201">
            <v>0.24555799716449933</v>
          </cell>
          <cell r="N1201">
            <v>0.24555799716449933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 t="str">
            <v xml:space="preserve"> $-   </v>
          </cell>
          <cell r="H1202">
            <v>1054000000</v>
          </cell>
          <cell r="M1202">
            <v>0.35067988958184237</v>
          </cell>
          <cell r="N1202">
            <v>0.2329005214190778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 t="str">
            <v xml:space="preserve"> $-   </v>
          </cell>
          <cell r="H1203">
            <v>1178000000</v>
          </cell>
          <cell r="M1203">
            <v>0.35563804173354741</v>
          </cell>
          <cell r="N1203">
            <v>0.23063804173354735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 t="str">
            <v xml:space="preserve"> $-   </v>
          </cell>
          <cell r="G1204" t="str">
            <v xml:space="preserve"> $-   </v>
          </cell>
          <cell r="H1204">
            <v>1227000000</v>
          </cell>
          <cell r="M1204">
            <v>0.35366525812970784</v>
          </cell>
          <cell r="N1204">
            <v>0.24095168105823994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 t="str">
            <v xml:space="preserve"> $-   </v>
          </cell>
          <cell r="G1205" t="str">
            <v xml:space="preserve"> $-   </v>
          </cell>
          <cell r="H1205">
            <v>1214000000</v>
          </cell>
          <cell r="M1205">
            <v>0.40096015362457993</v>
          </cell>
          <cell r="N1205">
            <v>0.28439750360057608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 t="str">
            <v xml:space="preserve"> $-   </v>
          </cell>
          <cell r="H1206">
            <v>110000000</v>
          </cell>
          <cell r="M1206">
            <v>0.52957916133403593</v>
          </cell>
          <cell r="N1206">
            <v>0.14612662802077844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 t="str">
            <v xml:space="preserve"> $-   </v>
          </cell>
          <cell r="H1207">
            <v>92000000</v>
          </cell>
          <cell r="M1207">
            <v>0.5315447715309749</v>
          </cell>
          <cell r="N1207">
            <v>0.14367979844937989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 t="str">
            <v xml:space="preserve"> $-   </v>
          </cell>
          <cell r="H1208">
            <v>75000000</v>
          </cell>
          <cell r="M1208">
            <v>0.54435739659984783</v>
          </cell>
          <cell r="N1208">
            <v>0.15402182187262117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 t="str">
            <v xml:space="preserve"> $-   </v>
          </cell>
          <cell r="H1209">
            <v>70000000</v>
          </cell>
          <cell r="M1209">
            <v>0.55080494912339373</v>
          </cell>
          <cell r="N1209">
            <v>0.1558145830347617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  <cell r="M1210">
            <v>0.8203157875477981</v>
          </cell>
          <cell r="N1210">
            <v>0.31238450701648462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  <cell r="M1211">
            <v>0.81416718362282881</v>
          </cell>
          <cell r="N1211">
            <v>0.31726892059553352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  <cell r="M1212">
            <v>0.80693478479991931</v>
          </cell>
          <cell r="N1212">
            <v>0.27212982562241711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  <cell r="M1213">
            <v>0.80250148410472666</v>
          </cell>
          <cell r="N1213">
            <v>0.2656240404495302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 t="str">
            <v xml:space="preserve"> $-   </v>
          </cell>
          <cell r="H1214">
            <v>3292900000</v>
          </cell>
          <cell r="M1214">
            <v>0.49581785887292107</v>
          </cell>
          <cell r="N1214">
            <v>0.12099682437160235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 t="str">
            <v xml:space="preserve"> $-   </v>
          </cell>
          <cell r="H1215">
            <v>3574300000</v>
          </cell>
          <cell r="M1215">
            <v>0.50074444529281514</v>
          </cell>
          <cell r="N1215">
            <v>0.14267580361914942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 t="str">
            <v xml:space="preserve"> $-   </v>
          </cell>
          <cell r="H1216">
            <v>3672400000</v>
          </cell>
          <cell r="M1216">
            <v>0.44019758617231119</v>
          </cell>
          <cell r="N1216">
            <v>0.11958811139714487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 t="str">
            <v xml:space="preserve"> $-   </v>
          </cell>
          <cell r="H1217">
            <v>3732600000</v>
          </cell>
          <cell r="M1217">
            <v>0.44221847491951816</v>
          </cell>
          <cell r="N1217">
            <v>0.12842400819744879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 t="str">
            <v xml:space="preserve"> $-   </v>
          </cell>
          <cell r="M1218">
            <v>0.92618820807271185</v>
          </cell>
          <cell r="N1218">
            <v>0.35303564089711581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 t="str">
            <v xml:space="preserve"> $-   </v>
          </cell>
          <cell r="M1219">
            <v>0.92728715894021652</v>
          </cell>
          <cell r="N1219">
            <v>0.29221576297269392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 t="str">
            <v xml:space="preserve"> $-   </v>
          </cell>
          <cell r="M1220">
            <v>0.90430433011154732</v>
          </cell>
          <cell r="N1220">
            <v>0.30506797721486412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 t="str">
            <v xml:space="preserve"> $-   </v>
          </cell>
          <cell r="M1221">
            <v>0.93833998535519614</v>
          </cell>
          <cell r="N1221">
            <v>0.27379096527938801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 t="str">
            <v xml:space="preserve"> $-   </v>
          </cell>
          <cell r="H1222">
            <v>36100000</v>
          </cell>
          <cell r="M1222">
            <v>8.7392223087234155E-2</v>
          </cell>
          <cell r="N1222">
            <v>8.4377688935196302E-2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 t="str">
            <v xml:space="preserve"> $-   </v>
          </cell>
          <cell r="H1223">
            <v>38800000</v>
          </cell>
          <cell r="M1223">
            <v>0.10433165115651954</v>
          </cell>
          <cell r="N1223">
            <v>0.10116174762945149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 t="str">
            <v xml:space="preserve"> $-   </v>
          </cell>
          <cell r="H1224">
            <v>50900000</v>
          </cell>
          <cell r="M1224">
            <v>0.10799117134399783</v>
          </cell>
          <cell r="N1224">
            <v>0.10439163753003909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 t="str">
            <v xml:space="preserve"> $-   </v>
          </cell>
          <cell r="H1225">
            <v>77500000</v>
          </cell>
          <cell r="M1225">
            <v>0.10299801475030934</v>
          </cell>
          <cell r="N1225">
            <v>9.8188339775005032E-2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 t="str">
            <v xml:space="preserve"> $-   </v>
          </cell>
          <cell r="H1226" t="str">
            <v xml:space="preserve"> $-   </v>
          </cell>
          <cell r="M1226">
            <v>0.22503807707981072</v>
          </cell>
          <cell r="N1226">
            <v>0.1055690879264003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 t="str">
            <v xml:space="preserve"> $-   </v>
          </cell>
          <cell r="H1227" t="str">
            <v xml:space="preserve"> $-   </v>
          </cell>
          <cell r="M1227">
            <v>0.22909735501084261</v>
          </cell>
          <cell r="N1227">
            <v>0.10545967451048432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 t="str">
            <v xml:space="preserve"> $-   </v>
          </cell>
          <cell r="H1228" t="str">
            <v xml:space="preserve"> $-   </v>
          </cell>
          <cell r="M1228">
            <v>0.24044686551271011</v>
          </cell>
          <cell r="N1228">
            <v>0.11892569579752393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 t="str">
            <v xml:space="preserve"> $-   </v>
          </cell>
          <cell r="H1229" t="str">
            <v xml:space="preserve"> $-   </v>
          </cell>
          <cell r="M1229">
            <v>0.22334514270312888</v>
          </cell>
          <cell r="N1229">
            <v>0.10369110216549907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 t="str">
            <v xml:space="preserve"> $-   </v>
          </cell>
          <cell r="H1230" t="str">
            <v xml:space="preserve"> $-   </v>
          </cell>
          <cell r="M1230">
            <v>0.20642299318877488</v>
          </cell>
          <cell r="N1230">
            <v>0.10632782795252126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 t="str">
            <v xml:space="preserve"> $-   </v>
          </cell>
          <cell r="H1231" t="str">
            <v xml:space="preserve"> $-   </v>
          </cell>
          <cell r="M1231">
            <v>0.27100405797439975</v>
          </cell>
          <cell r="N1231">
            <v>0.12305897107411544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 t="str">
            <v xml:space="preserve"> $-   </v>
          </cell>
          <cell r="H1232" t="str">
            <v xml:space="preserve"> $-   </v>
          </cell>
          <cell r="M1232">
            <v>0.27217047778956882</v>
          </cell>
          <cell r="N1232">
            <v>0.13931645192114162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 t="str">
            <v xml:space="preserve"> $-   </v>
          </cell>
          <cell r="H1233" t="str">
            <v xml:space="preserve"> $-   </v>
          </cell>
          <cell r="M1233">
            <v>0.25295951894483337</v>
          </cell>
          <cell r="N1233">
            <v>0.12814332339307055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 t="str">
            <v xml:space="preserve"> $-   </v>
          </cell>
          <cell r="M1234">
            <v>0.4567425807101313</v>
          </cell>
          <cell r="N1234">
            <v>9.6107331031717827E-2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 t="str">
            <v xml:space="preserve"> $-   </v>
          </cell>
          <cell r="M1235">
            <v>0.45242321742910829</v>
          </cell>
          <cell r="N1235">
            <v>0.12135970478117675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 t="str">
            <v xml:space="preserve"> $-   </v>
          </cell>
          <cell r="M1236">
            <v>0.44904320944887377</v>
          </cell>
          <cell r="N1236">
            <v>0.10018330793722027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 t="str">
            <v xml:space="preserve"> $-   </v>
          </cell>
          <cell r="M1237">
            <v>0.45284590111472145</v>
          </cell>
          <cell r="N1237">
            <v>0.13248295252875428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 t="str">
            <v xml:space="preserve"> $-   </v>
          </cell>
          <cell r="H1238">
            <v>93000000</v>
          </cell>
          <cell r="M1238">
            <v>0.25999325244598837</v>
          </cell>
          <cell r="N1238">
            <v>0.1727373826987717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 t="str">
            <v xml:space="preserve"> $-   </v>
          </cell>
          <cell r="H1239">
            <v>93000000</v>
          </cell>
          <cell r="M1239">
            <v>0.24131775397598187</v>
          </cell>
          <cell r="N1239">
            <v>0.15276009287693806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 t="str">
            <v xml:space="preserve"> $-   </v>
          </cell>
          <cell r="H1240">
            <v>82000000</v>
          </cell>
          <cell r="M1240">
            <v>0.23582020890837252</v>
          </cell>
          <cell r="N1240">
            <v>0.14465281160361532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 t="str">
            <v xml:space="preserve"> $-   </v>
          </cell>
          <cell r="H1241">
            <v>74000000</v>
          </cell>
          <cell r="M1241">
            <v>0.23073125825517327</v>
          </cell>
          <cell r="N1241">
            <v>0.14429042199778527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 t="str">
            <v xml:space="preserve"> $-   </v>
          </cell>
          <cell r="H1242">
            <v>987000000</v>
          </cell>
          <cell r="M1242">
            <v>0.97675538961821029</v>
          </cell>
          <cell r="N1242">
            <v>0.28586053233770925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 t="str">
            <v xml:space="preserve"> $-   </v>
          </cell>
          <cell r="H1243">
            <v>643000000</v>
          </cell>
          <cell r="M1243">
            <v>0.97961119013750597</v>
          </cell>
          <cell r="N1243">
            <v>0.36770981507823614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 t="str">
            <v xml:space="preserve"> $-   </v>
          </cell>
          <cell r="H1244">
            <v>273000000</v>
          </cell>
          <cell r="M1244">
            <v>0.98003808119894353</v>
          </cell>
          <cell r="N1244">
            <v>0.38050488299244517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 t="str">
            <v xml:space="preserve"> $-   </v>
          </cell>
          <cell r="H1245">
            <v>255000000</v>
          </cell>
          <cell r="M1245">
            <v>0.97523048555623848</v>
          </cell>
          <cell r="N1245">
            <v>0.37793484941610328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 t="str">
            <v xml:space="preserve"> $-   </v>
          </cell>
          <cell r="M1246">
            <v>0.29393052846661094</v>
          </cell>
          <cell r="N1246">
            <v>1.2979474319680506E-2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 t="str">
            <v xml:space="preserve"> $-   </v>
          </cell>
          <cell r="M1247">
            <v>0.33860022572395965</v>
          </cell>
          <cell r="N1247">
            <v>0.10766175693243996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 t="str">
            <v xml:space="preserve"> $-   </v>
          </cell>
          <cell r="M1248">
            <v>0.34990765733769003</v>
          </cell>
          <cell r="N1248">
            <v>0.12102571387981248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 t="str">
            <v xml:space="preserve"> $-   </v>
          </cell>
          <cell r="M1249">
            <v>0.33893626918902153</v>
          </cell>
          <cell r="N1249">
            <v>0.11349046363777329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 t="str">
            <v xml:space="preserve"> $-   </v>
          </cell>
          <cell r="H1250">
            <v>404336000</v>
          </cell>
          <cell r="M1250">
            <v>0.43074785783771541</v>
          </cell>
          <cell r="N1250">
            <v>0.25796655404136648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 t="str">
            <v xml:space="preserve"> $-   </v>
          </cell>
          <cell r="H1251">
            <v>415708000</v>
          </cell>
          <cell r="M1251">
            <v>0.4151509221832278</v>
          </cell>
          <cell r="N1251">
            <v>0.24498238305253128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 t="str">
            <v xml:space="preserve"> $-   </v>
          </cell>
          <cell r="H1252">
            <v>417358000</v>
          </cell>
          <cell r="M1252">
            <v>0.40204065033199377</v>
          </cell>
          <cell r="N1252">
            <v>0.23233891773245291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 t="str">
            <v xml:space="preserve"> $-   </v>
          </cell>
          <cell r="H1253">
            <v>494422000</v>
          </cell>
          <cell r="M1253">
            <v>0.43650203994171843</v>
          </cell>
          <cell r="N1253">
            <v>0.24449032640497928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  <cell r="M1254">
            <v>0.41717490361023479</v>
          </cell>
          <cell r="N1254">
            <v>0.10865755345250613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  <cell r="M1255">
            <v>0.4356027313907106</v>
          </cell>
          <cell r="N1255">
            <v>0.10121019538908796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  <cell r="M1256">
            <v>0.44426384938371932</v>
          </cell>
          <cell r="N1256">
            <v>0.13470134091832589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  <cell r="M1257">
            <v>0.45339299030574198</v>
          </cell>
          <cell r="N1257">
            <v>7.6604975933835001E-2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 t="str">
            <v xml:space="preserve"> $-   </v>
          </cell>
          <cell r="H1258">
            <v>1087000000</v>
          </cell>
          <cell r="M1258">
            <v>0.59808770194526872</v>
          </cell>
          <cell r="N1258">
            <v>0.249423013517969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 t="str">
            <v xml:space="preserve"> $-   </v>
          </cell>
          <cell r="H1259">
            <v>843000000</v>
          </cell>
          <cell r="M1259">
            <v>0.7589150488778742</v>
          </cell>
          <cell r="N1259">
            <v>0.35260911469089906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 t="str">
            <v xml:space="preserve"> $-   </v>
          </cell>
          <cell r="H1260">
            <v>923000000</v>
          </cell>
          <cell r="M1260">
            <v>0.75942435048395307</v>
          </cell>
          <cell r="N1260">
            <v>0.36512990320937339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 t="str">
            <v xml:space="preserve"> $-   </v>
          </cell>
          <cell r="H1261">
            <v>883000000</v>
          </cell>
          <cell r="M1261">
            <v>0.77598122310601125</v>
          </cell>
          <cell r="N1261">
            <v>0.36914852001564741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 t="str">
            <v xml:space="preserve"> $-   </v>
          </cell>
          <cell r="H1262" t="str">
            <v xml:space="preserve"> $-   </v>
          </cell>
          <cell r="M1262">
            <v>0.21464518486216366</v>
          </cell>
          <cell r="N1262">
            <v>8.3444317418411972E-3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 t="str">
            <v xml:space="preserve"> $-   </v>
          </cell>
          <cell r="H1263" t="str">
            <v xml:space="preserve"> $-   </v>
          </cell>
          <cell r="M1263">
            <v>0.34943682014423194</v>
          </cell>
          <cell r="N1263">
            <v>-4.0616482959890017E-2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 t="str">
            <v xml:space="preserve"> $-   </v>
          </cell>
          <cell r="H1264" t="str">
            <v xml:space="preserve"> $-   </v>
          </cell>
          <cell r="M1264">
            <v>0.37972460955549392</v>
          </cell>
          <cell r="N1264">
            <v>3.2510858515848812E-2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 t="str">
            <v xml:space="preserve"> $-   </v>
          </cell>
          <cell r="H1265" t="str">
            <v xml:space="preserve"> $-   </v>
          </cell>
          <cell r="M1265">
            <v>0.42668814229940999</v>
          </cell>
          <cell r="N1265">
            <v>0.13601428596439014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 t="str">
            <v xml:space="preserve"> $-   </v>
          </cell>
          <cell r="H1266">
            <v>931000000</v>
          </cell>
          <cell r="M1266">
            <v>0.1162585754922193</v>
          </cell>
          <cell r="N1266">
            <v>2.4931674940041275E-2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 t="str">
            <v xml:space="preserve"> $-   </v>
          </cell>
          <cell r="H1267">
            <v>971000000</v>
          </cell>
          <cell r="M1267">
            <v>0.11157019977155647</v>
          </cell>
          <cell r="N1267">
            <v>1.5017832583510105E-2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 t="str">
            <v xml:space="preserve"> $-   </v>
          </cell>
          <cell r="H1268">
            <v>1019000000</v>
          </cell>
          <cell r="M1268">
            <v>0.13044314319033323</v>
          </cell>
          <cell r="N1268">
            <v>2.051336128824157E-2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 t="str">
            <v xml:space="preserve"> $-   </v>
          </cell>
          <cell r="H1269">
            <v>1099000000</v>
          </cell>
          <cell r="M1269">
            <v>0.21502399595857535</v>
          </cell>
          <cell r="N1269">
            <v>4.4819398838090427E-2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 t="str">
            <v xml:space="preserve"> $-   </v>
          </cell>
          <cell r="H1270" t="str">
            <v xml:space="preserve"> $-   </v>
          </cell>
          <cell r="M1270">
            <v>0.53767996028462683</v>
          </cell>
          <cell r="N1270">
            <v>0.10837332450769485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 t="str">
            <v xml:space="preserve"> $-   </v>
          </cell>
          <cell r="H1271" t="str">
            <v xml:space="preserve"> $-   </v>
          </cell>
          <cell r="M1271">
            <v>0.51540359620834553</v>
          </cell>
          <cell r="N1271">
            <v>6.6671552819310073E-2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 t="str">
            <v xml:space="preserve"> $-   </v>
          </cell>
          <cell r="H1272" t="str">
            <v xml:space="preserve"> $-   </v>
          </cell>
          <cell r="M1272">
            <v>0.52500849390865412</v>
          </cell>
          <cell r="N1272">
            <v>7.439450565451633E-2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 t="str">
            <v xml:space="preserve"> $-   </v>
          </cell>
          <cell r="H1273" t="str">
            <v xml:space="preserve"> $-   </v>
          </cell>
          <cell r="M1273">
            <v>0.51888333354113936</v>
          </cell>
          <cell r="N1273">
            <v>9.2752141441093228E-2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 t="str">
            <v xml:space="preserve"> $-   </v>
          </cell>
          <cell r="H1274">
            <v>37691000</v>
          </cell>
          <cell r="M1274">
            <v>0.15838925562335093</v>
          </cell>
          <cell r="N1274">
            <v>7.8564335505700841E-2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 t="str">
            <v xml:space="preserve"> $-   </v>
          </cell>
          <cell r="H1275">
            <v>25865000</v>
          </cell>
          <cell r="M1275">
            <v>0.15392983660650106</v>
          </cell>
          <cell r="N1275">
            <v>7.4240549555904894E-2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 t="str">
            <v xml:space="preserve"> $-   </v>
          </cell>
          <cell r="H1276">
            <v>34257000</v>
          </cell>
          <cell r="M1276">
            <v>0.15086607095259474</v>
          </cell>
          <cell r="N1276">
            <v>5.538238252670729E-2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 t="str">
            <v xml:space="preserve"> $-   </v>
          </cell>
          <cell r="H1277">
            <v>34848000</v>
          </cell>
          <cell r="M1277">
            <v>0.12197726068599324</v>
          </cell>
          <cell r="N1277">
            <v>3.9083063891196965E-2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  <cell r="M1278">
            <v>0.43014967925873127</v>
          </cell>
          <cell r="N1278">
            <v>0.22291518175338559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  <cell r="M1279">
            <v>0.43446540880503148</v>
          </cell>
          <cell r="N1279">
            <v>0.22012578616352202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  <cell r="M1280">
            <v>0.43273853173633181</v>
          </cell>
          <cell r="N1280">
            <v>0.21249898150411473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  <cell r="M1281">
            <v>0.44691907943578324</v>
          </cell>
          <cell r="N1281">
            <v>0.21538604305864886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 t="str">
            <v xml:space="preserve"> $-   </v>
          </cell>
          <cell r="M1282">
            <v>0.60508324619963005</v>
          </cell>
          <cell r="N1282">
            <v>0.2907584653744068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 t="str">
            <v xml:space="preserve"> $-   </v>
          </cell>
          <cell r="M1283">
            <v>0.59655680144976775</v>
          </cell>
          <cell r="N1283">
            <v>0.28504549401593232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 t="str">
            <v xml:space="preserve"> $-   </v>
          </cell>
          <cell r="M1284">
            <v>0.58949408646809864</v>
          </cell>
          <cell r="N1284">
            <v>0.2284719750009889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 t="str">
            <v xml:space="preserve"> $-   </v>
          </cell>
          <cell r="M1285">
            <v>0.58610002547338036</v>
          </cell>
          <cell r="N1285">
            <v>0.27574934193767514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 t="str">
            <v xml:space="preserve"> $-   </v>
          </cell>
          <cell r="M1286">
            <v>0.35265290694990814</v>
          </cell>
          <cell r="N1286">
            <v>2.3811410770132491E-2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 t="str">
            <v xml:space="preserve"> $-   </v>
          </cell>
          <cell r="M1287">
            <v>0.40287650368271488</v>
          </cell>
          <cell r="N1287">
            <v>7.1577109071717382E-2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 t="str">
            <v xml:space="preserve"> $-   </v>
          </cell>
          <cell r="M1288">
            <v>0.40201576113311011</v>
          </cell>
          <cell r="N1288">
            <v>4.5841654773423179E-3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 t="str">
            <v xml:space="preserve"> $-   </v>
          </cell>
          <cell r="H1289" t="str">
            <v xml:space="preserve"> $-   </v>
          </cell>
          <cell r="M1289">
            <v>0.20559937750076529</v>
          </cell>
          <cell r="N1289">
            <v>6.1916708792334352E-2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 t="str">
            <v xml:space="preserve"> $-   </v>
          </cell>
          <cell r="H1290" t="str">
            <v xml:space="preserve"> $-   </v>
          </cell>
          <cell r="M1290">
            <v>0.20873341975491255</v>
          </cell>
          <cell r="N1290">
            <v>5.3582182493333859E-2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 t="str">
            <v xml:space="preserve"> $-   </v>
          </cell>
          <cell r="H1291" t="str">
            <v xml:space="preserve"> $-   </v>
          </cell>
          <cell r="M1291">
            <v>0.22602985167287415</v>
          </cell>
          <cell r="N1291">
            <v>7.9712953330189643E-2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 t="str">
            <v xml:space="preserve"> $-   </v>
          </cell>
          <cell r="H1292" t="str">
            <v xml:space="preserve"> $-   </v>
          </cell>
          <cell r="M1292">
            <v>0.22121991152476561</v>
          </cell>
          <cell r="N1292">
            <v>8.0338777872468833E-2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 t="str">
            <v xml:space="preserve"> $-   </v>
          </cell>
          <cell r="H1293">
            <v>730493000</v>
          </cell>
          <cell r="M1293">
            <v>0.32916000262226031</v>
          </cell>
          <cell r="N1293">
            <v>0.10256913870196034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 t="str">
            <v xml:space="preserve"> $-   </v>
          </cell>
          <cell r="H1294">
            <v>754711000</v>
          </cell>
          <cell r="M1294">
            <v>0.33349991846625093</v>
          </cell>
          <cell r="N1294">
            <v>0.1074252998846467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 t="str">
            <v xml:space="preserve"> $-   </v>
          </cell>
          <cell r="H1295">
            <v>772445000</v>
          </cell>
          <cell r="M1295">
            <v>0.34278222732511299</v>
          </cell>
          <cell r="N1295">
            <v>0.11719023935901747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 t="str">
            <v xml:space="preserve"> $-   </v>
          </cell>
          <cell r="H1296">
            <v>827008000</v>
          </cell>
          <cell r="M1296">
            <v>0.38554674895054553</v>
          </cell>
          <cell r="N1296">
            <v>0.15497741073281188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 t="str">
            <v xml:space="preserve"> $-   </v>
          </cell>
          <cell r="M1297">
            <v>0.92618820807271185</v>
          </cell>
          <cell r="N1297">
            <v>0.35303564089711581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 t="str">
            <v xml:space="preserve"> $-   </v>
          </cell>
          <cell r="M1298">
            <v>0.92728715894021652</v>
          </cell>
          <cell r="N1298">
            <v>0.29221576297269392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 t="str">
            <v xml:space="preserve"> $-   </v>
          </cell>
          <cell r="M1299">
            <v>0.90430433011154732</v>
          </cell>
          <cell r="N1299">
            <v>0.30506797721486412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 t="str">
            <v xml:space="preserve"> $-   </v>
          </cell>
          <cell r="M1300">
            <v>0.93833998535519614</v>
          </cell>
          <cell r="N1300">
            <v>0.27379096527938801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 t="str">
            <v xml:space="preserve"> $-   </v>
          </cell>
          <cell r="H1301">
            <v>1700000</v>
          </cell>
          <cell r="M1301">
            <v>0.40582539134858497</v>
          </cell>
          <cell r="N1301">
            <v>9.3402451073330825E-2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 t="str">
            <v xml:space="preserve"> $-   </v>
          </cell>
          <cell r="H1302">
            <v>557000</v>
          </cell>
          <cell r="M1302">
            <v>0.40956555188120847</v>
          </cell>
          <cell r="N1302">
            <v>0.10577710737390772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 t="str">
            <v xml:space="preserve"> $-   </v>
          </cell>
          <cell r="H1303">
            <v>192000</v>
          </cell>
          <cell r="M1303">
            <v>0.41501448596085566</v>
          </cell>
          <cell r="N1303">
            <v>0.11393280343431406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 t="str">
            <v xml:space="preserve"> $-   </v>
          </cell>
          <cell r="H1304">
            <v>1237000</v>
          </cell>
          <cell r="M1304">
            <v>0.41152605735297454</v>
          </cell>
          <cell r="N1304">
            <v>0.10536761110917475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 t="str">
            <v xml:space="preserve"> $-   </v>
          </cell>
          <cell r="M1305">
            <v>0.84903865618817342</v>
          </cell>
          <cell r="N1305">
            <v>0.1536554694890267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 t="str">
            <v xml:space="preserve"> $-   </v>
          </cell>
          <cell r="M1306">
            <v>0.84843103970702749</v>
          </cell>
          <cell r="N1306">
            <v>0.15278099067192749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 t="str">
            <v xml:space="preserve"> $-   </v>
          </cell>
          <cell r="M1307">
            <v>0.84733127725289181</v>
          </cell>
          <cell r="N1307">
            <v>0.13970133373270247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 t="str">
            <v xml:space="preserve"> $-   </v>
          </cell>
          <cell r="M1308">
            <v>0.84912558533887528</v>
          </cell>
          <cell r="N1308">
            <v>0.14035853681117613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 t="str">
            <v xml:space="preserve"> $-   </v>
          </cell>
          <cell r="H1309">
            <v>27000000</v>
          </cell>
          <cell r="M1309">
            <v>0.59841612670986322</v>
          </cell>
          <cell r="N1309">
            <v>0.16673866090712744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 t="str">
            <v xml:space="preserve"> $-   </v>
          </cell>
          <cell r="H1310">
            <v>35000000</v>
          </cell>
          <cell r="M1310">
            <v>0.57852348993288594</v>
          </cell>
          <cell r="N1310">
            <v>0.15208053691275167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 t="str">
            <v xml:space="preserve"> $-   </v>
          </cell>
          <cell r="H1311">
            <v>25000000</v>
          </cell>
          <cell r="M1311">
            <v>0.57454068241469813</v>
          </cell>
          <cell r="N1311">
            <v>0.13805774278215224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 t="str">
            <v xml:space="preserve"> $-   </v>
          </cell>
          <cell r="H1312">
            <v>24000000</v>
          </cell>
          <cell r="M1312">
            <v>0.56542876434841327</v>
          </cell>
          <cell r="N1312">
            <v>0.10452397029034437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 t="str">
            <v xml:space="preserve"> $-   </v>
          </cell>
          <cell r="H1313" t="str">
            <v xml:space="preserve"> $-   </v>
          </cell>
          <cell r="M1313">
            <v>0.40520159322407467</v>
          </cell>
          <cell r="N1313">
            <v>0.16311654780459389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 t="str">
            <v xml:space="preserve"> $-   </v>
          </cell>
          <cell r="H1314" t="str">
            <v xml:space="preserve"> $-   </v>
          </cell>
          <cell r="M1314">
            <v>0.41577715709217178</v>
          </cell>
          <cell r="N1314">
            <v>0.1787272590020382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 t="str">
            <v xml:space="preserve"> $-   </v>
          </cell>
          <cell r="H1315" t="str">
            <v xml:space="preserve"> $-   </v>
          </cell>
          <cell r="M1315">
            <v>0.42852613389559124</v>
          </cell>
          <cell r="N1315">
            <v>0.18971448501085938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 t="str">
            <v xml:space="preserve"> $-   </v>
          </cell>
          <cell r="H1316" t="str">
            <v xml:space="preserve"> $-   </v>
          </cell>
          <cell r="M1316">
            <v>0.42103920401394679</v>
          </cell>
          <cell r="N1316">
            <v>0.1714601581767157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 t="str">
            <v xml:space="preserve"> $-   </v>
          </cell>
          <cell r="H1317" t="str">
            <v xml:space="preserve"> $-   </v>
          </cell>
          <cell r="M1317">
            <v>0.55845102487431886</v>
          </cell>
          <cell r="N1317">
            <v>0.25307826419271962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 t="str">
            <v xml:space="preserve"> $-   </v>
          </cell>
          <cell r="H1318" t="str">
            <v xml:space="preserve"> $-   </v>
          </cell>
          <cell r="M1318">
            <v>0.58148658731217551</v>
          </cell>
          <cell r="N1318">
            <v>0.26013826507167104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 t="str">
            <v xml:space="preserve"> $-   </v>
          </cell>
          <cell r="H1319" t="str">
            <v xml:space="preserve"> $-   </v>
          </cell>
          <cell r="M1319">
            <v>0.59216863023292898</v>
          </cell>
          <cell r="N1319">
            <v>0.28158182546582694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 t="str">
            <v xml:space="preserve"> $-   </v>
          </cell>
          <cell r="H1320" t="str">
            <v xml:space="preserve"> $-   </v>
          </cell>
          <cell r="M1320">
            <v>0.60424548381739029</v>
          </cell>
          <cell r="N1320">
            <v>0.28693597439701651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 t="str">
            <v xml:space="preserve"> $-   </v>
          </cell>
          <cell r="H1321" t="str">
            <v xml:space="preserve"> $-   </v>
          </cell>
          <cell r="M1321">
            <v>0.27873869786900918</v>
          </cell>
          <cell r="N1321">
            <v>0.13082424610883683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 t="str">
            <v xml:space="preserve"> $-   </v>
          </cell>
          <cell r="H1322" t="str">
            <v xml:space="preserve"> $-   </v>
          </cell>
          <cell r="M1322">
            <v>0.28048191494467489</v>
          </cell>
          <cell r="N1322">
            <v>0.13128217569814063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 t="str">
            <v xml:space="preserve"> $-   </v>
          </cell>
          <cell r="H1323" t="str">
            <v xml:space="preserve"> $-   </v>
          </cell>
          <cell r="M1323">
            <v>0.28109145014837877</v>
          </cell>
          <cell r="N1323">
            <v>0.13479383611746656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 t="str">
            <v xml:space="preserve"> $-   </v>
          </cell>
          <cell r="H1324" t="str">
            <v xml:space="preserve"> $-   </v>
          </cell>
          <cell r="M1324">
            <v>0.28166886781146294</v>
          </cell>
          <cell r="N1324">
            <v>0.1360444837558194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 t="str">
            <v xml:space="preserve"> $-   </v>
          </cell>
          <cell r="H1325">
            <v>445228000</v>
          </cell>
          <cell r="M1325">
            <v>0.75950875370757098</v>
          </cell>
          <cell r="N1325">
            <v>0.25234303854410867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 t="str">
            <v xml:space="preserve"> $-   </v>
          </cell>
          <cell r="H1326">
            <v>492397000</v>
          </cell>
          <cell r="M1326">
            <v>0.71831455590467042</v>
          </cell>
          <cell r="N1326">
            <v>0.23579167287487043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 t="str">
            <v xml:space="preserve"> $-   </v>
          </cell>
          <cell r="H1327">
            <v>551032000</v>
          </cell>
          <cell r="M1327">
            <v>0.70343156574397425</v>
          </cell>
          <cell r="N1327">
            <v>0.33974953697289206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 t="str">
            <v xml:space="preserve"> $-   </v>
          </cell>
          <cell r="H1328">
            <v>581155000</v>
          </cell>
          <cell r="M1328">
            <v>0.45082017154888199</v>
          </cell>
          <cell r="N1328">
            <v>-0.18087185961966787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 t="str">
            <v xml:space="preserve"> $-   </v>
          </cell>
          <cell r="H1329">
            <v>877400000</v>
          </cell>
          <cell r="M1329">
            <v>0.37809485339542837</v>
          </cell>
          <cell r="N1329">
            <v>0.14458489759064772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 t="str">
            <v xml:space="preserve"> $-   </v>
          </cell>
          <cell r="H1330">
            <v>906900000</v>
          </cell>
          <cell r="M1330">
            <v>0.35897901923142461</v>
          </cell>
          <cell r="N1330">
            <v>0.14254881692092738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 t="str">
            <v xml:space="preserve"> $-   </v>
          </cell>
          <cell r="H1331">
            <v>970600000</v>
          </cell>
          <cell r="M1331">
            <v>0.39455842018650578</v>
          </cell>
          <cell r="N1331">
            <v>0.17101481075150851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 t="str">
            <v xml:space="preserve"> $-   </v>
          </cell>
          <cell r="H1332">
            <v>991100000</v>
          </cell>
          <cell r="M1332">
            <v>0.38600509176901687</v>
          </cell>
          <cell r="N1332">
            <v>0.16810294321292754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 t="str">
            <v xml:space="preserve"> $-   </v>
          </cell>
          <cell r="H1333">
            <v>621400000</v>
          </cell>
          <cell r="M1333">
            <v>0.57070115963085533</v>
          </cell>
          <cell r="N1333">
            <v>0.14847176258508893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 t="str">
            <v xml:space="preserve"> $-   </v>
          </cell>
          <cell r="H1334">
            <v>709600000</v>
          </cell>
          <cell r="M1334">
            <v>0.58299590218752662</v>
          </cell>
          <cell r="N1334">
            <v>0.1697856248252046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 t="str">
            <v xml:space="preserve"> $-   </v>
          </cell>
          <cell r="H1335">
            <v>893900000</v>
          </cell>
          <cell r="M1335">
            <v>0.59361154743329492</v>
          </cell>
          <cell r="N1335">
            <v>0.17487619176838337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 t="str">
            <v xml:space="preserve"> $-   </v>
          </cell>
          <cell r="H1336">
            <v>980800000</v>
          </cell>
          <cell r="M1336">
            <v>0.60071589752250665</v>
          </cell>
          <cell r="N1336">
            <v>0.18078992676828096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 t="str">
            <v xml:space="preserve"> $-   </v>
          </cell>
          <cell r="H1337">
            <v>356000000</v>
          </cell>
          <cell r="M1337">
            <v>0.34051724137931039</v>
          </cell>
          <cell r="N1337">
            <v>0.20569923371647508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 t="str">
            <v xml:space="preserve"> $-   </v>
          </cell>
          <cell r="H1338">
            <v>378000000</v>
          </cell>
          <cell r="M1338">
            <v>0.3354838709677419</v>
          </cell>
          <cell r="N1338">
            <v>0.20244716351501668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 t="str">
            <v xml:space="preserve"> $-   </v>
          </cell>
          <cell r="H1339">
            <v>384000000</v>
          </cell>
          <cell r="M1339">
            <v>0.32720662492425767</v>
          </cell>
          <cell r="N1339">
            <v>0.20339325388810342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 t="str">
            <v xml:space="preserve"> $-   </v>
          </cell>
          <cell r="H1340">
            <v>358000000</v>
          </cell>
          <cell r="M1340">
            <v>0.38036529680365294</v>
          </cell>
          <cell r="N1340">
            <v>0.24520547945205479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 t="str">
            <v xml:space="preserve"> $-   </v>
          </cell>
          <cell r="H1341">
            <v>746000000</v>
          </cell>
          <cell r="M1341">
            <v>0.52374384236453198</v>
          </cell>
          <cell r="N1341">
            <v>0.31034482758620691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 t="str">
            <v xml:space="preserve"> $-   </v>
          </cell>
          <cell r="H1342">
            <v>772000000</v>
          </cell>
          <cell r="M1342">
            <v>0.50942370424066685</v>
          </cell>
          <cell r="N1342">
            <v>0.30192098586444366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 t="str">
            <v xml:space="preserve"> $-   </v>
          </cell>
          <cell r="H1343">
            <v>796000000</v>
          </cell>
          <cell r="M1343">
            <v>0.52735897001524656</v>
          </cell>
          <cell r="N1343">
            <v>0.32593596476367948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 t="str">
            <v xml:space="preserve"> $-   </v>
          </cell>
          <cell r="H1344">
            <v>764000000</v>
          </cell>
          <cell r="M1344">
            <v>0.55387848681696594</v>
          </cell>
          <cell r="N1344">
            <v>0.34046618265189149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 t="str">
            <v xml:space="preserve"> $-   </v>
          </cell>
          <cell r="H1345">
            <v>123200000</v>
          </cell>
          <cell r="M1345">
            <v>0.33675300358870341</v>
          </cell>
          <cell r="N1345">
            <v>8.8209289020648049E-2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 t="str">
            <v xml:space="preserve"> $-   </v>
          </cell>
          <cell r="H1346">
            <v>118900000</v>
          </cell>
          <cell r="M1346">
            <v>0.34676472485646093</v>
          </cell>
          <cell r="N1346">
            <v>9.2806915682859176E-2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 t="str">
            <v xml:space="preserve"> $-   </v>
          </cell>
          <cell r="H1347">
            <v>88700000</v>
          </cell>
          <cell r="M1347">
            <v>0.36785892057171299</v>
          </cell>
          <cell r="N1347">
            <v>0.11970418829552727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 t="str">
            <v xml:space="preserve"> $-   </v>
          </cell>
          <cell r="H1348">
            <v>94900000</v>
          </cell>
          <cell r="M1348">
            <v>0.37348597730994493</v>
          </cell>
          <cell r="N1348">
            <v>0.12278889987164923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 t="str">
            <v xml:space="preserve"> $-   </v>
          </cell>
          <cell r="H1349" t="str">
            <v xml:space="preserve"> $-   </v>
          </cell>
          <cell r="M1349">
            <v>0.44116028780648553</v>
          </cell>
          <cell r="N1349">
            <v>9.8729220379713087E-2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 t="str">
            <v xml:space="preserve"> $-   </v>
          </cell>
          <cell r="H1350" t="str">
            <v xml:space="preserve"> $-   </v>
          </cell>
          <cell r="M1350">
            <v>0.45324741015000491</v>
          </cell>
          <cell r="N1350">
            <v>0.11254846580424076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 t="str">
            <v xml:space="preserve"> $-   </v>
          </cell>
          <cell r="H1351" t="str">
            <v xml:space="preserve"> $-   </v>
          </cell>
          <cell r="M1351">
            <v>0.46403420520879002</v>
          </cell>
          <cell r="N1351">
            <v>0.11716897735062198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 t="str">
            <v xml:space="preserve"> $-   </v>
          </cell>
          <cell r="H1352" t="str">
            <v xml:space="preserve"> $-   </v>
          </cell>
          <cell r="M1352">
            <v>0.49026165979852021</v>
          </cell>
          <cell r="N1352">
            <v>0.14246377026314844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 t="str">
            <v xml:space="preserve"> $-   </v>
          </cell>
          <cell r="H1353" t="str">
            <v xml:space="preserve"> $-   </v>
          </cell>
          <cell r="M1353">
            <v>0.38595169955314557</v>
          </cell>
          <cell r="N1353">
            <v>0.14070894210975549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 t="str">
            <v xml:space="preserve"> $-   </v>
          </cell>
          <cell r="H1354" t="str">
            <v xml:space="preserve"> $-   </v>
          </cell>
          <cell r="M1354">
            <v>0.37548702841395043</v>
          </cell>
          <cell r="N1354">
            <v>0.13553644397985365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 t="str">
            <v xml:space="preserve"> $-   </v>
          </cell>
          <cell r="H1355" t="str">
            <v xml:space="preserve"> $-   </v>
          </cell>
          <cell r="M1355">
            <v>0.36159196694733542</v>
          </cell>
          <cell r="N1355">
            <v>0.10051775534752366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 t="str">
            <v xml:space="preserve"> $-   </v>
          </cell>
          <cell r="H1356" t="str">
            <v xml:space="preserve"> $-   </v>
          </cell>
          <cell r="M1356">
            <v>0.37256877652590759</v>
          </cell>
          <cell r="N1356">
            <v>0.10743183414246893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 t="str">
            <v xml:space="preserve"> $-   </v>
          </cell>
          <cell r="H1357">
            <v>96800000</v>
          </cell>
          <cell r="M1357">
            <v>0.34379503874391715</v>
          </cell>
          <cell r="N1357">
            <v>0.15436526103396239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 t="str">
            <v xml:space="preserve"> $-   </v>
          </cell>
          <cell r="H1358">
            <v>98900000</v>
          </cell>
          <cell r="M1358">
            <v>0.36199336969308094</v>
          </cell>
          <cell r="N1358">
            <v>0.16379709834955264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 t="str">
            <v xml:space="preserve"> $-   </v>
          </cell>
          <cell r="H1359">
            <v>110900000</v>
          </cell>
          <cell r="M1359">
            <v>0.34582886855095119</v>
          </cell>
          <cell r="N1359">
            <v>0.13561227537021098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 t="str">
            <v xml:space="preserve"> $-   </v>
          </cell>
          <cell r="H1360">
            <v>208400000</v>
          </cell>
          <cell r="M1360">
            <v>0.37994162228594841</v>
          </cell>
          <cell r="N1360">
            <v>0.14662279803359279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 t="str">
            <v xml:space="preserve"> $-   </v>
          </cell>
          <cell r="H1361">
            <v>330418000</v>
          </cell>
          <cell r="M1361">
            <v>0.63548523625404241</v>
          </cell>
          <cell r="N1361">
            <v>0.28609776970230655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 t="str">
            <v xml:space="preserve"> $-   </v>
          </cell>
          <cell r="H1362">
            <v>340316000</v>
          </cell>
          <cell r="M1362">
            <v>0.6501515245447882</v>
          </cell>
          <cell r="N1362">
            <v>0.31286335804648213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 t="str">
            <v xml:space="preserve"> $-   </v>
          </cell>
          <cell r="H1363">
            <v>393987000</v>
          </cell>
          <cell r="M1363">
            <v>0.67096497449305192</v>
          </cell>
          <cell r="N1363">
            <v>0.32392771474323973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 t="str">
            <v xml:space="preserve"> $-   </v>
          </cell>
          <cell r="H1364">
            <v>588235000</v>
          </cell>
          <cell r="M1364">
            <v>0.6786644928612624</v>
          </cell>
          <cell r="N1364">
            <v>0.24123406555935697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 t="str">
            <v xml:space="preserve"> $-   </v>
          </cell>
          <cell r="H1365" t="str">
            <v xml:space="preserve"> $-   </v>
          </cell>
          <cell r="M1365">
            <v>0.49377606177606181</v>
          </cell>
          <cell r="N1365">
            <v>0.18106563706563705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 t="str">
            <v xml:space="preserve"> $-   </v>
          </cell>
          <cell r="H1366" t="str">
            <v xml:space="preserve"> $-   </v>
          </cell>
          <cell r="M1366">
            <v>0.49630647655042093</v>
          </cell>
          <cell r="N1366">
            <v>0.19604306247494704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 t="str">
            <v xml:space="preserve"> $-   </v>
          </cell>
          <cell r="H1367" t="str">
            <v xml:space="preserve"> $-   </v>
          </cell>
          <cell r="M1367">
            <v>0.50610893100665166</v>
          </cell>
          <cell r="N1367">
            <v>0.21285241156661378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 t="str">
            <v xml:space="preserve"> $-   </v>
          </cell>
          <cell r="H1368" t="str">
            <v xml:space="preserve"> $-   </v>
          </cell>
          <cell r="M1368">
            <v>0.51411713993210839</v>
          </cell>
          <cell r="N1368">
            <v>0.23013093377875962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 t="str">
            <v xml:space="preserve"> $-   </v>
          </cell>
          <cell r="H1369">
            <v>107591000</v>
          </cell>
          <cell r="M1369">
            <v>0.73524585403318854</v>
          </cell>
          <cell r="N1369">
            <v>0.40451165100975994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 t="str">
            <v xml:space="preserve"> $-   </v>
          </cell>
          <cell r="H1370">
            <v>117580000</v>
          </cell>
          <cell r="M1370">
            <v>0.72368756393706524</v>
          </cell>
          <cell r="N1370">
            <v>0.38915619471876384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 t="str">
            <v xml:space="preserve"> $-   </v>
          </cell>
          <cell r="H1371">
            <v>128582000</v>
          </cell>
          <cell r="M1371">
            <v>0.70778133272505717</v>
          </cell>
          <cell r="N1371">
            <v>0.37261129052589875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 t="str">
            <v xml:space="preserve"> $-   </v>
          </cell>
          <cell r="H1372">
            <v>137596000</v>
          </cell>
          <cell r="M1372">
            <v>0.67286854169683064</v>
          </cell>
          <cell r="N1372">
            <v>0.3671344136806145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 t="str">
            <v xml:space="preserve"> $-   </v>
          </cell>
          <cell r="H1373">
            <v>1787000000</v>
          </cell>
          <cell r="M1373">
            <v>0.43321037673096696</v>
          </cell>
          <cell r="N1373">
            <v>0.26987966378424139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 t="str">
            <v xml:space="preserve"> $-   </v>
          </cell>
          <cell r="H1374">
            <v>1901000000</v>
          </cell>
          <cell r="M1374">
            <v>0.42546965529349801</v>
          </cell>
          <cell r="N1374">
            <v>0.25955404693626732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 t="str">
            <v xml:space="preserve"> $-   </v>
          </cell>
          <cell r="H1375">
            <v>1945000000</v>
          </cell>
          <cell r="M1375">
            <v>0.40266421183733148</v>
          </cell>
          <cell r="N1375">
            <v>0.24421941842205014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 t="str">
            <v xml:space="preserve"> $-   </v>
          </cell>
          <cell r="H1376">
            <v>2034000000</v>
          </cell>
          <cell r="M1376">
            <v>0.43901881182457547</v>
          </cell>
          <cell r="N1376">
            <v>0.26570987477843216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 t="str">
            <v xml:space="preserve"> $-   </v>
          </cell>
          <cell r="H1377">
            <v>1068382000</v>
          </cell>
          <cell r="M1377">
            <v>0.81194772655238046</v>
          </cell>
          <cell r="N1377">
            <v>0.47242336220209924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 t="str">
            <v xml:space="preserve"> $-   </v>
          </cell>
          <cell r="H1378">
            <v>1107700000</v>
          </cell>
          <cell r="M1378">
            <v>0.81558674154884991</v>
          </cell>
          <cell r="N1378">
            <v>0.48325417503970752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 t="str">
            <v xml:space="preserve"> $-   </v>
          </cell>
          <cell r="H1379">
            <v>1143827000</v>
          </cell>
          <cell r="M1379">
            <v>0.8187567262829365</v>
          </cell>
          <cell r="N1379">
            <v>0.49218488557774076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 t="str">
            <v xml:space="preserve"> $-   </v>
          </cell>
          <cell r="H1380">
            <v>1177568000</v>
          </cell>
          <cell r="M1380">
            <v>0.81766554888880827</v>
          </cell>
          <cell r="N1380">
            <v>0.50806222362152809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 t="str">
            <v xml:space="preserve"> $-   </v>
          </cell>
          <cell r="H1381">
            <v>78900000</v>
          </cell>
          <cell r="M1381">
            <v>0.26624795789751732</v>
          </cell>
          <cell r="N1381">
            <v>6.2676170432858044E-2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 t="str">
            <v xml:space="preserve"> $-   </v>
          </cell>
          <cell r="H1382">
            <v>55000000</v>
          </cell>
          <cell r="M1382">
            <v>0.26096737907761525</v>
          </cell>
          <cell r="N1382">
            <v>5.3733667906896251E-2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 t="str">
            <v xml:space="preserve"> $-   </v>
          </cell>
          <cell r="H1383">
            <v>62000000</v>
          </cell>
          <cell r="M1383">
            <v>0.25791392495109378</v>
          </cell>
          <cell r="N1383">
            <v>4.1036813089098345E-2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 t="str">
            <v xml:space="preserve"> $-   </v>
          </cell>
          <cell r="H1384">
            <v>67000000</v>
          </cell>
          <cell r="M1384">
            <v>0.26183579467211171</v>
          </cell>
          <cell r="N1384">
            <v>4.0220333349161877E-2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 t="str">
            <v xml:space="preserve"> $-   </v>
          </cell>
          <cell r="H1385">
            <v>31652000</v>
          </cell>
          <cell r="M1385">
            <v>0.44811198709562083</v>
          </cell>
          <cell r="N1385">
            <v>0.24505984635802019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 t="str">
            <v xml:space="preserve"> $-   </v>
          </cell>
          <cell r="H1386">
            <v>38405000</v>
          </cell>
          <cell r="M1386">
            <v>0.45017306738311014</v>
          </cell>
          <cell r="N1386">
            <v>0.24996138242968219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 t="str">
            <v xml:space="preserve"> $-   </v>
          </cell>
          <cell r="H1387">
            <v>48138000</v>
          </cell>
          <cell r="M1387">
            <v>0.42824016738137138</v>
          </cell>
          <cell r="N1387">
            <v>0.21769282450585986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 t="str">
            <v xml:space="preserve"> $-   </v>
          </cell>
          <cell r="H1388">
            <v>65770000</v>
          </cell>
          <cell r="M1388">
            <v>0.42405358771938051</v>
          </cell>
          <cell r="N1388">
            <v>0.16330442866960401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 t="str">
            <v xml:space="preserve"> $-   </v>
          </cell>
          <cell r="H1389">
            <v>1090000000</v>
          </cell>
          <cell r="M1389">
            <v>0.3110811651290557</v>
          </cell>
          <cell r="N1389">
            <v>0.1608790297501814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 t="str">
            <v xml:space="preserve"> $-   </v>
          </cell>
          <cell r="H1390">
            <v>1113000000</v>
          </cell>
          <cell r="M1390">
            <v>0.31931419910959558</v>
          </cell>
          <cell r="N1390">
            <v>0.15951501373496257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 t="str">
            <v xml:space="preserve"> $-   </v>
          </cell>
          <cell r="H1391">
            <v>1156000000</v>
          </cell>
          <cell r="M1391">
            <v>0.30321703670140465</v>
          </cell>
          <cell r="N1391">
            <v>0.16094245582238331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 t="str">
            <v xml:space="preserve"> $-   </v>
          </cell>
          <cell r="H1392">
            <v>1250000000</v>
          </cell>
          <cell r="M1392">
            <v>0.35021014563581276</v>
          </cell>
          <cell r="N1392">
            <v>0.18922881438764538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 t="str">
            <v xml:space="preserve"> $-   </v>
          </cell>
          <cell r="H1393">
            <v>1441000000</v>
          </cell>
          <cell r="M1393">
            <v>0.96183274021352316</v>
          </cell>
          <cell r="N1393">
            <v>0.29332740213523134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 t="str">
            <v xml:space="preserve"> $-   </v>
          </cell>
          <cell r="H1394">
            <v>576000000</v>
          </cell>
          <cell r="M1394">
            <v>0.9661706579865148</v>
          </cell>
          <cell r="N1394">
            <v>0.22401767030923042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 t="str">
            <v xml:space="preserve"> $-   </v>
          </cell>
          <cell r="H1395">
            <v>367000000</v>
          </cell>
          <cell r="M1395">
            <v>0.9730102216607327</v>
          </cell>
          <cell r="N1395">
            <v>0.29711726197312505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 t="str">
            <v xml:space="preserve"> $-   </v>
          </cell>
          <cell r="H1396">
            <v>205000000</v>
          </cell>
          <cell r="M1396">
            <v>0.97433493495839685</v>
          </cell>
          <cell r="N1396">
            <v>0.35028712059064809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  <cell r="M1397">
            <v>0.2745453278517177</v>
          </cell>
          <cell r="N1397">
            <v>0.14584349522681347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  <cell r="M1398">
            <v>0.28023899737685809</v>
          </cell>
          <cell r="N1398">
            <v>0.13115709705625181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  <cell r="M1399">
            <v>0.27723997379721954</v>
          </cell>
          <cell r="N1399">
            <v>0.1521216973578863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  <cell r="M1400">
            <v>0.23431899641577059</v>
          </cell>
          <cell r="N1400">
            <v>5.5555555555555552E-2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 t="str">
            <v xml:space="preserve"> $-   </v>
          </cell>
          <cell r="H1401" t="str">
            <v xml:space="preserve"> $-   </v>
          </cell>
          <cell r="M1401">
            <v>0.39637352026036266</v>
          </cell>
          <cell r="N1401">
            <v>0.18701047888129896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 t="str">
            <v xml:space="preserve"> $-   </v>
          </cell>
          <cell r="H1402" t="str">
            <v xml:space="preserve"> $-   </v>
          </cell>
          <cell r="M1402">
            <v>0.40916654682909792</v>
          </cell>
          <cell r="N1402">
            <v>0.22528093350042114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 t="str">
            <v xml:space="preserve"> $-   </v>
          </cell>
          <cell r="H1403" t="str">
            <v xml:space="preserve"> $-   </v>
          </cell>
          <cell r="M1403">
            <v>0.42777040477770401</v>
          </cell>
          <cell r="N1403">
            <v>0.24887193098871932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 t="str">
            <v xml:space="preserve"> $-   </v>
          </cell>
          <cell r="H1404" t="str">
            <v xml:space="preserve"> $-   </v>
          </cell>
          <cell r="M1404">
            <v>0.4493158634170179</v>
          </cell>
          <cell r="N1404">
            <v>0.26954675951377438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 t="str">
            <v xml:space="preserve"> $-   </v>
          </cell>
          <cell r="H1405" t="str">
            <v xml:space="preserve"> $-   </v>
          </cell>
          <cell r="M1405">
            <v>0.35848294228385147</v>
          </cell>
          <cell r="N1405">
            <v>8.6633913402819229E-2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 t="str">
            <v xml:space="preserve"> $-   </v>
          </cell>
          <cell r="H1406" t="str">
            <v xml:space="preserve"> $-   </v>
          </cell>
          <cell r="M1406">
            <v>0.36183479441906408</v>
          </cell>
          <cell r="N1406">
            <v>0.113603090328612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 t="str">
            <v xml:space="preserve"> $-   </v>
          </cell>
          <cell r="H1407" t="str">
            <v xml:space="preserve"> $-   </v>
          </cell>
          <cell r="M1407">
            <v>0.36448916020694966</v>
          </cell>
          <cell r="N1407">
            <v>0.12450097567088562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 t="str">
            <v xml:space="preserve"> $-   </v>
          </cell>
          <cell r="H1408" t="str">
            <v xml:space="preserve"> $-   </v>
          </cell>
          <cell r="M1408">
            <v>0.37408936696210193</v>
          </cell>
          <cell r="N1408">
            <v>0.12872033593702056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  <cell r="M1409">
            <v>0.42779017857142854</v>
          </cell>
          <cell r="N1409">
            <v>0.19614955357142858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  <cell r="M1410">
            <v>0.44630154920357845</v>
          </cell>
          <cell r="N1410">
            <v>0.24678158411520837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  <cell r="M1411">
            <v>0.47707463785907189</v>
          </cell>
          <cell r="N1411">
            <v>0.31503191750552417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  <cell r="M1412">
            <v>0.50629370629370629</v>
          </cell>
          <cell r="N1412">
            <v>0.34159318941927636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 t="str">
            <v xml:space="preserve"> $-   </v>
          </cell>
          <cell r="H1413">
            <v>811000000</v>
          </cell>
          <cell r="M1413">
            <v>0.91025641025641024</v>
          </cell>
          <cell r="N1413">
            <v>0.30732600732600734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 t="str">
            <v xml:space="preserve"> $-   </v>
          </cell>
          <cell r="H1414">
            <v>787000000</v>
          </cell>
          <cell r="M1414">
            <v>0.90269949569860575</v>
          </cell>
          <cell r="N1414">
            <v>0.3571640462770691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 t="str">
            <v xml:space="preserve"> $-   </v>
          </cell>
          <cell r="H1415">
            <v>942000000</v>
          </cell>
          <cell r="M1415">
            <v>0.89425458147597825</v>
          </cell>
          <cell r="N1415">
            <v>0.34001981178801388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 t="str">
            <v xml:space="preserve"> $-   </v>
          </cell>
          <cell r="H1416">
            <v>1091000000</v>
          </cell>
          <cell r="M1416">
            <v>0.78008298755186722</v>
          </cell>
          <cell r="N1416">
            <v>4.6281519310564956E-2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 t="str">
            <v xml:space="preserve"> $-   </v>
          </cell>
          <cell r="H1417">
            <v>4549000000</v>
          </cell>
          <cell r="M1417">
            <v>0.96645974242564625</v>
          </cell>
          <cell r="N1417">
            <v>0.34828129343092745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 t="str">
            <v xml:space="preserve"> $-   </v>
          </cell>
          <cell r="H1418">
            <v>5445000000</v>
          </cell>
          <cell r="M1418">
            <v>0.96833996444594939</v>
          </cell>
          <cell r="N1418">
            <v>0.29713028019977988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 t="str">
            <v xml:space="preserve"> $-   </v>
          </cell>
          <cell r="H1419">
            <v>5492000000</v>
          </cell>
          <cell r="M1419">
            <v>0.96307063722794062</v>
          </cell>
          <cell r="N1419">
            <v>0.30156360493439144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 t="str">
            <v xml:space="preserve"> $-   </v>
          </cell>
          <cell r="H1420">
            <v>5690000000</v>
          </cell>
          <cell r="M1420">
            <v>0.95543318649045517</v>
          </cell>
          <cell r="N1420">
            <v>0.29801762114537445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  <cell r="M1421">
            <v>0.6672209289435761</v>
          </cell>
          <cell r="N1421">
            <v>0.13923068395964971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  <cell r="M1422">
            <v>0.65695090439276482</v>
          </cell>
          <cell r="N1422">
            <v>0.12878552971576226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  <cell r="M1423">
            <v>0.66378443595415249</v>
          </cell>
          <cell r="N1423">
            <v>0.18711039613915142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  <cell r="M1424">
            <v>0.66181015452538627</v>
          </cell>
          <cell r="N1424">
            <v>0.19125827814569538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  <cell r="M1425">
            <v>0.82985809441065739</v>
          </cell>
          <cell r="N1425">
            <v>0.17130031856356792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  <cell r="M1426">
            <v>0.81090126703322973</v>
          </cell>
          <cell r="N1426">
            <v>9.3473583552474301E-2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  <cell r="M1427">
            <v>0.8162285136501517</v>
          </cell>
          <cell r="N1427">
            <v>8.0384226491405461E-2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  <cell r="M1428">
            <v>0.82916666666666661</v>
          </cell>
          <cell r="N1428">
            <v>0.16472222222222221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 t="str">
            <v xml:space="preserve"> $-   </v>
          </cell>
          <cell r="H1429" t="str">
            <v xml:space="preserve"> $-   </v>
          </cell>
          <cell r="M1429">
            <v>0.18005820734587574</v>
          </cell>
          <cell r="N1429">
            <v>3.7343660330259237E-2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 t="str">
            <v xml:space="preserve"> $-   </v>
          </cell>
          <cell r="G1430" t="str">
            <v xml:space="preserve"> $-   </v>
          </cell>
          <cell r="H1430" t="str">
            <v xml:space="preserve"> $-   </v>
          </cell>
          <cell r="M1430">
            <v>0.17587302817103667</v>
          </cell>
          <cell r="N1430">
            <v>0.17587302817103667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 t="str">
            <v xml:space="preserve"> $-   </v>
          </cell>
          <cell r="G1431" t="str">
            <v xml:space="preserve"> $-   </v>
          </cell>
          <cell r="H1431" t="str">
            <v xml:space="preserve"> $-   </v>
          </cell>
          <cell r="M1431">
            <v>0.17566524033975484</v>
          </cell>
          <cell r="N1431">
            <v>0.17566524033975481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 t="str">
            <v xml:space="preserve"> $-   </v>
          </cell>
          <cell r="G1432" t="str">
            <v xml:space="preserve"> $-   </v>
          </cell>
          <cell r="H1432" t="str">
            <v xml:space="preserve"> $-   </v>
          </cell>
          <cell r="M1432">
            <v>0.17949225760662468</v>
          </cell>
          <cell r="N1432">
            <v>0.17949225760662471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 t="str">
            <v xml:space="preserve"> $-   </v>
          </cell>
          <cell r="H1433">
            <v>18143000000</v>
          </cell>
          <cell r="M1433">
            <v>0.56661487515105857</v>
          </cell>
          <cell r="N1433">
            <v>0.10199004975124377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 t="str">
            <v xml:space="preserve"> $-   </v>
          </cell>
          <cell r="H1434">
            <v>18395000000</v>
          </cell>
          <cell r="M1434">
            <v>0.60240617621473835</v>
          </cell>
          <cell r="N1434">
            <v>0.23884677519572511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 t="str">
            <v xml:space="preserve"> $-   </v>
          </cell>
          <cell r="H1435">
            <v>18273000000</v>
          </cell>
          <cell r="M1435">
            <v>0.54589382922980512</v>
          </cell>
          <cell r="N1435">
            <v>9.2202918903410425E-2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 t="str">
            <v xml:space="preserve"> $-   </v>
          </cell>
          <cell r="H1436">
            <v>22016000000</v>
          </cell>
          <cell r="M1436">
            <v>0.54328648987404726</v>
          </cell>
          <cell r="N1436">
            <v>0.16883399976839394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 t="str">
            <v xml:space="preserve"> $-   </v>
          </cell>
          <cell r="H1437" t="str">
            <v xml:space="preserve"> $-   </v>
          </cell>
          <cell r="M1437">
            <v>0.39478376643446422</v>
          </cell>
          <cell r="N1437">
            <v>0.11095789448657901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 t="str">
            <v xml:space="preserve"> $-   </v>
          </cell>
          <cell r="H1438" t="str">
            <v xml:space="preserve"> $-   </v>
          </cell>
          <cell r="M1438">
            <v>0.39866869256927862</v>
          </cell>
          <cell r="N1438">
            <v>0.11796059137061959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 t="str">
            <v xml:space="preserve"> $-   </v>
          </cell>
          <cell r="H1439" t="str">
            <v xml:space="preserve"> $-   </v>
          </cell>
          <cell r="M1439">
            <v>0.39355290819901889</v>
          </cell>
          <cell r="N1439">
            <v>9.8724597056762439E-2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 t="str">
            <v xml:space="preserve"> $-   </v>
          </cell>
          <cell r="H1440" t="str">
            <v xml:space="preserve"> $-   </v>
          </cell>
          <cell r="M1440">
            <v>0.38524053224155574</v>
          </cell>
          <cell r="N1440">
            <v>5.8259979529170933E-2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 t="str">
            <v xml:space="preserve"> $-   </v>
          </cell>
          <cell r="M1441">
            <v>0.55947467166979359</v>
          </cell>
          <cell r="N1441">
            <v>0.2176360225140713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 t="str">
            <v xml:space="preserve"> $-   </v>
          </cell>
          <cell r="M1442">
            <v>0.54717682020802383</v>
          </cell>
          <cell r="N1442">
            <v>0.1976225854383358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 t="str">
            <v xml:space="preserve"> $-   </v>
          </cell>
          <cell r="M1443">
            <v>0.54136163982430452</v>
          </cell>
          <cell r="N1443">
            <v>0.18411420204978038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 t="str">
            <v xml:space="preserve"> $-   </v>
          </cell>
          <cell r="M1444">
            <v>0.5043478260869565</v>
          </cell>
          <cell r="N1444">
            <v>0.11185770750988143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 t="str">
            <v xml:space="preserve"> $-   </v>
          </cell>
          <cell r="H1445">
            <v>45639000</v>
          </cell>
          <cell r="M1445">
            <v>0.54539700685928083</v>
          </cell>
          <cell r="N1445">
            <v>0.3894486593223862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 t="str">
            <v xml:space="preserve"> $-   </v>
          </cell>
          <cell r="H1446">
            <v>63608000</v>
          </cell>
          <cell r="M1446">
            <v>0.53431277935156296</v>
          </cell>
          <cell r="N1446">
            <v>0.39100579626837306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 t="str">
            <v xml:space="preserve"> $-   </v>
          </cell>
          <cell r="H1447">
            <v>54219000</v>
          </cell>
          <cell r="M1447">
            <v>0.5355683079588418</v>
          </cell>
          <cell r="N1447">
            <v>0.39673305345358434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 t="str">
            <v xml:space="preserve"> $-   </v>
          </cell>
          <cell r="H1448">
            <v>77445000</v>
          </cell>
          <cell r="M1448">
            <v>0.54488774870239154</v>
          </cell>
          <cell r="N1448">
            <v>0.39974635895505189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 t="str">
            <v xml:space="preserve"> $-   </v>
          </cell>
          <cell r="M1449">
            <v>0.32054433713784025</v>
          </cell>
          <cell r="N1449">
            <v>0.14231782265144863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 t="str">
            <v xml:space="preserve"> $-   </v>
          </cell>
          <cell r="M1450">
            <v>0.33174642946629918</v>
          </cell>
          <cell r="N1450">
            <v>0.15493193017622986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 t="str">
            <v xml:space="preserve"> $-   </v>
          </cell>
          <cell r="M1451">
            <v>0.33409629690182296</v>
          </cell>
          <cell r="N1451">
            <v>0.15989536499632143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 t="str">
            <v xml:space="preserve"> $-   </v>
          </cell>
          <cell r="M1452">
            <v>0.32954731165223072</v>
          </cell>
          <cell r="N1452">
            <v>0.15737865664324235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 t="str">
            <v xml:space="preserve"> $-   </v>
          </cell>
          <cell r="H1453">
            <v>194039000</v>
          </cell>
          <cell r="M1453">
            <v>0.45007684193202679</v>
          </cell>
          <cell r="N1453">
            <v>0.17034381510712196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 t="str">
            <v xml:space="preserve"> $-   </v>
          </cell>
          <cell r="H1454">
            <v>74833000</v>
          </cell>
          <cell r="M1454">
            <v>0.58657632633303869</v>
          </cell>
          <cell r="N1454">
            <v>0.2080869652546935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 t="str">
            <v xml:space="preserve"> $-   </v>
          </cell>
          <cell r="H1455">
            <v>151837000</v>
          </cell>
          <cell r="M1455">
            <v>0.63635235122561973</v>
          </cell>
          <cell r="N1455">
            <v>0.28652688488546502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 t="str">
            <v xml:space="preserve"> $-   </v>
          </cell>
          <cell r="H1456">
            <v>205087000</v>
          </cell>
          <cell r="M1456">
            <v>0.69736065383020673</v>
          </cell>
          <cell r="N1456">
            <v>0.28001193072965919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 t="str">
            <v xml:space="preserve"> $-   </v>
          </cell>
          <cell r="H1457">
            <v>2044000000</v>
          </cell>
          <cell r="M1457">
            <v>0.31013219464945907</v>
          </cell>
          <cell r="N1457">
            <v>7.6110830684438135E-2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 t="str">
            <v xml:space="preserve"> $-   </v>
          </cell>
          <cell r="H1458">
            <v>1996000000</v>
          </cell>
          <cell r="M1458">
            <v>0.2979839784508761</v>
          </cell>
          <cell r="N1458">
            <v>6.7046395151447127E-2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 t="str">
            <v xml:space="preserve"> $-   </v>
          </cell>
          <cell r="H1459">
            <v>2129000000</v>
          </cell>
          <cell r="M1459">
            <v>0.29386653446803823</v>
          </cell>
          <cell r="N1459">
            <v>6.2450081247073727E-2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 t="str">
            <v xml:space="preserve"> $-   </v>
          </cell>
          <cell r="H1460">
            <v>2213000000</v>
          </cell>
          <cell r="M1460">
            <v>0.29529037067154573</v>
          </cell>
          <cell r="N1460">
            <v>6.6544690655282235E-2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 t="str">
            <v xml:space="preserve"> $-   </v>
          </cell>
          <cell r="H1461" t="str">
            <v xml:space="preserve"> $-   </v>
          </cell>
          <cell r="M1461">
            <v>0.57014813735208203</v>
          </cell>
          <cell r="N1461">
            <v>0.18375625848488067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 t="str">
            <v xml:space="preserve"> $-   </v>
          </cell>
          <cell r="H1462" t="str">
            <v xml:space="preserve"> $-   </v>
          </cell>
          <cell r="M1462">
            <v>0.58058594428319821</v>
          </cell>
          <cell r="N1462">
            <v>7.5488080176626726E-2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 t="str">
            <v xml:space="preserve"> $-   </v>
          </cell>
          <cell r="H1463" t="str">
            <v xml:space="preserve"> $-   </v>
          </cell>
          <cell r="M1463">
            <v>0.59700228240664488</v>
          </cell>
          <cell r="N1463">
            <v>0.20974611167321583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 t="str">
            <v xml:space="preserve"> $-   </v>
          </cell>
          <cell r="H1464" t="str">
            <v xml:space="preserve"> $-   </v>
          </cell>
          <cell r="M1464">
            <v>0.60690881629272331</v>
          </cell>
          <cell r="N1464">
            <v>0.18516894443226389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 t="str">
            <v xml:space="preserve"> $-   </v>
          </cell>
          <cell r="H1465" t="str">
            <v xml:space="preserve"> $-   </v>
          </cell>
          <cell r="M1465">
            <v>0.28429037189820128</v>
          </cell>
          <cell r="N1465">
            <v>0.1200433319375732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 t="str">
            <v xml:space="preserve"> $-   </v>
          </cell>
          <cell r="H1466" t="str">
            <v xml:space="preserve"> $-   </v>
          </cell>
          <cell r="M1466">
            <v>0.2850798841951937</v>
          </cell>
          <cell r="N1466">
            <v>0.12218237039859246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 t="str">
            <v xml:space="preserve"> $-   </v>
          </cell>
          <cell r="H1467" t="str">
            <v xml:space="preserve"> $-   </v>
          </cell>
          <cell r="M1467">
            <v>0.28549999317362884</v>
          </cell>
          <cell r="N1467">
            <v>0.1240267735436814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 t="str">
            <v xml:space="preserve"> $-   </v>
          </cell>
          <cell r="H1468" t="str">
            <v xml:space="preserve"> $-   </v>
          </cell>
          <cell r="M1468">
            <v>0.28794418654191523</v>
          </cell>
          <cell r="N1468">
            <v>0.11971909589865716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 t="str">
            <v xml:space="preserve"> $-   </v>
          </cell>
          <cell r="G1469" t="str">
            <v xml:space="preserve"> $-   </v>
          </cell>
          <cell r="H1469">
            <v>787329000</v>
          </cell>
          <cell r="M1469">
            <v>0.45516832910063643</v>
          </cell>
          <cell r="N1469">
            <v>0.23582705857837102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 t="str">
            <v xml:space="preserve"> $-   </v>
          </cell>
          <cell r="G1470" t="str">
            <v xml:space="preserve"> $-   </v>
          </cell>
          <cell r="H1470">
            <v>819711000</v>
          </cell>
          <cell r="M1470">
            <v>0.47377422298843275</v>
          </cell>
          <cell r="N1470">
            <v>0.23918588608208965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 t="str">
            <v xml:space="preserve"> $-   </v>
          </cell>
          <cell r="G1471" t="str">
            <v xml:space="preserve"> $-   </v>
          </cell>
          <cell r="H1471">
            <v>855908000</v>
          </cell>
          <cell r="M1471">
            <v>0.47421711308681125</v>
          </cell>
          <cell r="N1471">
            <v>0.23778464377316064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 t="str">
            <v xml:space="preserve"> $-   </v>
          </cell>
          <cell r="G1472" t="str">
            <v xml:space="preserve"> $-   </v>
          </cell>
          <cell r="H1472">
            <v>907024000</v>
          </cell>
          <cell r="M1472">
            <v>0.46463696192179371</v>
          </cell>
          <cell r="N1472">
            <v>0.22379565939515117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 t="str">
            <v xml:space="preserve"> $-   </v>
          </cell>
          <cell r="M1473">
            <v>0.42330474264382612</v>
          </cell>
          <cell r="N1473">
            <v>0.1250369707191904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 t="str">
            <v xml:space="preserve"> $-   </v>
          </cell>
          <cell r="M1474">
            <v>0.422381458026172</v>
          </cell>
          <cell r="N1474">
            <v>0.1288969695117759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 t="str">
            <v xml:space="preserve"> $-   </v>
          </cell>
          <cell r="M1475">
            <v>0.44358658582796517</v>
          </cell>
          <cell r="N1475">
            <v>0.11277946191739295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 t="str">
            <v xml:space="preserve"> $-   </v>
          </cell>
          <cell r="M1476">
            <v>0.45715986655192331</v>
          </cell>
          <cell r="N1476">
            <v>0.14449998231695096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 t="str">
            <v xml:space="preserve"> $-   </v>
          </cell>
          <cell r="H1477">
            <v>26000000</v>
          </cell>
          <cell r="M1477">
            <v>0.98427260812581918</v>
          </cell>
          <cell r="N1477">
            <v>0.38794233289646135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 t="str">
            <v xml:space="preserve"> $-   </v>
          </cell>
          <cell r="H1478">
            <v>36000000</v>
          </cell>
          <cell r="M1478">
            <v>0.98095238095238091</v>
          </cell>
          <cell r="N1478">
            <v>0.31111111111111112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 t="str">
            <v xml:space="preserve"> $-   </v>
          </cell>
          <cell r="H1479">
            <v>65000000</v>
          </cell>
          <cell r="M1479">
            <v>0.9678972712680578</v>
          </cell>
          <cell r="N1479">
            <v>0.27287319422150885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 t="str">
            <v xml:space="preserve"> $-   </v>
          </cell>
          <cell r="H1480">
            <v>93000000</v>
          </cell>
          <cell r="M1480">
            <v>0.96112600536193027</v>
          </cell>
          <cell r="N1480">
            <v>0.15549597855227881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 t="str">
            <v xml:space="preserve"> $-   </v>
          </cell>
          <cell r="H1481">
            <v>3821000000</v>
          </cell>
          <cell r="M1481">
            <v>0.49192470696040624</v>
          </cell>
          <cell r="N1481">
            <v>0.2025886754992173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 t="str">
            <v xml:space="preserve"> $-   </v>
          </cell>
          <cell r="H1482">
            <v>3882000000</v>
          </cell>
          <cell r="M1482">
            <v>0.48958563332597338</v>
          </cell>
          <cell r="N1482">
            <v>0.20085375726797675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 t="str">
            <v xml:space="preserve"> $-   </v>
          </cell>
          <cell r="H1483">
            <v>3885000000</v>
          </cell>
          <cell r="M1483">
            <v>0.48823419727764306</v>
          </cell>
          <cell r="N1483">
            <v>0.19067685996643668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 t="str">
            <v xml:space="preserve"> $-   </v>
          </cell>
          <cell r="H1484">
            <v>3985000000</v>
          </cell>
          <cell r="M1484">
            <v>0.45447963800904978</v>
          </cell>
          <cell r="N1484">
            <v>0.15985520361990951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 t="str">
            <v xml:space="preserve"> $-   </v>
          </cell>
          <cell r="H1485">
            <v>88975000</v>
          </cell>
          <cell r="M1485">
            <v>0.33576623242969739</v>
          </cell>
          <cell r="N1485">
            <v>9.3649391525089401E-2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 t="str">
            <v xml:space="preserve"> $-   </v>
          </cell>
          <cell r="H1486">
            <v>100025000</v>
          </cell>
          <cell r="M1486">
            <v>0.33953191459700927</v>
          </cell>
          <cell r="N1486">
            <v>9.9645987131310815E-2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 t="str">
            <v xml:space="preserve"> $-   </v>
          </cell>
          <cell r="H1487">
            <v>114635000</v>
          </cell>
          <cell r="M1487">
            <v>0.34147624662645104</v>
          </cell>
          <cell r="N1487">
            <v>0.10320402891250702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 t="str">
            <v xml:space="preserve"> $-   </v>
          </cell>
          <cell r="H1488">
            <v>123569000</v>
          </cell>
          <cell r="M1488">
            <v>0.34420165270833225</v>
          </cell>
          <cell r="N1488">
            <v>0.10447398517338854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 t="str">
            <v xml:space="preserve"> $-   </v>
          </cell>
          <cell r="H1489" t="str">
            <v xml:space="preserve"> $-   </v>
          </cell>
          <cell r="M1489">
            <v>6.8598359224995686E-2</v>
          </cell>
          <cell r="N1489">
            <v>4.0001163670215861E-2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 t="str">
            <v xml:space="preserve"> $-   </v>
          </cell>
          <cell r="H1490" t="str">
            <v xml:space="preserve"> $-   </v>
          </cell>
          <cell r="M1490">
            <v>7.1447578499201692E-2</v>
          </cell>
          <cell r="N1490">
            <v>3.8052155401809472E-2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 t="str">
            <v xml:space="preserve"> $-   </v>
          </cell>
          <cell r="H1491" t="str">
            <v xml:space="preserve"> $-   </v>
          </cell>
          <cell r="M1491">
            <v>9.4675271312208431E-2</v>
          </cell>
          <cell r="N1491">
            <v>5.2425494887970416E-2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 t="str">
            <v xml:space="preserve"> $-   </v>
          </cell>
          <cell r="H1492" t="str">
            <v xml:space="preserve"> $-   </v>
          </cell>
          <cell r="M1492">
            <v>0.12735554892763212</v>
          </cell>
          <cell r="N1492">
            <v>7.6814619994034869E-2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 t="str">
            <v xml:space="preserve"> $-   </v>
          </cell>
          <cell r="H1493">
            <v>418000000</v>
          </cell>
          <cell r="M1493">
            <v>0.12627058941930291</v>
          </cell>
          <cell r="N1493">
            <v>5.5151128853701901E-2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 t="str">
            <v xml:space="preserve"> $-   </v>
          </cell>
          <cell r="H1494">
            <v>489000000</v>
          </cell>
          <cell r="M1494">
            <v>9.3508151378952742E-2</v>
          </cell>
          <cell r="N1494">
            <v>2.0717534108135423E-2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 t="str">
            <v xml:space="preserve"> $-   </v>
          </cell>
          <cell r="H1495">
            <v>562000000</v>
          </cell>
          <cell r="M1495">
            <v>0.12206826963305684</v>
          </cell>
          <cell r="N1495">
            <v>4.0262840548322791E-2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 t="str">
            <v xml:space="preserve"> $-   </v>
          </cell>
          <cell r="H1496">
            <v>756000000</v>
          </cell>
          <cell r="M1496">
            <v>0.21751245167357458</v>
          </cell>
          <cell r="N1496">
            <v>9.9926857302079342E-2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 t="str">
            <v xml:space="preserve"> $-   </v>
          </cell>
          <cell r="H1497" t="str">
            <v xml:space="preserve"> $-   </v>
          </cell>
          <cell r="M1497">
            <v>0.33688140382491327</v>
          </cell>
          <cell r="N1497">
            <v>0.19883337970301473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 t="str">
            <v xml:space="preserve"> $-   </v>
          </cell>
          <cell r="H1498" t="str">
            <v xml:space="preserve"> $-   </v>
          </cell>
          <cell r="M1498">
            <v>0.33661062682113352</v>
          </cell>
          <cell r="N1498">
            <v>0.18529238654171742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 t="str">
            <v xml:space="preserve"> $-   </v>
          </cell>
          <cell r="H1499" t="str">
            <v xml:space="preserve"> $-   </v>
          </cell>
          <cell r="M1499">
            <v>0.31795018711606671</v>
          </cell>
          <cell r="N1499">
            <v>0.17640445351360121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 t="str">
            <v xml:space="preserve"> $-   </v>
          </cell>
          <cell r="H1500" t="str">
            <v xml:space="preserve"> $-   </v>
          </cell>
          <cell r="M1500">
            <v>0.33255850516326257</v>
          </cell>
          <cell r="N1500">
            <v>0.1921565467104101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 t="str">
            <v xml:space="preserve"> $-   </v>
          </cell>
          <cell r="M1501">
            <v>0.49653021442495127</v>
          </cell>
          <cell r="N1501">
            <v>0.20951267056530215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 t="str">
            <v xml:space="preserve"> $-   </v>
          </cell>
          <cell r="M1502">
            <v>0.52142564522736579</v>
          </cell>
          <cell r="N1502">
            <v>0.24448996312986482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 t="str">
            <v xml:space="preserve"> $-   </v>
          </cell>
          <cell r="M1503">
            <v>0.56933691069375247</v>
          </cell>
          <cell r="N1503">
            <v>0.32395553852050596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 t="str">
            <v xml:space="preserve"> $-   </v>
          </cell>
          <cell r="M1504">
            <v>0.58153846153846156</v>
          </cell>
          <cell r="N1504">
            <v>0.3486153846153846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 t="str">
            <v xml:space="preserve"> $-   </v>
          </cell>
          <cell r="H1505" t="str">
            <v xml:space="preserve"> $-   </v>
          </cell>
          <cell r="M1505">
            <v>0.18125357522268526</v>
          </cell>
          <cell r="N1505">
            <v>8.6050502574160331E-2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 t="str">
            <v xml:space="preserve"> $-   </v>
          </cell>
          <cell r="H1506" t="str">
            <v xml:space="preserve"> $-   </v>
          </cell>
          <cell r="M1506">
            <v>0.16300396563119635</v>
          </cell>
          <cell r="N1506">
            <v>6.9976867151354927E-2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 t="str">
            <v xml:space="preserve"> $-   </v>
          </cell>
          <cell r="H1507" t="str">
            <v xml:space="preserve"> $-   </v>
          </cell>
          <cell r="M1507">
            <v>0.17704280155642027</v>
          </cell>
          <cell r="N1507">
            <v>7.8973915549791038E-2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 t="str">
            <v xml:space="preserve"> $-   </v>
          </cell>
          <cell r="H1508" t="str">
            <v xml:space="preserve"> $-   </v>
          </cell>
          <cell r="M1508">
            <v>0.18207554198018328</v>
          </cell>
          <cell r="N1508">
            <v>8.4928853460478279E-2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 t="str">
            <v xml:space="preserve"> $-   </v>
          </cell>
          <cell r="H1509" t="str">
            <v xml:space="preserve"> $-   </v>
          </cell>
          <cell r="M1509">
            <v>0.47920155690626465</v>
          </cell>
          <cell r="N1509">
            <v>0.11373514173089741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 t="str">
            <v xml:space="preserve"> $-   </v>
          </cell>
          <cell r="H1510" t="str">
            <v xml:space="preserve"> $-   </v>
          </cell>
          <cell r="M1510">
            <v>0.4874121535077921</v>
          </cell>
          <cell r="N1510">
            <v>0.11367590159906452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 t="str">
            <v xml:space="preserve"> $-   </v>
          </cell>
          <cell r="H1511" t="str">
            <v xml:space="preserve"> $-   </v>
          </cell>
          <cell r="M1511">
            <v>0.49028034898536821</v>
          </cell>
          <cell r="N1511">
            <v>0.11475763283912112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 t="str">
            <v xml:space="preserve"> $-   </v>
          </cell>
          <cell r="H1512" t="str">
            <v xml:space="preserve"> $-   </v>
          </cell>
          <cell r="M1512">
            <v>0.48079649525535828</v>
          </cell>
          <cell r="N1512">
            <v>0.10308219411386384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 t="str">
            <v xml:space="preserve"> $-   </v>
          </cell>
          <cell r="H1513" t="str">
            <v xml:space="preserve"> $-   </v>
          </cell>
          <cell r="M1513">
            <v>0.47920155690626465</v>
          </cell>
          <cell r="N1513">
            <v>0.11373514173089741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 t="str">
            <v xml:space="preserve"> $-   </v>
          </cell>
          <cell r="H1514" t="str">
            <v xml:space="preserve"> $-   </v>
          </cell>
          <cell r="M1514">
            <v>0.4874121535077921</v>
          </cell>
          <cell r="N1514">
            <v>0.11367590159906452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 t="str">
            <v xml:space="preserve"> $-   </v>
          </cell>
          <cell r="H1515" t="str">
            <v xml:space="preserve"> $-   </v>
          </cell>
          <cell r="M1515">
            <v>0.49028034898536821</v>
          </cell>
          <cell r="N1515">
            <v>0.11475763283912112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 t="str">
            <v xml:space="preserve"> $-   </v>
          </cell>
          <cell r="H1516" t="str">
            <v xml:space="preserve"> $-   </v>
          </cell>
          <cell r="M1516">
            <v>0.48079649525535828</v>
          </cell>
          <cell r="N1516">
            <v>0.10308219411386384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 t="str">
            <v xml:space="preserve"> $-   </v>
          </cell>
          <cell r="H1517">
            <v>1522000000</v>
          </cell>
          <cell r="M1517">
            <v>0.52034883720930236</v>
          </cell>
          <cell r="N1517">
            <v>3.6660206718346251E-2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 t="str">
            <v xml:space="preserve"> $-   </v>
          </cell>
          <cell r="H1518">
            <v>1689000000</v>
          </cell>
          <cell r="M1518">
            <v>0.5508764596776301</v>
          </cell>
          <cell r="N1518">
            <v>4.6213328456856238E-2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 t="str">
            <v xml:space="preserve"> $-   </v>
          </cell>
          <cell r="H1519">
            <v>1679000000</v>
          </cell>
          <cell r="M1519">
            <v>0.57299298218554795</v>
          </cell>
          <cell r="N1519">
            <v>7.2388884604508888E-2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 t="str">
            <v xml:space="preserve"> $-   </v>
          </cell>
          <cell r="H1520">
            <v>1819000000</v>
          </cell>
          <cell r="M1520">
            <v>0.67964293260088737</v>
          </cell>
          <cell r="N1520">
            <v>0.14504542573420665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 t="str">
            <v xml:space="preserve"> $-   </v>
          </cell>
          <cell r="H1521">
            <v>346031000</v>
          </cell>
          <cell r="M1521">
            <v>0.65767249222731405</v>
          </cell>
          <cell r="N1521">
            <v>9.3858322216206255E-2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 t="str">
            <v xml:space="preserve"> $-   </v>
          </cell>
          <cell r="H1522">
            <v>346273000</v>
          </cell>
          <cell r="M1522">
            <v>0.6592395042467909</v>
          </cell>
          <cell r="N1522">
            <v>0.1540598161085534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 t="str">
            <v xml:space="preserve"> $-   </v>
          </cell>
          <cell r="H1523">
            <v>363929000</v>
          </cell>
          <cell r="M1523">
            <v>0.66903939387271616</v>
          </cell>
          <cell r="N1523">
            <v>0.1549595010549529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 t="str">
            <v xml:space="preserve"> $-   </v>
          </cell>
          <cell r="H1524">
            <v>381277000</v>
          </cell>
          <cell r="M1524">
            <v>0.68474735032493594</v>
          </cell>
          <cell r="N1524">
            <v>0.17838611818411471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 t="str">
            <v xml:space="preserve"> $-   </v>
          </cell>
          <cell r="H1525" t="str">
            <v xml:space="preserve"> $-   </v>
          </cell>
          <cell r="M1525">
            <v>0.35296560396638943</v>
          </cell>
          <cell r="N1525">
            <v>0.13277477912456942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 t="str">
            <v xml:space="preserve"> $-   </v>
          </cell>
          <cell r="H1526" t="str">
            <v xml:space="preserve"> $-   </v>
          </cell>
          <cell r="M1526">
            <v>0.35245170231257483</v>
          </cell>
          <cell r="N1526">
            <v>0.12913258690176227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 t="str">
            <v xml:space="preserve"> $-   </v>
          </cell>
          <cell r="H1527" t="str">
            <v xml:space="preserve"> $-   </v>
          </cell>
          <cell r="M1527">
            <v>0.35071199854135704</v>
          </cell>
          <cell r="N1527">
            <v>0.13104987429694059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 t="str">
            <v xml:space="preserve"> $-   </v>
          </cell>
          <cell r="H1528" t="str">
            <v xml:space="preserve"> $-   </v>
          </cell>
          <cell r="M1528">
            <v>0.35277575892251911</v>
          </cell>
          <cell r="N1528">
            <v>0.13276340454767394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 t="str">
            <v xml:space="preserve"> $-   </v>
          </cell>
          <cell r="G1529" t="str">
            <v xml:space="preserve"> $-   </v>
          </cell>
          <cell r="H1529">
            <v>23207000000</v>
          </cell>
          <cell r="M1529">
            <v>0.2680240674672828</v>
          </cell>
          <cell r="N1529">
            <v>7.8562156601817312E-2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 t="str">
            <v xml:space="preserve"> $-   </v>
          </cell>
          <cell r="G1530" t="str">
            <v xml:space="preserve"> $-   </v>
          </cell>
          <cell r="H1530">
            <v>26567000000</v>
          </cell>
          <cell r="M1530">
            <v>0.28236276959394213</v>
          </cell>
          <cell r="N1530">
            <v>7.8743657740239434E-2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 t="str">
            <v xml:space="preserve"> $-   </v>
          </cell>
          <cell r="G1531" t="str">
            <v xml:space="preserve"> $-   </v>
          </cell>
          <cell r="H1531">
            <v>42211000000</v>
          </cell>
          <cell r="M1531">
            <v>0.33882640493421678</v>
          </cell>
          <cell r="N1531">
            <v>7.0149643236774931E-2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 t="str">
            <v xml:space="preserve"> $-   </v>
          </cell>
          <cell r="G1532" t="str">
            <v xml:space="preserve"> $-   </v>
          </cell>
          <cell r="H1532">
            <v>54872000000</v>
          </cell>
          <cell r="M1532">
            <v>0.36681454230685995</v>
          </cell>
          <cell r="N1532">
            <v>6.9952391257303612E-2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 t="str">
            <v xml:space="preserve"> $-   </v>
          </cell>
          <cell r="H1533">
            <v>1161600000</v>
          </cell>
          <cell r="M1533">
            <v>0.31794320710576873</v>
          </cell>
          <cell r="N1533">
            <v>0.1326530612244898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 t="str">
            <v xml:space="preserve"> $-   </v>
          </cell>
          <cell r="H1534">
            <v>1170400000</v>
          </cell>
          <cell r="M1534">
            <v>0.32118125880060955</v>
          </cell>
          <cell r="N1534">
            <v>0.13207183226279343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 t="str">
            <v xml:space="preserve"> $-   </v>
          </cell>
          <cell r="H1535">
            <v>1272000000</v>
          </cell>
          <cell r="M1535">
            <v>0.26627393225331375</v>
          </cell>
          <cell r="N1535">
            <v>6.7414128937241677E-2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 t="str">
            <v xml:space="preserve"> $-   </v>
          </cell>
          <cell r="H1536">
            <v>1295700000</v>
          </cell>
          <cell r="M1536">
            <v>0.32818950173790684</v>
          </cell>
          <cell r="N1536">
            <v>0.12963014732604625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 t="str">
            <v xml:space="preserve"> $-   </v>
          </cell>
          <cell r="H1537">
            <v>1777000000</v>
          </cell>
          <cell r="M1537">
            <v>0.73368847607339616</v>
          </cell>
          <cell r="N1537">
            <v>0.33902472339844286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 t="str">
            <v xml:space="preserve"> $-   </v>
          </cell>
          <cell r="H1538">
            <v>1904000000</v>
          </cell>
          <cell r="M1538">
            <v>0.74583124895781228</v>
          </cell>
          <cell r="N1538">
            <v>0.36489077872269465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 t="str">
            <v xml:space="preserve"> $-   </v>
          </cell>
          <cell r="H1539">
            <v>2012000000</v>
          </cell>
          <cell r="M1539">
            <v>0.7967267225966167</v>
          </cell>
          <cell r="N1539">
            <v>0.36913767019667171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 t="str">
            <v xml:space="preserve"> $-   </v>
          </cell>
          <cell r="H1540">
            <v>2038000000</v>
          </cell>
          <cell r="M1540">
            <v>0.81209568226267492</v>
          </cell>
          <cell r="N1540">
            <v>0.3646757935910937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 t="str">
            <v xml:space="preserve"> $-   </v>
          </cell>
          <cell r="H1541">
            <v>1858000000</v>
          </cell>
          <cell r="M1541">
            <v>0.74921942838139932</v>
          </cell>
          <cell r="N1541">
            <v>2.4812016184159475E-2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 t="str">
            <v xml:space="preserve"> $-   </v>
          </cell>
          <cell r="H1542">
            <v>1867000000</v>
          </cell>
          <cell r="M1542">
            <v>0.7528229734117392</v>
          </cell>
          <cell r="N1542">
            <v>0.1268804790937624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 t="str">
            <v xml:space="preserve"> $-   </v>
          </cell>
          <cell r="H1543">
            <v>1923000000</v>
          </cell>
          <cell r="M1543">
            <v>0.74656546228877585</v>
          </cell>
          <cell r="N1543">
            <v>8.5313916746805885E-2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 t="str">
            <v xml:space="preserve"> $-   </v>
          </cell>
          <cell r="H1544">
            <v>2084000000</v>
          </cell>
          <cell r="M1544">
            <v>0.77816424789678396</v>
          </cell>
          <cell r="N1544">
            <v>0.13138461011257133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 t="str">
            <v xml:space="preserve"> $-   </v>
          </cell>
          <cell r="H1545" t="str">
            <v xml:space="preserve"> $-   </v>
          </cell>
          <cell r="M1545">
            <v>0.36907287315402026</v>
          </cell>
          <cell r="N1545">
            <v>0.13391593692138429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 t="str">
            <v xml:space="preserve"> $-   </v>
          </cell>
          <cell r="H1546" t="str">
            <v xml:space="preserve"> $-   </v>
          </cell>
          <cell r="M1546">
            <v>0.37625185964657648</v>
          </cell>
          <cell r="N1546">
            <v>0.13828480973288476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 t="str">
            <v xml:space="preserve"> $-   </v>
          </cell>
          <cell r="H1547" t="str">
            <v xml:space="preserve"> $-   </v>
          </cell>
          <cell r="M1547">
            <v>0.35356688996372942</v>
          </cell>
          <cell r="N1547">
            <v>0.1099538168992172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 t="str">
            <v xml:space="preserve"> $-   </v>
          </cell>
          <cell r="H1548" t="str">
            <v xml:space="preserve"> $-   </v>
          </cell>
          <cell r="M1548">
            <v>0.34886944890967952</v>
          </cell>
          <cell r="N1548">
            <v>0.10263142159347068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 t="str">
            <v xml:space="preserve"> $-   </v>
          </cell>
          <cell r="M1549">
            <v>0.34761800415930089</v>
          </cell>
          <cell r="N1549">
            <v>0.14088482807183411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 t="str">
            <v xml:space="preserve"> $-   </v>
          </cell>
          <cell r="M1550">
            <v>0.35488174651303817</v>
          </cell>
          <cell r="N1550">
            <v>0.14380432585405295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 t="str">
            <v xml:space="preserve"> $-   </v>
          </cell>
          <cell r="M1551">
            <v>0.34100877192982459</v>
          </cell>
          <cell r="N1551">
            <v>0.12158400809716599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 t="str">
            <v xml:space="preserve"> $-   </v>
          </cell>
          <cell r="M1552">
            <v>0.33995406026212671</v>
          </cell>
          <cell r="N1552">
            <v>0.1234968247534117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 t="str">
            <v xml:space="preserve"> $-   </v>
          </cell>
          <cell r="M1553">
            <v>0.28501766784452298</v>
          </cell>
          <cell r="N1553">
            <v>0.15104240282685513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 t="str">
            <v xml:space="preserve"> $-   </v>
          </cell>
          <cell r="M1554">
            <v>0.29364421416234887</v>
          </cell>
          <cell r="N1554">
            <v>0.16568221070811745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 t="str">
            <v xml:space="preserve"> $-   </v>
          </cell>
          <cell r="M1555">
            <v>0.27927911868515809</v>
          </cell>
          <cell r="N1555">
            <v>0.12996898285143854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 t="str">
            <v xml:space="preserve"> $-   </v>
          </cell>
          <cell r="M1556">
            <v>0.27573195444064003</v>
          </cell>
          <cell r="N1556">
            <v>0.1427573195444064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 t="str">
            <v xml:space="preserve"> $-   </v>
          </cell>
          <cell r="H1557">
            <v>397000000</v>
          </cell>
          <cell r="M1557">
            <v>0.83596535914416714</v>
          </cell>
          <cell r="N1557">
            <v>0.61487519103413146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 t="str">
            <v xml:space="preserve"> $-   </v>
          </cell>
          <cell r="H1558">
            <v>435000000</v>
          </cell>
          <cell r="M1558">
            <v>0.85238545111006148</v>
          </cell>
          <cell r="N1558">
            <v>0.64163123917493303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 t="str">
            <v xml:space="preserve"> $-   </v>
          </cell>
          <cell r="H1559">
            <v>494000000</v>
          </cell>
          <cell r="M1559">
            <v>0.85021613832853027</v>
          </cell>
          <cell r="N1559">
            <v>0.65403458213256482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 t="str">
            <v xml:space="preserve"> $-   </v>
          </cell>
          <cell r="H1560">
            <v>502000000</v>
          </cell>
          <cell r="M1560">
            <v>0.85240684259382049</v>
          </cell>
          <cell r="N1560">
            <v>0.52280864606816069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 t="str">
            <v xml:space="preserve"> $-   </v>
          </cell>
          <cell r="M1561">
            <v>0.42464517106782873</v>
          </cell>
          <cell r="N1561">
            <v>0.20690156672149926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 t="str">
            <v xml:space="preserve"> $-   </v>
          </cell>
          <cell r="M1562">
            <v>0.42681487310643318</v>
          </cell>
          <cell r="N1562">
            <v>0.19552101777165715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 t="str">
            <v xml:space="preserve"> $-   </v>
          </cell>
          <cell r="M1563">
            <v>0.41389435642605921</v>
          </cell>
          <cell r="N1563">
            <v>0.17714820431738246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 t="str">
            <v xml:space="preserve"> $-   </v>
          </cell>
          <cell r="M1564">
            <v>0.42305301758965752</v>
          </cell>
          <cell r="N1564">
            <v>0.17117285101622226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 t="str">
            <v xml:space="preserve"> $-   </v>
          </cell>
          <cell r="H1565" t="str">
            <v xml:space="preserve"> $-   </v>
          </cell>
          <cell r="M1565">
            <v>0.46526125577960364</v>
          </cell>
          <cell r="N1565">
            <v>0.1346770706043417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 t="str">
            <v xml:space="preserve"> $-   </v>
          </cell>
          <cell r="H1566" t="str">
            <v xml:space="preserve"> $-   </v>
          </cell>
          <cell r="M1566">
            <v>0.48059090788087344</v>
          </cell>
          <cell r="N1566">
            <v>0.14423798351753048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 t="str">
            <v xml:space="preserve"> $-   </v>
          </cell>
          <cell r="H1567" t="str">
            <v xml:space="preserve"> $-   </v>
          </cell>
          <cell r="M1567">
            <v>0.48802250678850412</v>
          </cell>
          <cell r="N1567">
            <v>0.1493292589146161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 t="str">
            <v xml:space="preserve"> $-   </v>
          </cell>
          <cell r="H1568" t="str">
            <v xml:space="preserve"> $-   </v>
          </cell>
          <cell r="M1568">
            <v>0.48340209670653278</v>
          </cell>
          <cell r="N1568">
            <v>0.14580232086888117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 t="str">
            <v xml:space="preserve"> $-   </v>
          </cell>
          <cell r="H1569">
            <v>237000000</v>
          </cell>
          <cell r="M1569">
            <v>0.50710453820501666</v>
          </cell>
          <cell r="N1569">
            <v>0.28483398579092362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 t="str">
            <v xml:space="preserve"> $-   </v>
          </cell>
          <cell r="H1570">
            <v>217000000</v>
          </cell>
          <cell r="M1570">
            <v>0.52535732424000581</v>
          </cell>
          <cell r="N1570">
            <v>0.29928172386272944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 t="str">
            <v xml:space="preserve"> $-   </v>
          </cell>
          <cell r="H1571">
            <v>222000000</v>
          </cell>
          <cell r="M1571">
            <v>0.48236358154959302</v>
          </cell>
          <cell r="N1571">
            <v>0.2500753693096171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 t="str">
            <v xml:space="preserve"> $-   </v>
          </cell>
          <cell r="H1572">
            <v>221000000</v>
          </cell>
          <cell r="M1572">
            <v>0.46476617552850741</v>
          </cell>
          <cell r="N1572">
            <v>0.21877001921844971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 t="str">
            <v xml:space="preserve"> $-   </v>
          </cell>
          <cell r="H1573">
            <v>1549000000</v>
          </cell>
          <cell r="M1573">
            <v>8.6044814405352832E-2</v>
          </cell>
          <cell r="N1573">
            <v>3.7068348832672175E-2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 t="str">
            <v xml:space="preserve"> $-   </v>
          </cell>
          <cell r="H1574">
            <v>1720000000</v>
          </cell>
          <cell r="M1574">
            <v>7.7914741370569418E-2</v>
          </cell>
          <cell r="N1574">
            <v>2.8658545417674579E-2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 t="str">
            <v xml:space="preserve"> $-   </v>
          </cell>
          <cell r="H1575">
            <v>1690000000</v>
          </cell>
          <cell r="M1575">
            <v>9.7085078413989168E-2</v>
          </cell>
          <cell r="N1575">
            <v>4.5107150499831862E-2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 t="str">
            <v xml:space="preserve"> $-   </v>
          </cell>
          <cell r="H1576">
            <v>1842000000</v>
          </cell>
          <cell r="M1576">
            <v>0.14979955355109109</v>
          </cell>
          <cell r="N1576">
            <v>7.2411279668352244E-2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 t="str">
            <v xml:space="preserve"> $-   </v>
          </cell>
          <cell r="H1577" t="str">
            <v xml:space="preserve"> $-   </v>
          </cell>
          <cell r="M1577">
            <v>0.13010738866751581</v>
          </cell>
          <cell r="N1577">
            <v>1.0081758728007135E-2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 t="str">
            <v xml:space="preserve"> $-   </v>
          </cell>
          <cell r="H1578" t="str">
            <v xml:space="preserve"> $-   </v>
          </cell>
          <cell r="M1578">
            <v>0.15406886829327804</v>
          </cell>
          <cell r="N1578">
            <v>5.5098893460121576E-2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 t="str">
            <v xml:space="preserve"> $-   </v>
          </cell>
          <cell r="H1579" t="str">
            <v xml:space="preserve"> $-   </v>
          </cell>
          <cell r="M1579">
            <v>0.19624209588703911</v>
          </cell>
          <cell r="N1579">
            <v>9.8599644843026565E-2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 t="str">
            <v xml:space="preserve"> $-   </v>
          </cell>
          <cell r="H1580" t="str">
            <v xml:space="preserve"> $-   </v>
          </cell>
          <cell r="M1580">
            <v>0.25058084303547945</v>
          </cell>
          <cell r="N1580">
            <v>0.15920811903286239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  <cell r="M1581">
            <v>0.59613139663949166</v>
          </cell>
          <cell r="N1581">
            <v>0.30419941753045437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 t="str">
            <v xml:space="preserve"> $-   </v>
          </cell>
          <cell r="H1582">
            <v>481303000</v>
          </cell>
          <cell r="M1582">
            <v>0.58762981554257876</v>
          </cell>
          <cell r="N1582">
            <v>0.30630241053884261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 t="str">
            <v xml:space="preserve"> $-   </v>
          </cell>
          <cell r="H1583">
            <v>542952000</v>
          </cell>
          <cell r="M1583">
            <v>0.59586686792416632</v>
          </cell>
          <cell r="N1583">
            <v>0.308823558796883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 t="str">
            <v xml:space="preserve"> $-   </v>
          </cell>
          <cell r="H1584">
            <v>565059000</v>
          </cell>
          <cell r="M1584">
            <v>0.59127955368322271</v>
          </cell>
          <cell r="N1584">
            <v>0.29428114732970445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 t="str">
            <v xml:space="preserve"> $-   </v>
          </cell>
          <cell r="H1585">
            <v>98844000</v>
          </cell>
          <cell r="M1585">
            <v>0.6329802649149624</v>
          </cell>
          <cell r="N1585">
            <v>0.40645581057045932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 t="str">
            <v xml:space="preserve"> $-   </v>
          </cell>
          <cell r="H1586">
            <v>129931000</v>
          </cell>
          <cell r="M1586">
            <v>0.60987539661202617</v>
          </cell>
          <cell r="N1586">
            <v>0.38495070824583272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 t="str">
            <v xml:space="preserve"> $-   </v>
          </cell>
          <cell r="H1587">
            <v>142376000</v>
          </cell>
          <cell r="M1587">
            <v>0.58974790551008005</v>
          </cell>
          <cell r="N1587">
            <v>0.37810509490326472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 t="str">
            <v xml:space="preserve"> $-   </v>
          </cell>
          <cell r="H1588">
            <v>215484000</v>
          </cell>
          <cell r="M1588">
            <v>0.61157151077606009</v>
          </cell>
          <cell r="N1588">
            <v>0.35616945759449908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 t="str">
            <v xml:space="preserve"> $-   </v>
          </cell>
          <cell r="M1589">
            <v>0.80814842626763983</v>
          </cell>
          <cell r="N1589">
            <v>0.52350181778221416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 t="str">
            <v xml:space="preserve"> $-   </v>
          </cell>
          <cell r="M1590">
            <v>0.80622161525333991</v>
          </cell>
          <cell r="N1590">
            <v>0.54734132777666678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 t="str">
            <v xml:space="preserve"> $-   </v>
          </cell>
          <cell r="M1591">
            <v>0.81346220289332827</v>
          </cell>
          <cell r="N1591">
            <v>0.55877388460940658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 t="str">
            <v xml:space="preserve"> $-   </v>
          </cell>
          <cell r="M1592">
            <v>0.8180156810771726</v>
          </cell>
          <cell r="N1592">
            <v>0.57198928415675032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 t="str">
            <v xml:space="preserve"> $-   </v>
          </cell>
          <cell r="M1593">
            <v>0.81671427504940919</v>
          </cell>
          <cell r="N1593">
            <v>3.1807245642228567E-2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 t="str">
            <v xml:space="preserve"> $-   </v>
          </cell>
          <cell r="M1594">
            <v>0.89250850883887867</v>
          </cell>
          <cell r="N1594">
            <v>-0.12919985973308029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 t="str">
            <v xml:space="preserve"> $-   </v>
          </cell>
          <cell r="M1595">
            <v>0.89492518284331035</v>
          </cell>
          <cell r="N1595">
            <v>-1.1052212640955179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 t="str">
            <v xml:space="preserve"> $-   </v>
          </cell>
          <cell r="M1596">
            <v>0.87938810619798202</v>
          </cell>
          <cell r="N1596">
            <v>-0.45011798484214444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 t="str">
            <v xml:space="preserve"> $-   </v>
          </cell>
          <cell r="H1597">
            <v>629908000</v>
          </cell>
          <cell r="M1597">
            <v>0.55530015767946728</v>
          </cell>
          <cell r="N1597">
            <v>0.2521280762906154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 t="str">
            <v xml:space="preserve"> $-   </v>
          </cell>
          <cell r="H1598">
            <v>725216000</v>
          </cell>
          <cell r="M1598">
            <v>0.56268417161097184</v>
          </cell>
          <cell r="N1598">
            <v>0.24792086707182917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 t="str">
            <v xml:space="preserve"> $-   </v>
          </cell>
          <cell r="H1599">
            <v>894057000</v>
          </cell>
          <cell r="M1599">
            <v>0.570759061602644</v>
          </cell>
          <cell r="N1599">
            <v>0.25418692582151164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 t="str">
            <v xml:space="preserve"> $-   </v>
          </cell>
          <cell r="H1600">
            <v>898924000</v>
          </cell>
          <cell r="M1600">
            <v>0.58111493310668594</v>
          </cell>
          <cell r="N1600">
            <v>0.28024548559451073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 t="str">
            <v xml:space="preserve"> $-   </v>
          </cell>
          <cell r="H1601">
            <v>16460000000</v>
          </cell>
          <cell r="M1601">
            <v>0.60054727828323817</v>
          </cell>
          <cell r="N1601">
            <v>0.11359908844500458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 t="str">
            <v xml:space="preserve"> $-   </v>
          </cell>
          <cell r="H1602">
            <v>16606000000</v>
          </cell>
          <cell r="M1602">
            <v>0.62764827872252171</v>
          </cell>
          <cell r="N1602">
            <v>0.26518457071754459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 t="str">
            <v xml:space="preserve"> $-   </v>
          </cell>
          <cell r="H1603">
            <v>16533000000</v>
          </cell>
          <cell r="M1603">
            <v>0.60708693017729132</v>
          </cell>
          <cell r="N1603">
            <v>0.15422689822866092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 t="str">
            <v xml:space="preserve"> $-   </v>
          </cell>
          <cell r="H1604">
            <v>16017000000</v>
          </cell>
          <cell r="M1604">
            <v>0.60069138428810209</v>
          </cell>
          <cell r="N1604">
            <v>0.25117763257863546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  <cell r="M1605">
            <v>0.59991451698025811</v>
          </cell>
          <cell r="N1605">
            <v>0.28146694502888575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  <cell r="M1606">
            <v>0.58856811562541678</v>
          </cell>
          <cell r="N1606">
            <v>0.27168265398184449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  <cell r="M1607">
            <v>0.58533416040664665</v>
          </cell>
          <cell r="N1607">
            <v>0.26811049270513293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  <cell r="M1608">
            <v>0.58739715188323938</v>
          </cell>
          <cell r="N1608">
            <v>0.28166086610795893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 t="str">
            <v xml:space="preserve"> $-   </v>
          </cell>
          <cell r="M1609">
            <v>0.28421601198618984</v>
          </cell>
          <cell r="N1609">
            <v>8.2470197381278088E-2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 t="str">
            <v xml:space="preserve"> $-   </v>
          </cell>
          <cell r="M1610">
            <v>0.28816920026437542</v>
          </cell>
          <cell r="N1610">
            <v>0.11837409120951752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 t="str">
            <v xml:space="preserve"> $-   </v>
          </cell>
          <cell r="M1611">
            <v>0.28966511117211091</v>
          </cell>
          <cell r="N1611">
            <v>0.11055448805929179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 t="str">
            <v xml:space="preserve"> $-   </v>
          </cell>
          <cell r="M1612">
            <v>0.26435277820532554</v>
          </cell>
          <cell r="N1612">
            <v>3.5862705864245038E-2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 t="str">
            <v xml:space="preserve"> $-   </v>
          </cell>
          <cell r="H1613">
            <v>364200000</v>
          </cell>
          <cell r="M1613">
            <v>0.34991993217784478</v>
          </cell>
          <cell r="N1613">
            <v>0.23556424265259984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 t="str">
            <v xml:space="preserve"> $-   </v>
          </cell>
          <cell r="H1614">
            <v>340100000</v>
          </cell>
          <cell r="M1614">
            <v>0.34009736667404289</v>
          </cell>
          <cell r="N1614">
            <v>0.23901305598583758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 t="str">
            <v xml:space="preserve"> $-   </v>
          </cell>
          <cell r="H1615">
            <v>391400000</v>
          </cell>
          <cell r="M1615">
            <v>0.32524864421364397</v>
          </cell>
          <cell r="N1615">
            <v>0.22254907846551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 t="str">
            <v xml:space="preserve"> $-   </v>
          </cell>
          <cell r="H1616">
            <v>561800000</v>
          </cell>
          <cell r="M1616">
            <v>0.33355832672415253</v>
          </cell>
          <cell r="N1616">
            <v>0.21101567641450533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 t="str">
            <v xml:space="preserve"> $-   </v>
          </cell>
          <cell r="H1617">
            <v>8891000000</v>
          </cell>
          <cell r="M1617">
            <v>0.98107335035672405</v>
          </cell>
          <cell r="N1617">
            <v>0.3496553311341743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 t="str">
            <v xml:space="preserve"> $-   </v>
          </cell>
          <cell r="H1618">
            <v>3813000000</v>
          </cell>
          <cell r="M1618">
            <v>0.98481872168413398</v>
          </cell>
          <cell r="N1618">
            <v>0.40401276272013992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 t="str">
            <v xml:space="preserve"> $-   </v>
          </cell>
          <cell r="H1619">
            <v>2765000000</v>
          </cell>
          <cell r="M1619">
            <v>0.9875978816819807</v>
          </cell>
          <cell r="N1619">
            <v>0.41691938623093289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 t="str">
            <v xml:space="preserve"> $-   </v>
          </cell>
          <cell r="H1620">
            <v>3688000000</v>
          </cell>
          <cell r="M1620">
            <v>0.98930392189530503</v>
          </cell>
          <cell r="N1620">
            <v>0.40711739029022692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 t="str">
            <v xml:space="preserve"> $-   </v>
          </cell>
          <cell r="H1621" t="str">
            <v xml:space="preserve"> $-   </v>
          </cell>
          <cell r="M1621">
            <v>0.35836494542076336</v>
          </cell>
          <cell r="N1621">
            <v>7.3314237051947048E-2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 t="str">
            <v xml:space="preserve"> $-   </v>
          </cell>
          <cell r="H1622" t="str">
            <v xml:space="preserve"> $-   </v>
          </cell>
          <cell r="M1622">
            <v>0.35536142031844442</v>
          </cell>
          <cell r="N1622">
            <v>7.1297731435817954E-2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 t="str">
            <v xml:space="preserve"> $-   </v>
          </cell>
          <cell r="H1623" t="str">
            <v xml:space="preserve"> $-   </v>
          </cell>
          <cell r="M1623">
            <v>0.35193969718630191</v>
          </cell>
          <cell r="N1623">
            <v>6.1342517382545973E-2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 t="str">
            <v xml:space="preserve"> $-   </v>
          </cell>
          <cell r="H1624" t="str">
            <v xml:space="preserve"> $-   </v>
          </cell>
          <cell r="M1624">
            <v>0.34412363266344437</v>
          </cell>
          <cell r="N1624">
            <v>5.9399643856525054E-2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 t="str">
            <v xml:space="preserve"> $-   </v>
          </cell>
          <cell r="H1625">
            <v>25000000</v>
          </cell>
          <cell r="M1625">
            <v>0.17571527518780972</v>
          </cell>
          <cell r="N1625">
            <v>7.6988651499813529E-2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 t="str">
            <v xml:space="preserve"> $-   </v>
          </cell>
          <cell r="H1626">
            <v>33000000</v>
          </cell>
          <cell r="M1626">
            <v>0.17084339774557167</v>
          </cell>
          <cell r="N1626">
            <v>6.662640901771337E-2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 t="str">
            <v xml:space="preserve"> $-   </v>
          </cell>
          <cell r="H1627">
            <v>74000000</v>
          </cell>
          <cell r="M1627">
            <v>0.17663108515628745</v>
          </cell>
          <cell r="N1627">
            <v>7.1131109090038766E-2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 t="str">
            <v xml:space="preserve"> $-   </v>
          </cell>
          <cell r="H1628">
            <v>71000000</v>
          </cell>
          <cell r="M1628">
            <v>0.17771985712906646</v>
          </cell>
          <cell r="N1628">
            <v>7.3704025485085436E-2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 t="str">
            <v xml:space="preserve"> $-   </v>
          </cell>
          <cell r="H1629">
            <v>1333000000</v>
          </cell>
          <cell r="M1629">
            <v>0.34835156976328396</v>
          </cell>
          <cell r="N1629">
            <v>0.14803690195237074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 t="str">
            <v xml:space="preserve"> $-   </v>
          </cell>
          <cell r="H1630">
            <v>1292000000</v>
          </cell>
          <cell r="M1630">
            <v>0.35681623320948841</v>
          </cell>
          <cell r="N1630">
            <v>0.15868819662760789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 t="str">
            <v xml:space="preserve"> $-   </v>
          </cell>
          <cell r="H1631">
            <v>1245000000</v>
          </cell>
          <cell r="M1631">
            <v>0.36494097677648329</v>
          </cell>
          <cell r="N1631">
            <v>0.16526502584677108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 t="str">
            <v xml:space="preserve"> $-   </v>
          </cell>
          <cell r="H1632">
            <v>1301000000</v>
          </cell>
          <cell r="M1632">
            <v>0.37644206040120509</v>
          </cell>
          <cell r="N1632">
            <v>0.17723565287677273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 t="str">
            <v xml:space="preserve"> $-   </v>
          </cell>
          <cell r="H1633">
            <v>756000000</v>
          </cell>
          <cell r="M1633">
            <v>0.39580550360673261</v>
          </cell>
          <cell r="N1633">
            <v>0.21533529254608602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 t="str">
            <v xml:space="preserve"> $-   </v>
          </cell>
          <cell r="H1634">
            <v>815000000</v>
          </cell>
          <cell r="M1634">
            <v>0.39883381924198247</v>
          </cell>
          <cell r="N1634">
            <v>0.20043731778425655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 t="str">
            <v xml:space="preserve"> $-   </v>
          </cell>
          <cell r="H1635">
            <v>1176000000</v>
          </cell>
          <cell r="M1635">
            <v>0.40971585701191571</v>
          </cell>
          <cell r="N1635">
            <v>0.2054471651171926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 t="str">
            <v xml:space="preserve"> $-   </v>
          </cell>
          <cell r="H1636">
            <v>1738000000</v>
          </cell>
          <cell r="M1636">
            <v>0.53342391304347825</v>
          </cell>
          <cell r="N1636">
            <v>0.17989130434782608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 t="str">
            <v xml:space="preserve"> $-   </v>
          </cell>
          <cell r="H1637" t="str">
            <v xml:space="preserve"> $-   </v>
          </cell>
          <cell r="M1637">
            <v>0.24827430219929114</v>
          </cell>
          <cell r="N1637">
            <v>5.9159161081487076E-2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 t="str">
            <v xml:space="preserve"> $-   </v>
          </cell>
          <cell r="H1638" t="str">
            <v xml:space="preserve"> $-   </v>
          </cell>
          <cell r="M1638">
            <v>0.2482185372899931</v>
          </cell>
          <cell r="N1638">
            <v>5.6418934523634563E-2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 t="str">
            <v xml:space="preserve"> $-   </v>
          </cell>
          <cell r="H1639" t="str">
            <v xml:space="preserve"> $-   </v>
          </cell>
          <cell r="M1639">
            <v>0.24825440491216944</v>
          </cell>
          <cell r="N1639">
            <v>5.5898165555100264E-2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 t="str">
            <v xml:space="preserve"> $-   </v>
          </cell>
          <cell r="H1640" t="str">
            <v xml:space="preserve"> $-   </v>
          </cell>
          <cell r="M1640">
            <v>0.25127247837720112</v>
          </cell>
          <cell r="N1640">
            <v>4.9996888805923713E-2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 t="str">
            <v xml:space="preserve"> $-   </v>
          </cell>
          <cell r="H1641">
            <v>86000000</v>
          </cell>
          <cell r="M1641">
            <v>0.19540984931936012</v>
          </cell>
          <cell r="N1641">
            <v>9.1964709805863507E-2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 t="str">
            <v xml:space="preserve"> $-   </v>
          </cell>
          <cell r="H1642">
            <v>118900000</v>
          </cell>
          <cell r="M1642">
            <v>0.19221019703725006</v>
          </cell>
          <cell r="N1642">
            <v>8.9286998417949084E-2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 t="str">
            <v xml:space="preserve"> $-   </v>
          </cell>
          <cell r="H1643">
            <v>211800000</v>
          </cell>
          <cell r="M1643">
            <v>0.19465417237048221</v>
          </cell>
          <cell r="N1643">
            <v>5.6217276563315884E-2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 t="str">
            <v xml:space="preserve"> $-   </v>
          </cell>
          <cell r="H1644" t="str">
            <v xml:space="preserve"> $-   </v>
          </cell>
          <cell r="M1644">
            <v>0.43613190227369014</v>
          </cell>
          <cell r="N1644">
            <v>0.23478322270865698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 t="str">
            <v xml:space="preserve"> $-   </v>
          </cell>
          <cell r="H1645" t="str">
            <v xml:space="preserve"> $-   </v>
          </cell>
          <cell r="M1645">
            <v>0.41627571273908337</v>
          </cell>
          <cell r="N1645">
            <v>0.19981955972573079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 t="str">
            <v xml:space="preserve"> $-   </v>
          </cell>
          <cell r="H1646" t="str">
            <v xml:space="preserve"> $-   </v>
          </cell>
          <cell r="M1646">
            <v>0.4119346554430019</v>
          </cell>
          <cell r="N1646">
            <v>0.20339920102725068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 t="str">
            <v xml:space="preserve"> $-   </v>
          </cell>
          <cell r="H1647" t="str">
            <v xml:space="preserve"> $-   </v>
          </cell>
          <cell r="M1647">
            <v>0.41656181045644369</v>
          </cell>
          <cell r="N1647">
            <v>0.20230866021117128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 t="str">
            <v xml:space="preserve"> $-   </v>
          </cell>
          <cell r="M1648">
            <v>0.16630489230255463</v>
          </cell>
          <cell r="N1648">
            <v>0.10753047253297712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 t="str">
            <v xml:space="preserve"> $-   </v>
          </cell>
          <cell r="M1649">
            <v>0.21202095395643783</v>
          </cell>
          <cell r="N1649">
            <v>0.13937138130686519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 t="str">
            <v xml:space="preserve"> $-   </v>
          </cell>
          <cell r="M1650">
            <v>0.22153181142779954</v>
          </cell>
          <cell r="N1650">
            <v>0.18424962852897475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 t="str">
            <v xml:space="preserve"> $-   </v>
          </cell>
          <cell r="M1651">
            <v>0.19598983338040099</v>
          </cell>
          <cell r="N1651">
            <v>0.13329567918667043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 t="str">
            <v xml:space="preserve"> $-   </v>
          </cell>
          <cell r="H1652">
            <v>185000000</v>
          </cell>
          <cell r="M1652">
            <v>0.53837670930745474</v>
          </cell>
          <cell r="N1652">
            <v>0.19122187913542127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 t="str">
            <v xml:space="preserve"> $-   </v>
          </cell>
          <cell r="H1653">
            <v>216000000</v>
          </cell>
          <cell r="M1653">
            <v>0.52206029147534438</v>
          </cell>
          <cell r="N1653">
            <v>0.18526652026352566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 t="str">
            <v xml:space="preserve"> $-   </v>
          </cell>
          <cell r="H1654">
            <v>233000000</v>
          </cell>
          <cell r="M1654">
            <v>0.52584737739064569</v>
          </cell>
          <cell r="N1654">
            <v>0.1868964211323613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 t="str">
            <v xml:space="preserve"> $-   </v>
          </cell>
          <cell r="H1655">
            <v>234000000</v>
          </cell>
          <cell r="M1655">
            <v>0.51228323699421963</v>
          </cell>
          <cell r="N1655">
            <v>0.18569364161849711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 t="str">
            <v xml:space="preserve"> $-   </v>
          </cell>
          <cell r="H1656">
            <v>373199000</v>
          </cell>
          <cell r="M1656">
            <v>0.36915098197926233</v>
          </cell>
          <cell r="N1656">
            <v>0.20329360974288571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 t="str">
            <v xml:space="preserve"> $-   </v>
          </cell>
          <cell r="H1657">
            <v>371051000</v>
          </cell>
          <cell r="M1657">
            <v>0.38109560400616549</v>
          </cell>
          <cell r="N1657">
            <v>0.23219211177640164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 t="str">
            <v xml:space="preserve"> $-   </v>
          </cell>
          <cell r="H1658">
            <v>314119000</v>
          </cell>
          <cell r="M1658">
            <v>0.38967281911771823</v>
          </cell>
          <cell r="N1658">
            <v>0.23931010786282031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 t="str">
            <v xml:space="preserve"> $-   </v>
          </cell>
          <cell r="H1659">
            <v>322629000</v>
          </cell>
          <cell r="M1659">
            <v>0.37918384801526439</v>
          </cell>
          <cell r="N1659">
            <v>0.18340860127731831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 t="str">
            <v xml:space="preserve"> $-   </v>
          </cell>
          <cell r="H1660">
            <v>513916000</v>
          </cell>
          <cell r="M1660">
            <v>0.79192370644692101</v>
          </cell>
          <cell r="N1660">
            <v>0.35950695162007418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 t="str">
            <v xml:space="preserve"> $-   </v>
          </cell>
          <cell r="H1661">
            <v>615874000</v>
          </cell>
          <cell r="M1661">
            <v>0.79670288696334579</v>
          </cell>
          <cell r="N1661">
            <v>0.45235882367366997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 t="str">
            <v xml:space="preserve"> $-   </v>
          </cell>
          <cell r="H1662">
            <v>806021000</v>
          </cell>
          <cell r="M1662">
            <v>0.76370073790021853</v>
          </cell>
          <cell r="N1662">
            <v>0.33836404617486521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 t="str">
            <v xml:space="preserve"> $-   </v>
          </cell>
          <cell r="H1663">
            <v>778923000</v>
          </cell>
          <cell r="M1663">
            <v>0.6421126255404892</v>
          </cell>
          <cell r="N1663">
            <v>-1.7929684246178797E-2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 t="str">
            <v xml:space="preserve"> $-   </v>
          </cell>
          <cell r="H1664">
            <v>926053000</v>
          </cell>
          <cell r="M1664">
            <v>0.3374912854900608</v>
          </cell>
          <cell r="N1664">
            <v>0.17996078877805119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 t="str">
            <v xml:space="preserve"> $-   </v>
          </cell>
          <cell r="H1665">
            <v>977863000</v>
          </cell>
          <cell r="M1665">
            <v>0.32127064215392465</v>
          </cell>
          <cell r="N1665">
            <v>0.16926873137526774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 t="str">
            <v xml:space="preserve"> $-   </v>
          </cell>
          <cell r="H1666">
            <v>1019045000</v>
          </cell>
          <cell r="M1666">
            <v>0.31959095115707636</v>
          </cell>
          <cell r="N1666">
            <v>0.16670438943243424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 t="str">
            <v xml:space="preserve"> $-   </v>
          </cell>
          <cell r="H1667">
            <v>1124524000</v>
          </cell>
          <cell r="M1667">
            <v>0.36199900838914389</v>
          </cell>
          <cell r="N1667">
            <v>0.1814607955418511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 t="str">
            <v xml:space="preserve"> $-   </v>
          </cell>
          <cell r="G1668" t="str">
            <v xml:space="preserve"> $-   </v>
          </cell>
          <cell r="H1668">
            <v>1173955000</v>
          </cell>
          <cell r="M1668">
            <v>0.28582888909444548</v>
          </cell>
          <cell r="N1668">
            <v>0.12350995112685324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 t="str">
            <v xml:space="preserve"> $-   </v>
          </cell>
          <cell r="G1669" t="str">
            <v xml:space="preserve"> $-   </v>
          </cell>
          <cell r="H1669">
            <v>1213178000</v>
          </cell>
          <cell r="M1669">
            <v>0.32285763841832782</v>
          </cell>
          <cell r="N1669">
            <v>0.16198502791452965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 t="str">
            <v xml:space="preserve"> $-   </v>
          </cell>
          <cell r="G1670" t="str">
            <v xml:space="preserve"> $-   </v>
          </cell>
          <cell r="H1670">
            <v>1341315000</v>
          </cell>
          <cell r="M1670">
            <v>0.35787601440535499</v>
          </cell>
          <cell r="N1670">
            <v>0.15471625125127475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 t="str">
            <v xml:space="preserve"> $-   </v>
          </cell>
          <cell r="G1671" t="str">
            <v xml:space="preserve"> $-   </v>
          </cell>
          <cell r="H1671">
            <v>1966939000</v>
          </cell>
          <cell r="M1671">
            <v>0.33401071186944664</v>
          </cell>
          <cell r="N1671">
            <v>0.12271469340286946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  <cell r="M1672">
            <v>0.66006256421039433</v>
          </cell>
          <cell r="N1672">
            <v>0.26778478059181465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  <cell r="M1673">
            <v>0.68804057533773955</v>
          </cell>
          <cell r="N1673">
            <v>0.3182905070280303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  <cell r="M1674">
            <v>0.70184247630969687</v>
          </cell>
          <cell r="N1674">
            <v>0.32791594317019329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  <cell r="M1675">
            <v>0.69650265755024776</v>
          </cell>
          <cell r="N1675">
            <v>0.30258220744475428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 t="str">
            <v xml:space="preserve"> $-   </v>
          </cell>
          <cell r="H1676">
            <v>15888000000</v>
          </cell>
          <cell r="M1676">
            <v>0.33100779829416471</v>
          </cell>
          <cell r="N1676">
            <v>0.11455142643889712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 t="str">
            <v xml:space="preserve"> $-   </v>
          </cell>
          <cell r="H1677">
            <v>17182000000</v>
          </cell>
          <cell r="M1677">
            <v>0.32353458354323295</v>
          </cell>
          <cell r="N1677">
            <v>0.10045956144436312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 t="str">
            <v xml:space="preserve"> $-   </v>
          </cell>
          <cell r="H1678">
            <v>17297000000</v>
          </cell>
          <cell r="M1678">
            <v>0.3229443929917154</v>
          </cell>
          <cell r="N1678">
            <v>9.0714403521904061E-2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 t="str">
            <v xml:space="preserve"> $-   </v>
          </cell>
          <cell r="H1679">
            <v>18048000000</v>
          </cell>
          <cell r="M1679">
            <v>0.36185873720557404</v>
          </cell>
          <cell r="N1679">
            <v>5.551701812800592E-2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 t="str">
            <v xml:space="preserve"> $-   </v>
          </cell>
          <cell r="H1680" t="str">
            <v xml:space="preserve"> $-   </v>
          </cell>
          <cell r="M1680">
            <v>0.53147506734839745</v>
          </cell>
          <cell r="N1680">
            <v>0.13920637993955121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 t="str">
            <v xml:space="preserve"> $-   </v>
          </cell>
          <cell r="H1681" t="str">
            <v xml:space="preserve"> $-   </v>
          </cell>
          <cell r="M1681">
            <v>0.53456689711264738</v>
          </cell>
          <cell r="N1681">
            <v>0.14660431069540464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 t="str">
            <v xml:space="preserve"> $-   </v>
          </cell>
          <cell r="H1682" t="str">
            <v xml:space="preserve"> $-   </v>
          </cell>
          <cell r="M1682">
            <v>0.54738931088756582</v>
          </cell>
          <cell r="N1682">
            <v>0.15626496954766303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 t="str">
            <v xml:space="preserve"> $-   </v>
          </cell>
          <cell r="H1683" t="str">
            <v xml:space="preserve"> $-   </v>
          </cell>
          <cell r="M1683">
            <v>0.56732602924129671</v>
          </cell>
          <cell r="N1683">
            <v>0.16449164267284896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  <cell r="M1684">
            <v>0.33235394936584883</v>
          </cell>
          <cell r="N1684">
            <v>7.0172861270261011E-2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  <cell r="M1685">
            <v>0.32415275417374789</v>
          </cell>
          <cell r="N1685">
            <v>6.7879636109167252E-2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  <cell r="M1686">
            <v>0.31965199590583415</v>
          </cell>
          <cell r="N1686">
            <v>6.8270214943705221E-2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  <cell r="M1687">
            <v>0.29165973954003876</v>
          </cell>
          <cell r="N1687">
            <v>3.3139373787752842E-2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 t="str">
            <v xml:space="preserve"> $-   </v>
          </cell>
          <cell r="M1688">
            <v>0.39620152993933</v>
          </cell>
          <cell r="N1688">
            <v>0.12134001582695858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 t="str">
            <v xml:space="preserve"> $-   </v>
          </cell>
          <cell r="M1689">
            <v>0.39066979410998171</v>
          </cell>
          <cell r="N1689">
            <v>0.1055512118842846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 t="str">
            <v xml:space="preserve"> $-   </v>
          </cell>
          <cell r="M1690">
            <v>0.38636363636363635</v>
          </cell>
          <cell r="N1690">
            <v>0.12487231869254341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 t="str">
            <v xml:space="preserve"> $-   </v>
          </cell>
          <cell r="M1691">
            <v>0.38434163701067614</v>
          </cell>
          <cell r="N1691">
            <v>0.12455516014234876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  <cell r="M1692">
            <v>0.67501362661198105</v>
          </cell>
          <cell r="N1692">
            <v>0.16094001362861737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  <cell r="M1693">
            <v>0.71169434960409195</v>
          </cell>
          <cell r="N1693">
            <v>0.12334404471431806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  <cell r="M1694">
            <v>0.69958097785403761</v>
          </cell>
          <cell r="N1694">
            <v>5.1300384809185876E-2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  <cell r="M1695">
            <v>0.58179908986995754</v>
          </cell>
          <cell r="N1695">
            <v>-2.7158982517363581E-2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 t="str">
            <v xml:space="preserve"> $-   </v>
          </cell>
          <cell r="H1696" t="str">
            <v xml:space="preserve"> $-   </v>
          </cell>
          <cell r="M1696">
            <v>0.2773417442969266</v>
          </cell>
          <cell r="N1696">
            <v>0.17098217560331549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 t="str">
            <v xml:space="preserve"> $-   </v>
          </cell>
          <cell r="H1697" t="str">
            <v xml:space="preserve"> $-   </v>
          </cell>
          <cell r="M1697">
            <v>0.27384591867930297</v>
          </cell>
          <cell r="N1697">
            <v>0.16271782329562826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 t="str">
            <v xml:space="preserve"> $-   </v>
          </cell>
          <cell r="H1698" t="str">
            <v xml:space="preserve"> $-   </v>
          </cell>
          <cell r="M1698">
            <v>0.27087883123729195</v>
          </cell>
          <cell r="N1698">
            <v>0.15754198358310115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 t="str">
            <v xml:space="preserve"> $-   </v>
          </cell>
          <cell r="H1699" t="str">
            <v xml:space="preserve"> $-   </v>
          </cell>
          <cell r="M1699">
            <v>0.28584509729111029</v>
          </cell>
          <cell r="N1699">
            <v>0.15261350629530712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 t="str">
            <v xml:space="preserve"> $-   </v>
          </cell>
          <cell r="M1700">
            <v>0.74837310195227769</v>
          </cell>
          <cell r="N1700">
            <v>0.29044882259543353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  <cell r="M1701">
            <v>0.72602413808020072</v>
          </cell>
          <cell r="N1701">
            <v>0.27661461262274517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  <cell r="M1702">
            <v>0.73406372370701645</v>
          </cell>
          <cell r="N1702">
            <v>0.29495217512250443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  <cell r="M1703">
            <v>0.69978992297175635</v>
          </cell>
          <cell r="N1703">
            <v>0.21659608523125146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 t="str">
            <v xml:space="preserve"> $-   </v>
          </cell>
          <cell r="H1704">
            <v>31237000</v>
          </cell>
          <cell r="M1704">
            <v>0.96740166729575305</v>
          </cell>
          <cell r="N1704">
            <v>0.31245607241868517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 t="str">
            <v xml:space="preserve"> $-   </v>
          </cell>
          <cell r="H1705">
            <v>-72761000</v>
          </cell>
          <cell r="M1705">
            <v>0.97414749439620296</v>
          </cell>
          <cell r="N1705">
            <v>0.26004602398091636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 t="str">
            <v xml:space="preserve"> $-   </v>
          </cell>
          <cell r="H1706">
            <v>-87159000</v>
          </cell>
          <cell r="M1706">
            <v>0.97893997834547397</v>
          </cell>
          <cell r="N1706">
            <v>0.31532656879927473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 t="str">
            <v xml:space="preserve"> $-   </v>
          </cell>
          <cell r="H1707">
            <v>49282000</v>
          </cell>
          <cell r="M1707">
            <v>0.97767836745919978</v>
          </cell>
          <cell r="N1707">
            <v>0.23555963088603907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  <cell r="M1708">
            <v>0.63407147555360666</v>
          </cell>
          <cell r="N1708">
            <v>0.17978513483885114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  <cell r="M1709">
            <v>0.64117032392894457</v>
          </cell>
          <cell r="N1709">
            <v>0.2025078369905956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  <cell r="M1710">
            <v>0.63525708289611749</v>
          </cell>
          <cell r="N1710">
            <v>0.22455403987408185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  <cell r="M1711">
            <v>0.6591653027823241</v>
          </cell>
          <cell r="N1711">
            <v>0.28580196399345337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ha Sharma" refreshedDate="43960.991005439813" createdVersion="6" refreshedVersion="6" minRefreshableVersion="3" recordCount="1711" xr:uid="{0864458A-86F4-4EED-A447-AF919D0B6E9C}">
  <cacheSource type="worksheet">
    <worksheetSource ref="B1:K1048576" sheet="Data file"/>
  </cacheSource>
  <cacheFields count="14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  <fieldGroup par="13" base="2">
        <rangePr groupBy="months" startDate="2003-06-30T00:00:00" endDate="2017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 Revenue " numFmtId="44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ross Profit" numFmtId="0">
      <sharedItems containsBlank="1" containsMixedTypes="1" containsNumber="1" containsInteger="1" minValue="-12647000000" maxValue="149453000000"/>
    </cacheField>
    <cacheField name="Operating Income" numFmtId="2">
      <sharedItems containsBlank="1" containsMixedTypes="1" containsNumber="1" containsInteger="1" minValue="-25845000000" maxValue="71230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x v="0"/>
    <n v="24855000000"/>
    <n v="10499000000"/>
    <n v="12977000000"/>
    <n v="0"/>
    <n v="845000000"/>
    <n v="14356000000"/>
    <n v="534000000"/>
    <x v="0"/>
    <s v="Airlines"/>
  </r>
  <r>
    <x v="0"/>
    <x v="1"/>
    <x v="1"/>
    <n v="26743000000"/>
    <n v="11019000000"/>
    <n v="12913000000"/>
    <n v="0"/>
    <n v="853000000"/>
    <n v="15724000000"/>
    <n v="1958000000"/>
    <x v="0"/>
    <s v="Airlines"/>
  </r>
  <r>
    <x v="0"/>
    <x v="2"/>
    <x v="2"/>
    <n v="42650000000"/>
    <n v="15620000000"/>
    <n v="20686000000"/>
    <n v="0"/>
    <n v="1295000000"/>
    <n v="27030000000"/>
    <n v="5049000000"/>
    <x v="0"/>
    <s v="Airlines"/>
  </r>
  <r>
    <x v="0"/>
    <x v="3"/>
    <x v="3"/>
    <n v="40990000000"/>
    <n v="11096000000"/>
    <n v="21275000000"/>
    <n v="0"/>
    <n v="1364000000"/>
    <n v="29894000000"/>
    <n v="7255000000"/>
    <x v="0"/>
    <s v="Airlines"/>
  </r>
  <r>
    <x v="1"/>
    <x v="0"/>
    <x v="4"/>
    <n v="6205003000"/>
    <n v="3106967000"/>
    <n v="2440721000"/>
    <n v="0"/>
    <n v="0"/>
    <n v="3098036000"/>
    <n v="657315000"/>
    <x v="1"/>
    <s v="Automotive Retail"/>
  </r>
  <r>
    <x v="1"/>
    <x v="1"/>
    <x v="5"/>
    <n v="6493814000"/>
    <n v="3241668000"/>
    <n v="2591828000"/>
    <n v="0"/>
    <n v="0"/>
    <n v="3252146000"/>
    <n v="660318000"/>
    <x v="1"/>
    <s v="Automotive Retail"/>
  </r>
  <r>
    <x v="1"/>
    <x v="2"/>
    <x v="6"/>
    <n v="9843861000"/>
    <n v="5390248000"/>
    <n v="3601903000"/>
    <n v="0"/>
    <n v="0"/>
    <n v="4453613000"/>
    <n v="851710000"/>
    <x v="1"/>
    <s v="Automotive Retail"/>
  </r>
  <r>
    <x v="1"/>
    <x v="3"/>
    <x v="7"/>
    <n v="9737018000"/>
    <n v="5314246000"/>
    <n v="3596992000"/>
    <n v="0"/>
    <n v="0"/>
    <n v="4422772000"/>
    <n v="825780000"/>
    <x v="1"/>
    <s v="Automotive Retail"/>
  </r>
  <r>
    <x v="2"/>
    <x v="0"/>
    <x v="8"/>
    <n v="170910000000"/>
    <n v="106606000000"/>
    <n v="10830000000"/>
    <n v="4475000000"/>
    <n v="0"/>
    <n v="64304000000"/>
    <n v="48999000000"/>
    <x v="2"/>
    <s v="Computer Hardware"/>
  </r>
  <r>
    <x v="2"/>
    <x v="1"/>
    <x v="9"/>
    <n v="182795000000"/>
    <n v="112258000000"/>
    <n v="11993000000"/>
    <n v="6041000000"/>
    <n v="0"/>
    <n v="70537000000"/>
    <n v="52503000000"/>
    <x v="2"/>
    <s v="Computer Hardware"/>
  </r>
  <r>
    <x v="2"/>
    <x v="2"/>
    <x v="10"/>
    <n v="233715000000"/>
    <n v="140089000000"/>
    <n v="14329000000"/>
    <n v="8067000000"/>
    <n v="0"/>
    <n v="93626000000"/>
    <n v="71230000000"/>
    <x v="2"/>
    <s v="Computer Hardware"/>
  </r>
  <r>
    <x v="2"/>
    <x v="3"/>
    <x v="11"/>
    <n v="215639000000"/>
    <n v="131376000000"/>
    <n v="14194000000"/>
    <n v="10045000000"/>
    <n v="0"/>
    <n v="84263000000"/>
    <n v="60024000000"/>
    <x v="2"/>
    <s v="Computer Hardware"/>
  </r>
  <r>
    <x v="3"/>
    <x v="0"/>
    <x v="0"/>
    <n v="18380000000"/>
    <n v="4508000000"/>
    <n v="4989000000"/>
    <n v="2778000000"/>
    <n v="0"/>
    <n v="13872000000"/>
    <n v="6105000000"/>
    <x v="3"/>
    <s v="Pharmaceuticals"/>
  </r>
  <r>
    <x v="3"/>
    <x v="1"/>
    <x v="1"/>
    <n v="18790000000"/>
    <n v="4581000000"/>
    <n v="5352000000"/>
    <n v="2855000000"/>
    <n v="0"/>
    <n v="14209000000"/>
    <n v="6002000000"/>
    <x v="3"/>
    <s v="Pharmaceuticals"/>
  </r>
  <r>
    <x v="3"/>
    <x v="2"/>
    <x v="2"/>
    <n v="19960000000"/>
    <n v="4426000000"/>
    <n v="8474000000"/>
    <n v="3297000000"/>
    <n v="0"/>
    <n v="15534000000"/>
    <n v="3763000000"/>
    <x v="3"/>
    <s v="Pharmaceuticals"/>
  </r>
  <r>
    <x v="3"/>
    <x v="3"/>
    <x v="3"/>
    <n v="22859000000"/>
    <n v="4500000000"/>
    <n v="6387000000"/>
    <n v="4285000000"/>
    <n v="0"/>
    <n v="18359000000"/>
    <n v="7687000000"/>
    <x v="3"/>
    <s v="Pharmaceuticals"/>
  </r>
  <r>
    <x v="4"/>
    <x v="0"/>
    <x v="12"/>
    <n v="87959167000"/>
    <n v="85451348000"/>
    <n v="1447234000"/>
    <n v="0"/>
    <n v="162186000"/>
    <n v="2507819000"/>
    <n v="898399000"/>
    <x v="3"/>
    <s v="Health Care Distributors"/>
  </r>
  <r>
    <x v="4"/>
    <x v="1"/>
    <x v="13"/>
    <n v="119569127000"/>
    <n v="116586761000"/>
    <n v="2011595000"/>
    <n v="0"/>
    <n v="188680000"/>
    <n v="2982366000"/>
    <n v="782091000"/>
    <x v="3"/>
    <s v="Health Care Distributors"/>
  </r>
  <r>
    <x v="4"/>
    <x v="2"/>
    <x v="14"/>
    <n v="135961803000"/>
    <n v="132432490000"/>
    <n v="2858458000"/>
    <n v="0"/>
    <n v="248635000"/>
    <n v="3529313000"/>
    <n v="422220000"/>
    <x v="3"/>
    <s v="Health Care Distributors"/>
  </r>
  <r>
    <x v="4"/>
    <x v="3"/>
    <x v="15"/>
    <n v="146849686000"/>
    <n v="142577080000"/>
    <n v="2382097000"/>
    <n v="0"/>
    <n v="364735000"/>
    <n v="4272606000"/>
    <n v="1525774000"/>
    <x v="3"/>
    <s v="Health Care Distributors"/>
  </r>
  <r>
    <x v="5"/>
    <x v="0"/>
    <x v="0"/>
    <n v="19050000000"/>
    <n v="8899000000"/>
    <n v="6735000000"/>
    <n v="1461000000"/>
    <n v="595000000"/>
    <n v="10151000000"/>
    <n v="1360000000"/>
    <x v="3"/>
    <s v="Health Care Equipment"/>
  </r>
  <r>
    <x v="5"/>
    <x v="1"/>
    <x v="1"/>
    <n v="19657000000"/>
    <n v="9193000000"/>
    <n v="6372000000"/>
    <n v="1371000000"/>
    <n v="588000000"/>
    <n v="10464000000"/>
    <n v="2133000000"/>
    <x v="3"/>
    <s v="Health Care Equipment"/>
  </r>
  <r>
    <x v="5"/>
    <x v="2"/>
    <x v="2"/>
    <n v="20247000000"/>
    <n v="9218000000"/>
    <n v="6530000000"/>
    <n v="1345000000"/>
    <n v="555000000"/>
    <n v="11029000000"/>
    <n v="2599000000"/>
    <x v="3"/>
    <s v="Health Care Equipment"/>
  </r>
  <r>
    <x v="5"/>
    <x v="3"/>
    <x v="3"/>
    <n v="20405000000"/>
    <n v="8747000000"/>
    <n v="6785000000"/>
    <n v="1405000000"/>
    <n v="601000000"/>
    <n v="11658000000"/>
    <n v="2867000000"/>
    <x v="3"/>
    <s v="Health Care Equipment"/>
  </r>
  <r>
    <x v="6"/>
    <x v="0"/>
    <x v="16"/>
    <n v="4055240000"/>
    <n v="586557000"/>
    <n v="2140578000"/>
    <n v="826631000"/>
    <n v="52254000"/>
    <n v="3468683000"/>
    <n v="449220000"/>
    <x v="2"/>
    <s v="Application Software"/>
  </r>
  <r>
    <x v="6"/>
    <x v="1"/>
    <x v="17"/>
    <n v="4147065000"/>
    <n v="622080000"/>
    <n v="2195640000"/>
    <n v="844353000"/>
    <n v="52424000"/>
    <n v="3524985000"/>
    <n v="432568000"/>
    <x v="2"/>
    <s v="Application Software"/>
  </r>
  <r>
    <x v="6"/>
    <x v="2"/>
    <x v="18"/>
    <n v="4795511000"/>
    <n v="744317000"/>
    <n v="2215161000"/>
    <n v="862730000"/>
    <n v="68649000"/>
    <n v="4051194000"/>
    <n v="904654000"/>
    <x v="2"/>
    <s v="Application Software"/>
  </r>
  <r>
    <x v="6"/>
    <x v="3"/>
    <x v="19"/>
    <n v="5854430000"/>
    <n v="819908000"/>
    <n v="2487907000"/>
    <n v="975987000"/>
    <n v="78534000"/>
    <n v="5034522000"/>
    <n v="1492094000"/>
    <x v="2"/>
    <s v="Application Software"/>
  </r>
  <r>
    <x v="7"/>
    <x v="0"/>
    <x v="20"/>
    <n v="2633689000"/>
    <n v="941278000"/>
    <n v="396233000"/>
    <n v="513035000"/>
    <n v="220000"/>
    <n v="1692411000"/>
    <n v="782923000"/>
    <x v="2"/>
    <s v="Semiconductors"/>
  </r>
  <r>
    <x v="7"/>
    <x v="1"/>
    <x v="21"/>
    <n v="2864773000"/>
    <n v="1034585000"/>
    <n v="454676000"/>
    <n v="559686000"/>
    <n v="26020000"/>
    <n v="1830188000"/>
    <n v="789806000"/>
    <x v="2"/>
    <s v="Semiconductors"/>
  </r>
  <r>
    <x v="7"/>
    <x v="2"/>
    <x v="22"/>
    <n v="3435092000"/>
    <n v="1175830000"/>
    <n v="702644000"/>
    <n v="637459000"/>
    <n v="88318000"/>
    <n v="2259262000"/>
    <n v="830841000"/>
    <x v="2"/>
    <s v="Semiconductors"/>
  </r>
  <r>
    <x v="7"/>
    <x v="3"/>
    <x v="23"/>
    <n v="3421409000"/>
    <n v="1194236000"/>
    <n v="461438000"/>
    <n v="653816000"/>
    <n v="70123000"/>
    <n v="2227173000"/>
    <n v="1041796000"/>
    <x v="2"/>
    <s v="Semiconductors"/>
  </r>
  <r>
    <x v="8"/>
    <x v="0"/>
    <x v="0"/>
    <n v="90559000000"/>
    <n v="86936000000"/>
    <n v="1665000000"/>
    <n v="0"/>
    <n v="0"/>
    <n v="3623000000"/>
    <n v="1958000000"/>
    <x v="4"/>
    <s v="Agricultural Products"/>
  </r>
  <r>
    <x v="8"/>
    <x v="1"/>
    <x v="1"/>
    <n v="89804000000"/>
    <n v="85915000000"/>
    <n v="1759000000"/>
    <n v="0"/>
    <n v="0"/>
    <n v="3889000000"/>
    <n v="2130000000"/>
    <x v="4"/>
    <s v="Agricultural Products"/>
  </r>
  <r>
    <x v="8"/>
    <x v="2"/>
    <x v="2"/>
    <n v="81201000000"/>
    <n v="76433000000"/>
    <n v="1907000000"/>
    <n v="0"/>
    <n v="0"/>
    <n v="4768000000"/>
    <n v="2861000000"/>
    <x v="4"/>
    <s v="Agricultural Products"/>
  </r>
  <r>
    <x v="8"/>
    <x v="3"/>
    <x v="3"/>
    <n v="67702000000"/>
    <n v="63682000000"/>
    <n v="2010000000"/>
    <n v="0"/>
    <n v="0"/>
    <n v="4020000000"/>
    <n v="2010000000"/>
    <x v="4"/>
    <s v="Agricultural Products"/>
  </r>
  <r>
    <x v="9"/>
    <x v="0"/>
    <x v="0"/>
    <n v="3641390000"/>
    <n v="2392091000"/>
    <n v="108059000"/>
    <n v="0"/>
    <n v="166876000"/>
    <n v="1249299000"/>
    <n v="974364000"/>
    <x v="2"/>
    <s v="Data Processing &amp; Outsourced Services"/>
  </r>
  <r>
    <x v="9"/>
    <x v="1"/>
    <x v="1"/>
    <n v="4319063000"/>
    <n v="2894917000"/>
    <n v="109115000"/>
    <n v="0"/>
    <n v="216119000"/>
    <n v="1424146000"/>
    <n v="1098912000"/>
    <x v="2"/>
    <s v="Data Processing &amp; Outsourced Services"/>
  </r>
  <r>
    <x v="9"/>
    <x v="2"/>
    <x v="2"/>
    <n v="5302940000"/>
    <n v="3643979000"/>
    <n v="247412000"/>
    <n v="0"/>
    <n v="313082000"/>
    <n v="1658961000"/>
    <n v="1098467000"/>
    <x v="2"/>
    <s v="Data Processing &amp; Outsourced Services"/>
  </r>
  <r>
    <x v="9"/>
    <x v="3"/>
    <x v="3"/>
    <n v="6439746000"/>
    <n v="4482700000"/>
    <n v="203046000"/>
    <n v="0"/>
    <n v="492140000"/>
    <n v="1957046000"/>
    <n v="1261860000"/>
    <x v="2"/>
    <s v="Data Processing &amp; Outsourced Services"/>
  </r>
  <r>
    <x v="10"/>
    <x v="0"/>
    <x v="24"/>
    <n v="2312200000"/>
    <n v="238500000"/>
    <n v="1081800000"/>
    <n v="600000000"/>
    <n v="42100000"/>
    <n v="2073700000"/>
    <n v="349800000"/>
    <x v="2"/>
    <s v="Application Software"/>
  </r>
  <r>
    <x v="10"/>
    <x v="1"/>
    <x v="25"/>
    <n v="2273900000"/>
    <n v="274300000"/>
    <n v="1054400000"/>
    <n v="611100000"/>
    <n v="36500000"/>
    <n v="1999600000"/>
    <n v="297600000"/>
    <x v="2"/>
    <s v="Application Software"/>
  </r>
  <r>
    <x v="10"/>
    <x v="2"/>
    <x v="26"/>
    <n v="2512200000"/>
    <n v="342100000"/>
    <n v="1281300000"/>
    <n v="725200000"/>
    <n v="39800000"/>
    <n v="2170100000"/>
    <n v="123800000"/>
    <x v="2"/>
    <s v="Application Software"/>
  </r>
  <r>
    <x v="10"/>
    <x v="3"/>
    <x v="27"/>
    <n v="2504100000"/>
    <n v="370700000"/>
    <n v="1308900000"/>
    <n v="790000000"/>
    <n v="33200000"/>
    <n v="2133400000"/>
    <n v="1300000"/>
    <x v="2"/>
    <s v="Application Software"/>
  </r>
  <r>
    <x v="11"/>
    <x v="0"/>
    <x v="0"/>
    <n v="5781000000"/>
    <n v="3477000000"/>
    <n v="443000000"/>
    <n v="0"/>
    <n v="673000000"/>
    <n v="2304000000"/>
    <n v="1188000000"/>
    <x v="5"/>
    <s v="MultiUtilities"/>
  </r>
  <r>
    <x v="11"/>
    <x v="1"/>
    <x v="1"/>
    <n v="5838000000"/>
    <n v="3490000000"/>
    <n v="458000000"/>
    <n v="0"/>
    <n v="706000000"/>
    <n v="2348000000"/>
    <n v="1184000000"/>
    <x v="5"/>
    <s v="MultiUtilities"/>
  </r>
  <r>
    <x v="11"/>
    <x v="2"/>
    <x v="2"/>
    <n v="6053000000"/>
    <n v="3586000000"/>
    <n v="468000000"/>
    <n v="0"/>
    <n v="745000000"/>
    <n v="2467000000"/>
    <n v="1254000000"/>
    <x v="5"/>
    <s v="MultiUtilities"/>
  </r>
  <r>
    <x v="11"/>
    <x v="3"/>
    <x v="3"/>
    <n v="6098000000"/>
    <n v="3501000000"/>
    <n v="542000000"/>
    <n v="0"/>
    <n v="796000000"/>
    <n v="2597000000"/>
    <n v="1259000000"/>
    <x v="5"/>
    <s v="MultiUtilities"/>
  </r>
  <r>
    <x v="12"/>
    <x v="0"/>
    <x v="0"/>
    <n v="14945000000"/>
    <n v="6395000000"/>
    <n v="3812000000"/>
    <n v="0"/>
    <n v="1782000000"/>
    <n v="8550000000"/>
    <n v="2956000000"/>
    <x v="5"/>
    <s v="Electric Utilities"/>
  </r>
  <r>
    <x v="12"/>
    <x v="1"/>
    <x v="1"/>
    <n v="14813500000"/>
    <n v="6722300000"/>
    <n v="3329800000"/>
    <n v="0"/>
    <n v="1712500000"/>
    <n v="8091200000"/>
    <n v="3048900000"/>
    <x v="5"/>
    <s v="Electric Utilities"/>
  </r>
  <r>
    <x v="12"/>
    <x v="2"/>
    <x v="2"/>
    <n v="16378600000"/>
    <n v="7685700000"/>
    <n v="3667900000"/>
    <n v="0"/>
    <n v="1897600000"/>
    <n v="8692900000"/>
    <n v="3127400000"/>
    <x v="5"/>
    <s v="Electric Utilities"/>
  </r>
  <r>
    <x v="12"/>
    <x v="3"/>
    <x v="3"/>
    <n v="16453200000"/>
    <n v="7433500000"/>
    <n v="3676500000"/>
    <n v="0"/>
    <n v="2009700000"/>
    <n v="9019700000"/>
    <n v="3333500000"/>
    <x v="5"/>
    <s v="Electric Utilities"/>
  </r>
  <r>
    <x v="13"/>
    <x v="0"/>
    <x v="0"/>
    <n v="25364000000"/>
    <n v="17074000000"/>
    <s v=" $-   "/>
    <n v="0"/>
    <n v="3727000000"/>
    <n v="8290000000"/>
    <e v="#VALUE!"/>
    <x v="6"/>
    <s v="Life &amp; Health Insurance"/>
  </r>
  <r>
    <x v="13"/>
    <x v="1"/>
    <x v="1"/>
    <n v="23939000000"/>
    <n v="15341000000"/>
    <s v=" $-   "/>
    <n v="0"/>
    <n v="3489000000"/>
    <n v="8598000000"/>
    <e v="#VALUE!"/>
    <x v="6"/>
    <s v="Life &amp; Health Insurance"/>
  </r>
  <r>
    <x v="13"/>
    <x v="2"/>
    <x v="2"/>
    <n v="22728000000"/>
    <n v="14373000000"/>
    <s v=" $-   "/>
    <n v="0"/>
    <n v="3547000000"/>
    <n v="8355000000"/>
    <e v="#VALUE!"/>
    <x v="6"/>
    <s v="Life &amp; Health Insurance"/>
  </r>
  <r>
    <x v="13"/>
    <x v="3"/>
    <x v="3"/>
    <n v="20872000000"/>
    <n v="13049000000"/>
    <s v=" $-   "/>
    <n v="0"/>
    <n v="3672000000"/>
    <n v="7823000000"/>
    <e v="#VALUE!"/>
    <x v="6"/>
    <s v="Life &amp; Health Insurance"/>
  </r>
  <r>
    <x v="14"/>
    <x v="0"/>
    <x v="0"/>
    <n v="71214000000"/>
    <n v="37745000000"/>
    <n v="21491000000"/>
    <n v="0"/>
    <n v="0"/>
    <n v="33469000000"/>
    <n v="11978000000"/>
    <x v="6"/>
    <s v="Property &amp; Casualty Insurance"/>
  </r>
  <r>
    <x v="14"/>
    <x v="1"/>
    <x v="1"/>
    <n v="68874000000"/>
    <n v="34660000000"/>
    <n v="22005000000"/>
    <n v="0"/>
    <n v="0"/>
    <n v="34214000000"/>
    <n v="12209000000"/>
    <x v="6"/>
    <s v="Property &amp; Casualty Insurance"/>
  </r>
  <r>
    <x v="14"/>
    <x v="2"/>
    <x v="2"/>
    <n v="64406000000"/>
    <n v="33611000000"/>
    <n v="18491000000"/>
    <n v="0"/>
    <n v="0"/>
    <n v="30795000000"/>
    <n v="12304000000"/>
    <x v="6"/>
    <s v="Property &amp; Casualty Insurance"/>
  </r>
  <r>
    <x v="14"/>
    <x v="3"/>
    <x v="3"/>
    <n v="58327000000"/>
    <n v="36581000000"/>
    <n v="16417000000"/>
    <n v="0"/>
    <n v="0"/>
    <n v="21746000000"/>
    <n v="5329000000"/>
    <x v="6"/>
    <s v="Property &amp; Casualty Insurance"/>
  </r>
  <r>
    <x v="15"/>
    <x v="0"/>
    <x v="0"/>
    <n v="958511000"/>
    <n v="386355000"/>
    <n v="61732000"/>
    <n v="0"/>
    <n v="325173000"/>
    <n v="572156000"/>
    <n v="185251000"/>
    <x v="7"/>
    <s v="REITs"/>
  </r>
  <r>
    <x v="15"/>
    <x v="1"/>
    <x v="1"/>
    <n v="974053000"/>
    <n v="380051000"/>
    <n v="53073000"/>
    <n v="0"/>
    <n v="291910000"/>
    <n v="594002000"/>
    <n v="249019000"/>
    <x v="7"/>
    <s v="REITs"/>
  </r>
  <r>
    <x v="15"/>
    <x v="2"/>
    <x v="2"/>
    <n v="984363000"/>
    <n v="380964000"/>
    <n v="56621000"/>
    <n v="0"/>
    <n v="282608000"/>
    <n v="603399000"/>
    <n v="264170000"/>
    <x v="7"/>
    <s v="REITs"/>
  </r>
  <r>
    <x v="15"/>
    <x v="3"/>
    <x v="3"/>
    <n v="981310000"/>
    <n v="365248000"/>
    <n v="53546000"/>
    <n v="0"/>
    <n v="306301000"/>
    <n v="616062000"/>
    <n v="256215000"/>
    <x v="7"/>
    <s v="REITs"/>
  </r>
  <r>
    <x v="16"/>
    <x v="0"/>
    <x v="1"/>
    <n v="9047657000"/>
    <n v="6709936000"/>
    <s v=" $-   "/>
    <n v="0"/>
    <n v="1470287000"/>
    <n v="2337721000"/>
    <e v="#VALUE!"/>
    <x v="6"/>
    <s v="Multi-line Insurance"/>
  </r>
  <r>
    <x v="16"/>
    <x v="1"/>
    <x v="2"/>
    <n v="10381653000"/>
    <n v="8093563000"/>
    <s v=" $-   "/>
    <n v="0"/>
    <n v="1485558000"/>
    <n v="2288090000"/>
    <e v="#VALUE!"/>
    <x v="6"/>
    <s v="Multi-line Insurance"/>
  </r>
  <r>
    <x v="16"/>
    <x v="2"/>
    <x v="3"/>
    <n v="10325494000"/>
    <n v="8666624000"/>
    <s v=" $-   "/>
    <n v="0"/>
    <n v="1402573000"/>
    <n v="1658870000"/>
    <e v="#VALUE!"/>
    <x v="6"/>
    <s v="Multi-line Insurance"/>
  </r>
  <r>
    <x v="16"/>
    <x v="3"/>
    <x v="28"/>
    <n v="7531780000"/>
    <n v="5251228000"/>
    <s v=" $-   "/>
    <n v="0"/>
    <n v="1351314000"/>
    <n v="2280552000"/>
    <e v="#VALUE!"/>
    <x v="6"/>
    <s v="Multi-line Insurance"/>
  </r>
  <r>
    <x v="17"/>
    <x v="0"/>
    <x v="0"/>
    <n v="1373947000"/>
    <n v="529900000"/>
    <n v="433448000"/>
    <n v="74744000"/>
    <n v="20962000"/>
    <n v="844047000"/>
    <n v="314893000"/>
    <x v="2"/>
    <s v="Internet Software &amp; Services"/>
  </r>
  <r>
    <x v="17"/>
    <x v="1"/>
    <x v="1"/>
    <n v="1577922000"/>
    <n v="511087000"/>
    <n v="535598000"/>
    <n v="93879000"/>
    <n v="21547000"/>
    <n v="1066835000"/>
    <n v="415811000"/>
    <x v="2"/>
    <s v="Internet Software &amp; Services"/>
  </r>
  <r>
    <x v="17"/>
    <x v="2"/>
    <x v="2"/>
    <n v="1963874000"/>
    <n v="610943000"/>
    <n v="704880000"/>
    <n v="125286000"/>
    <n v="32057000"/>
    <n v="1352931000"/>
    <n v="490708000"/>
    <x v="2"/>
    <s v="Internet Software &amp; Services"/>
  </r>
  <r>
    <x v="17"/>
    <x v="3"/>
    <x v="3"/>
    <n v="2197448000"/>
    <n v="725620000"/>
    <n v="829253000"/>
    <n v="148591000"/>
    <n v="27067000"/>
    <n v="1471828000"/>
    <n v="466917000"/>
    <x v="2"/>
    <s v="Internet Software &amp; Services"/>
  </r>
  <r>
    <x v="18"/>
    <x v="0"/>
    <x v="0"/>
    <n v="2519154000"/>
    <n v="1620311000"/>
    <n v="308456000"/>
    <n v="78919000"/>
    <n v="0"/>
    <n v="898843000"/>
    <n v="511468000"/>
    <x v="8"/>
    <s v="Specialty Chemicals"/>
  </r>
  <r>
    <x v="18"/>
    <x v="1"/>
    <x v="1"/>
    <n v="2394270000"/>
    <n v="1543799000"/>
    <n v="158189000"/>
    <n v="82246000"/>
    <n v="0"/>
    <n v="850471000"/>
    <n v="610036000"/>
    <x v="8"/>
    <s v="Specialty Chemicals"/>
  </r>
  <r>
    <x v="18"/>
    <x v="2"/>
    <x v="2"/>
    <n v="2445548000"/>
    <n v="1674700000"/>
    <n v="355135000"/>
    <n v="88310000"/>
    <n v="0"/>
    <n v="770848000"/>
    <n v="327403000"/>
    <x v="8"/>
    <s v="Specialty Chemicals"/>
  </r>
  <r>
    <x v="18"/>
    <x v="3"/>
    <x v="3"/>
    <n v="3651335000"/>
    <n v="2454463000"/>
    <n v="512274000"/>
    <n v="102871000"/>
    <n v="0"/>
    <n v="1196872000"/>
    <n v="581727000"/>
    <x v="8"/>
    <s v="Specialty Chemicals"/>
  </r>
  <r>
    <x v="19"/>
    <x v="0"/>
    <x v="0"/>
    <n v="4657000000"/>
    <n v="2319000000"/>
    <n v="1542000000"/>
    <n v="0"/>
    <n v="264000000"/>
    <n v="2338000000"/>
    <n v="532000000"/>
    <x v="0"/>
    <s v="Airlines"/>
  </r>
  <r>
    <x v="19"/>
    <x v="1"/>
    <x v="1"/>
    <n v="5156000000"/>
    <n v="2355000000"/>
    <n v="1693000000"/>
    <n v="0"/>
    <n v="270000000"/>
    <n v="2801000000"/>
    <n v="838000000"/>
    <x v="0"/>
    <s v="Airlines"/>
  </r>
  <r>
    <x v="19"/>
    <x v="2"/>
    <x v="2"/>
    <n v="5368000000"/>
    <n v="2325000000"/>
    <n v="1817000000"/>
    <n v="0"/>
    <n v="294000000"/>
    <n v="3043000000"/>
    <n v="932000000"/>
    <x v="0"/>
    <s v="Airlines"/>
  </r>
  <r>
    <x v="19"/>
    <x v="3"/>
    <x v="3"/>
    <n v="5598000000"/>
    <n v="1935000000"/>
    <n v="2013000000"/>
    <n v="0"/>
    <n v="320000000"/>
    <n v="3663000000"/>
    <n v="1330000000"/>
    <x v="0"/>
    <s v="Airlines"/>
  </r>
  <r>
    <x v="20"/>
    <x v="0"/>
    <x v="0"/>
    <n v="33315000000"/>
    <n v="21618000000"/>
    <s v=" $-   "/>
    <n v="0"/>
    <n v="8002000000"/>
    <n v="11697000000"/>
    <e v="#VALUE!"/>
    <x v="6"/>
    <s v="Property &amp; Casualty Insurance"/>
  </r>
  <r>
    <x v="20"/>
    <x v="1"/>
    <x v="1"/>
    <n v="34507000000"/>
    <n v="19828000000"/>
    <n v="1278000000"/>
    <n v="0"/>
    <n v="8389000000"/>
    <n v="14679000000"/>
    <n v="5012000000"/>
    <x v="6"/>
    <s v="Property &amp; Casualty Insurance"/>
  </r>
  <r>
    <x v="20"/>
    <x v="2"/>
    <x v="2"/>
    <n v="35239000000"/>
    <n v="21193000000"/>
    <n v="919000000"/>
    <n v="0"/>
    <n v="8476000000"/>
    <n v="14046000000"/>
    <n v="4651000000"/>
    <x v="6"/>
    <s v="Property &amp; Casualty Insurance"/>
  </r>
  <r>
    <x v="20"/>
    <x v="3"/>
    <x v="3"/>
    <n v="35653000000"/>
    <n v="22837000000"/>
    <n v="761000000"/>
    <n v="0"/>
    <n v="8445000000"/>
    <n v="12816000000"/>
    <n v="3610000000"/>
    <x v="6"/>
    <s v="Property &amp; Casualty Insurance"/>
  </r>
  <r>
    <x v="21"/>
    <x v="0"/>
    <x v="1"/>
    <n v="2069600000"/>
    <n v="1208100000"/>
    <n v="483100000"/>
    <n v="0"/>
    <n v="0"/>
    <n v="861500000"/>
    <n v="378400000"/>
    <x v="0"/>
    <s v="Building Products"/>
  </r>
  <r>
    <x v="21"/>
    <x v="1"/>
    <x v="2"/>
    <n v="2118300000"/>
    <n v="1264600000"/>
    <n v="527400000"/>
    <n v="0"/>
    <n v="0"/>
    <n v="853700000"/>
    <n v="326300000"/>
    <x v="0"/>
    <s v="Building Products"/>
  </r>
  <r>
    <x v="21"/>
    <x v="2"/>
    <x v="3"/>
    <n v="2068100000"/>
    <n v="1199000000"/>
    <n v="510500000"/>
    <n v="0"/>
    <n v="0"/>
    <n v="869100000"/>
    <n v="358600000"/>
    <x v="0"/>
    <s v="Building Products"/>
  </r>
  <r>
    <x v="21"/>
    <x v="3"/>
    <x v="28"/>
    <n v="2238000000"/>
    <n v="1252700000"/>
    <n v="559800000"/>
    <n v="0"/>
    <n v="0"/>
    <n v="985300000"/>
    <n v="425500000"/>
    <x v="0"/>
    <s v="Building Products"/>
  </r>
  <r>
    <x v="22"/>
    <x v="0"/>
    <x v="1"/>
    <n v="1551346000"/>
    <n v="177556000"/>
    <n v="493726000"/>
    <n v="317093000"/>
    <n v="417000"/>
    <n v="1373790000"/>
    <n v="562554000"/>
    <x v="3"/>
    <s v="Biotechnology"/>
  </r>
  <r>
    <x v="22"/>
    <x v="1"/>
    <x v="2"/>
    <n v="2234000000"/>
    <n v="174000000"/>
    <n v="650000000"/>
    <n v="514000000"/>
    <n v="0"/>
    <n v="2060000000"/>
    <n v="896000000"/>
    <x v="3"/>
    <s v="Biotechnology"/>
  </r>
  <r>
    <x v="22"/>
    <x v="2"/>
    <x v="3"/>
    <n v="2604000000"/>
    <n v="233000000"/>
    <n v="927000000"/>
    <n v="709000000"/>
    <n v="117000000"/>
    <n v="2371000000"/>
    <n v="618000000"/>
    <x v="3"/>
    <s v="Biotechnology"/>
  </r>
  <r>
    <x v="22"/>
    <x v="3"/>
    <x v="28"/>
    <n v="3084000000"/>
    <n v="258000000"/>
    <n v="990000000"/>
    <n v="757000000"/>
    <n v="322000000"/>
    <n v="2826000000"/>
    <n v="757000000"/>
    <x v="3"/>
    <s v="Biotechnology"/>
  </r>
  <r>
    <x v="23"/>
    <x v="0"/>
    <x v="29"/>
    <n v="7509000000"/>
    <n v="4518000000"/>
    <n v="898000000"/>
    <n v="1320000000"/>
    <n v="0"/>
    <n v="2991000000"/>
    <n v="773000000"/>
    <x v="2"/>
    <s v="Semiconductor Equipment"/>
  </r>
  <r>
    <x v="23"/>
    <x v="1"/>
    <x v="30"/>
    <n v="9072000000"/>
    <n v="5229000000"/>
    <n v="895000000"/>
    <n v="1428000000"/>
    <n v="0"/>
    <n v="3843000000"/>
    <n v="1520000000"/>
    <x v="2"/>
    <s v="Semiconductor Equipment"/>
  </r>
  <r>
    <x v="23"/>
    <x v="2"/>
    <x v="31"/>
    <n v="9659000000"/>
    <n v="5707000000"/>
    <n v="808000000"/>
    <n v="1451000000"/>
    <n v="0"/>
    <n v="3952000000"/>
    <n v="1693000000"/>
    <x v="2"/>
    <s v="Semiconductor Equipment"/>
  </r>
  <r>
    <x v="23"/>
    <x v="3"/>
    <x v="32"/>
    <n v="10825000000"/>
    <n v="6314000000"/>
    <n v="819000000"/>
    <n v="1540000000"/>
    <n v="0"/>
    <n v="4511000000"/>
    <n v="2152000000"/>
    <x v="2"/>
    <s v="Semiconductor Equipment"/>
  </r>
  <r>
    <x v="24"/>
    <x v="0"/>
    <x v="0"/>
    <n v="3334213000"/>
    <n v="2154132000"/>
    <n v="380532000"/>
    <n v="0"/>
    <n v="53677000"/>
    <n v="1180081000"/>
    <n v="745872000"/>
    <x v="0"/>
    <s v="Electrical Components &amp; Equipment"/>
  </r>
  <r>
    <x v="24"/>
    <x v="1"/>
    <x v="1"/>
    <n v="3594136000"/>
    <n v="2323642000"/>
    <n v="398177000"/>
    <n v="0"/>
    <n v="57238000"/>
    <n v="1270494000"/>
    <n v="815079000"/>
    <x v="0"/>
    <s v="Electrical Components &amp; Equipment"/>
  </r>
  <r>
    <x v="24"/>
    <x v="2"/>
    <x v="2"/>
    <n v="4021964000"/>
    <n v="2597017000"/>
    <n v="462637000"/>
    <n v="0"/>
    <n v="63724000"/>
    <n v="1424947000"/>
    <n v="898586000"/>
    <x v="0"/>
    <s v="Electrical Components &amp; Equipment"/>
  </r>
  <r>
    <x v="24"/>
    <x v="3"/>
    <x v="3"/>
    <n v="3974295000"/>
    <n v="2549280000"/>
    <n v="448592000"/>
    <n v="0"/>
    <n v="68707000"/>
    <n v="1425015000"/>
    <n v="907716000"/>
    <x v="0"/>
    <s v="Electrical Components &amp; Equipment"/>
  </r>
  <r>
    <x v="25"/>
    <x v="0"/>
    <x v="1"/>
    <n v="18676000000"/>
    <n v="3346000000"/>
    <n v="5380000000"/>
    <n v="4083000000"/>
    <n v="0"/>
    <n v="15330000000"/>
    <n v="5867000000"/>
    <x v="3"/>
    <s v="Biotechnology"/>
  </r>
  <r>
    <x v="25"/>
    <x v="1"/>
    <x v="2"/>
    <n v="20063000000"/>
    <n v="4422000000"/>
    <n v="5153000000"/>
    <n v="4297000000"/>
    <n v="0"/>
    <n v="15641000000"/>
    <n v="6191000000"/>
    <x v="3"/>
    <s v="Biotechnology"/>
  </r>
  <r>
    <x v="25"/>
    <x v="2"/>
    <x v="3"/>
    <n v="21662000000"/>
    <n v="4227000000"/>
    <n v="4895000000"/>
    <n v="4070000000"/>
    <n v="0"/>
    <n v="17435000000"/>
    <n v="8470000000"/>
    <x v="3"/>
    <s v="Biotechnology"/>
  </r>
  <r>
    <x v="25"/>
    <x v="3"/>
    <x v="28"/>
    <n v="22991000000"/>
    <n v="4162000000"/>
    <n v="5195000000"/>
    <n v="3840000000"/>
    <n v="0"/>
    <n v="18829000000"/>
    <n v="9794000000"/>
    <x v="3"/>
    <s v="Biotechnology"/>
  </r>
  <r>
    <x v="26"/>
    <x v="0"/>
    <x v="0"/>
    <n v="10259000000"/>
    <n v="1899000000"/>
    <n v="3927000000"/>
    <n v="0"/>
    <n v="2877000000"/>
    <n v="8360000000"/>
    <n v="1556000000"/>
    <x v="6"/>
    <s v="Asset Management &amp; Custody Banks"/>
  </r>
  <r>
    <x v="26"/>
    <x v="1"/>
    <x v="1"/>
    <n v="11230000000"/>
    <n v="1954000000"/>
    <n v="3862000000"/>
    <n v="0"/>
    <n v="3132000000"/>
    <n v="9276000000"/>
    <n v="2282000000"/>
    <x v="6"/>
    <s v="Asset Management &amp; Custody Banks"/>
  </r>
  <r>
    <x v="26"/>
    <x v="2"/>
    <x v="2"/>
    <n v="12296000000"/>
    <n v="1982000000"/>
    <n v="3808000000"/>
    <n v="0"/>
    <n v="3603000000"/>
    <n v="10314000000"/>
    <n v="2903000000"/>
    <x v="6"/>
    <s v="Asset Management &amp; Custody Banks"/>
  </r>
  <r>
    <x v="26"/>
    <x v="3"/>
    <x v="3"/>
    <n v="12200000000"/>
    <n v="2261000000"/>
    <n v="3750000000"/>
    <n v="0"/>
    <n v="3630000000"/>
    <n v="9939000000"/>
    <n v="2559000000"/>
    <x v="6"/>
    <s v="Asset Management &amp; Custody Banks"/>
  </r>
  <r>
    <x v="27"/>
    <x v="0"/>
    <x v="0"/>
    <n v="2875960000"/>
    <n v="722479000"/>
    <n v="389486000"/>
    <n v="0"/>
    <n v="644276000"/>
    <n v="2153481000"/>
    <n v="1119719000"/>
    <x v="7"/>
    <s v="Specialized REITs"/>
  </r>
  <r>
    <x v="27"/>
    <x v="1"/>
    <x v="1"/>
    <n v="3361407000"/>
    <n v="859873000"/>
    <n v="487084000"/>
    <n v="0"/>
    <n v="800145000"/>
    <n v="2501534000"/>
    <n v="1214305000"/>
    <x v="7"/>
    <s v="Specialized REITs"/>
  </r>
  <r>
    <x v="27"/>
    <x v="2"/>
    <x v="2"/>
    <n v="4100048000"/>
    <n v="1094265000"/>
    <n v="515059000"/>
    <n v="0"/>
    <n v="1003802000"/>
    <n v="3005783000"/>
    <n v="1486922000"/>
    <x v="7"/>
    <s v="Specialized REITs"/>
  </r>
  <r>
    <x v="27"/>
    <x v="3"/>
    <x v="3"/>
    <n v="4771516000"/>
    <n v="1308868000"/>
    <n v="564531000"/>
    <n v="0"/>
    <n v="1285328000"/>
    <n v="3462648000"/>
    <n v="1612789000"/>
    <x v="7"/>
    <s v="Specialized REITs"/>
  </r>
  <r>
    <x v="28"/>
    <x v="0"/>
    <x v="1"/>
    <n v="74452000000"/>
    <n v="54181000000"/>
    <n v="19526000000"/>
    <n v="0"/>
    <n v="0"/>
    <n v="20271000000"/>
    <n v="745000000"/>
    <x v="1"/>
    <s v="Internet &amp; Direct Marketing Retail"/>
  </r>
  <r>
    <x v="28"/>
    <x v="1"/>
    <x v="2"/>
    <n v="88988000000"/>
    <n v="62752000000"/>
    <n v="26058000000"/>
    <n v="0"/>
    <n v="0"/>
    <n v="26236000000"/>
    <n v="178000000"/>
    <x v="1"/>
    <s v="Internet &amp; Direct Marketing Retail"/>
  </r>
  <r>
    <x v="28"/>
    <x v="2"/>
    <x v="3"/>
    <n v="107006000000"/>
    <n v="71651000000"/>
    <n v="33122000000"/>
    <n v="0"/>
    <n v="0"/>
    <n v="35355000000"/>
    <n v="2233000000"/>
    <x v="1"/>
    <s v="Internet &amp; Direct Marketing Retail"/>
  </r>
  <r>
    <x v="28"/>
    <x v="3"/>
    <x v="28"/>
    <n v="135987000000"/>
    <n v="88265000000"/>
    <n v="43536000000"/>
    <n v="0"/>
    <n v="0"/>
    <n v="47722000000"/>
    <n v="4186000000"/>
    <x v="1"/>
    <s v="Internet &amp; Direct Marketing Retail"/>
  </r>
  <r>
    <x v="29"/>
    <x v="0"/>
    <x v="1"/>
    <n v="17517600000"/>
    <n v="14757700000"/>
    <n v="1924300000"/>
    <n v="0"/>
    <n v="95300000"/>
    <n v="2759900000"/>
    <n v="740300000"/>
    <x v="1"/>
    <s v="Specialty Stores"/>
  </r>
  <r>
    <x v="29"/>
    <x v="1"/>
    <x v="2"/>
    <n v="19108800000"/>
    <n v="16120100000"/>
    <n v="2061000000"/>
    <n v="0"/>
    <n v="106900000"/>
    <n v="2988700000"/>
    <n v="820800000"/>
    <x v="1"/>
    <s v="Specialty Stores"/>
  </r>
  <r>
    <x v="29"/>
    <x v="2"/>
    <x v="3"/>
    <n v="20862000000"/>
    <n v="17600500000"/>
    <n v="2245600000"/>
    <n v="0"/>
    <n v="127400000"/>
    <n v="3261500000"/>
    <n v="888500000"/>
    <x v="1"/>
    <s v="Specialty Stores"/>
  </r>
  <r>
    <x v="29"/>
    <x v="3"/>
    <x v="28"/>
    <n v="21609000000"/>
    <n v="18295800000"/>
    <n v="2280300000"/>
    <n v="0"/>
    <n v="143400000"/>
    <n v="3313200000"/>
    <n v="889500000"/>
    <x v="1"/>
    <s v="Specialty Stores"/>
  </r>
  <r>
    <x v="30"/>
    <x v="0"/>
    <x v="0"/>
    <n v="61497200000"/>
    <n v="48213600000"/>
    <n v="8680500000"/>
    <n v="0"/>
    <n v="233000000"/>
    <n v="13283600000"/>
    <n v="4370100000"/>
    <x v="3"/>
    <s v="Managed Health Care"/>
  </r>
  <r>
    <x v="30"/>
    <x v="1"/>
    <x v="1"/>
    <n v="71023500000"/>
    <n v="56237100000"/>
    <n v="9952900000"/>
    <n v="0"/>
    <n v="245300000"/>
    <n v="14786400000"/>
    <n v="4588200000"/>
    <x v="3"/>
    <s v="Managed Health Care"/>
  </r>
  <r>
    <x v="30"/>
    <x v="2"/>
    <x v="2"/>
    <n v="73874100000"/>
    <n v="56854900000"/>
    <n v="11748400000"/>
    <n v="0"/>
    <n v="220900000"/>
    <n v="17019200000"/>
    <n v="5049900000"/>
    <x v="3"/>
    <s v="Managed Health Care"/>
  </r>
  <r>
    <x v="30"/>
    <x v="3"/>
    <x v="3"/>
    <n v="79156500000"/>
    <n v="61116900000"/>
    <n v="12534800000"/>
    <n v="0"/>
    <n v="230100000"/>
    <n v="18039600000"/>
    <n v="5274700000"/>
    <x v="3"/>
    <s v="Managed Health Care"/>
  </r>
  <r>
    <x v="31"/>
    <x v="0"/>
    <x v="0"/>
    <n v="16428000000"/>
    <n v="3079000000"/>
    <n v="1333000000"/>
    <n v="0"/>
    <n v="6881000000"/>
    <n v="13349000000"/>
    <n v="5135000000"/>
    <x v="9"/>
    <s v="Oil &amp; Gas Exploration &amp; Production"/>
  </r>
  <r>
    <x v="31"/>
    <x v="1"/>
    <x v="1"/>
    <n v="14771000000"/>
    <n v="2938000000"/>
    <n v="1286000000"/>
    <n v="0"/>
    <n v="5866000000"/>
    <n v="11833000000"/>
    <n v="4681000000"/>
    <x v="9"/>
    <s v="Oil &amp; Gas Exploration &amp; Production"/>
  </r>
  <r>
    <x v="31"/>
    <x v="2"/>
    <x v="2"/>
    <n v="12691000000"/>
    <n v="2511000000"/>
    <n v="1095000000"/>
    <n v="0"/>
    <n v="9720000000"/>
    <n v="10180000000"/>
    <n v="-635000000"/>
    <x v="9"/>
    <s v="Oil &amp; Gas Exploration &amp; Production"/>
  </r>
  <r>
    <x v="31"/>
    <x v="3"/>
    <x v="3"/>
    <n v="6383000000"/>
    <n v="2065000000"/>
    <n v="791000000"/>
    <n v="0"/>
    <n v="29372000000"/>
    <n v="4318000000"/>
    <n v="-25845000000"/>
    <x v="9"/>
    <s v="Oil &amp; Gas Exploration &amp; Production"/>
  </r>
  <r>
    <x v="32"/>
    <x v="0"/>
    <x v="1"/>
    <n v="14581000000"/>
    <n v="2942000000"/>
    <n v="2256000000"/>
    <n v="0"/>
    <n v="3927000000"/>
    <n v="11639000000"/>
    <n v="5456000000"/>
    <x v="9"/>
    <s v="Oil &amp; Gas Exploration &amp; Production"/>
  </r>
  <r>
    <x v="32"/>
    <x v="1"/>
    <x v="2"/>
    <n v="18470000000"/>
    <n v="3317000000"/>
    <n v="2725000000"/>
    <n v="0"/>
    <n v="4550000000"/>
    <n v="15153000000"/>
    <n v="7878000000"/>
    <x v="9"/>
    <s v="Oil &amp; Gas Exploration &amp; Production"/>
  </r>
  <r>
    <x v="32"/>
    <x v="2"/>
    <x v="3"/>
    <n v="8698000000"/>
    <n v="3185000000"/>
    <n v="2000000000"/>
    <n v="0"/>
    <n v="4603000000"/>
    <n v="5513000000"/>
    <n v="-1090000000"/>
    <x v="9"/>
    <s v="Oil &amp; Gas Exploration &amp; Production"/>
  </r>
  <r>
    <x v="32"/>
    <x v="3"/>
    <x v="28"/>
    <n v="7869000000"/>
    <n v="2900000000"/>
    <n v="2094000000"/>
    <n v="0"/>
    <n v="4301000000"/>
    <n v="4969000000"/>
    <n v="-1426000000"/>
    <x v="9"/>
    <s v="Oil &amp; Gas Exploration &amp; Production"/>
  </r>
  <r>
    <x v="33"/>
    <x v="0"/>
    <x v="12"/>
    <n v="10180400000"/>
    <n v="7472100000"/>
    <n v="1018600000"/>
    <n v="133700000"/>
    <n v="0"/>
    <n v="2708300000"/>
    <n v="1556000000"/>
    <x v="8"/>
    <s v="Industrial Gases"/>
  </r>
  <r>
    <x v="33"/>
    <x v="1"/>
    <x v="13"/>
    <n v="10439000000"/>
    <n v="7629900000"/>
    <n v="1007400000"/>
    <n v="139800000"/>
    <n v="0"/>
    <n v="2809100000"/>
    <n v="1661900000"/>
    <x v="8"/>
    <s v="Industrial Gases"/>
  </r>
  <r>
    <x v="33"/>
    <x v="2"/>
    <x v="14"/>
    <n v="9894900000"/>
    <n v="6939000000"/>
    <n v="895300000"/>
    <n v="137100000"/>
    <n v="0"/>
    <n v="2955900000"/>
    <n v="1923500000"/>
    <x v="8"/>
    <s v="Industrial Gases"/>
  </r>
  <r>
    <x v="33"/>
    <x v="3"/>
    <x v="15"/>
    <n v="9524400000"/>
    <n v="6402700000"/>
    <n v="797600000"/>
    <n v="132000000"/>
    <n v="0"/>
    <n v="3121700000"/>
    <n v="2192100000"/>
    <x v="8"/>
    <s v="Industrial Gases"/>
  </r>
  <r>
    <x v="34"/>
    <x v="0"/>
    <x v="0"/>
    <n v="4292100000"/>
    <n v="2948900000"/>
    <n v="512900000"/>
    <n v="0"/>
    <n v="0"/>
    <n v="1343200000"/>
    <n v="830300000"/>
    <x v="2"/>
    <s v="Electronic Components"/>
  </r>
  <r>
    <x v="34"/>
    <x v="1"/>
    <x v="1"/>
    <n v="4614700000"/>
    <n v="3163900000"/>
    <n v="548000000"/>
    <n v="0"/>
    <n v="0"/>
    <n v="1450800000"/>
    <n v="902800000"/>
    <x v="2"/>
    <s v="Electronic Components"/>
  </r>
  <r>
    <x v="34"/>
    <x v="2"/>
    <x v="2"/>
    <n v="5345500000"/>
    <n v="3651700000"/>
    <n v="645100000"/>
    <n v="0"/>
    <n v="0"/>
    <n v="1693800000"/>
    <n v="1048700000"/>
    <x v="2"/>
    <s v="Electronic Components"/>
  </r>
  <r>
    <x v="34"/>
    <x v="3"/>
    <x v="3"/>
    <n v="5568700000"/>
    <n v="3789200000"/>
    <n v="669100000"/>
    <n v="0"/>
    <n v="0"/>
    <n v="1779500000"/>
    <n v="1110400000"/>
    <x v="2"/>
    <s v="Electronic Components"/>
  </r>
  <r>
    <x v="35"/>
    <x v="0"/>
    <x v="0"/>
    <n v="23700000000"/>
    <n v="20401000000"/>
    <n v="997000000"/>
    <n v="197000000"/>
    <n v="1460000000"/>
    <n v="3299000000"/>
    <n v="645000000"/>
    <x v="0"/>
    <s v="Aerospace &amp; Defense"/>
  </r>
  <r>
    <x v="35"/>
    <x v="1"/>
    <x v="1"/>
    <n v="23032000000"/>
    <n v="19286000000"/>
    <n v="1008000000"/>
    <n v="192000000"/>
    <n v="1421000000"/>
    <n v="3746000000"/>
    <n v="1125000000"/>
    <x v="0"/>
    <s v="Aerospace &amp; Defense"/>
  </r>
  <r>
    <x v="35"/>
    <x v="2"/>
    <x v="2"/>
    <n v="23906000000"/>
    <n v="19137000000"/>
    <n v="995000000"/>
    <n v="218000000"/>
    <n v="1371000000"/>
    <n v="4769000000"/>
    <n v="2185000000"/>
    <x v="0"/>
    <s v="Aerospace &amp; Defense"/>
  </r>
  <r>
    <x v="35"/>
    <x v="3"/>
    <x v="3"/>
    <n v="22534000000"/>
    <n v="18069000000"/>
    <n v="979000000"/>
    <n v="238000000"/>
    <n v="1280000000"/>
    <n v="4465000000"/>
    <n v="1968000000"/>
    <x v="0"/>
    <s v="Aerospace &amp; Defense"/>
  </r>
  <r>
    <x v="36"/>
    <x v="0"/>
    <x v="0"/>
    <n v="4856000000"/>
    <n v="1662000000"/>
    <n v="1139000000"/>
    <n v="604000000"/>
    <n v="0"/>
    <n v="3194000000"/>
    <n v="1451000000"/>
    <x v="2"/>
    <s v="Home Entertainment Software"/>
  </r>
  <r>
    <x v="36"/>
    <x v="1"/>
    <x v="1"/>
    <n v="4583000000"/>
    <n v="1531000000"/>
    <n v="1096000000"/>
    <n v="584000000"/>
    <n v="0"/>
    <n v="3052000000"/>
    <n v="1372000000"/>
    <x v="2"/>
    <s v="Home Entertainment Software"/>
  </r>
  <r>
    <x v="36"/>
    <x v="2"/>
    <x v="2"/>
    <n v="4408000000"/>
    <n v="1525000000"/>
    <n v="1129000000"/>
    <n v="571000000"/>
    <n v="0"/>
    <n v="2883000000"/>
    <n v="1183000000"/>
    <x v="2"/>
    <s v="Home Entertainment Software"/>
  </r>
  <r>
    <x v="36"/>
    <x v="3"/>
    <x v="3"/>
    <n v="4664000000"/>
    <n v="1585000000"/>
    <n v="1114000000"/>
    <n v="646000000"/>
    <n v="0"/>
    <n v="3079000000"/>
    <n v="1319000000"/>
    <x v="2"/>
    <s v="Home Entertainment Software"/>
  </r>
  <r>
    <x v="37"/>
    <x v="0"/>
    <x v="33"/>
    <n v="6824000000"/>
    <n v="3271000000"/>
    <n v="486000000"/>
    <n v="1049000000"/>
    <n v="249000000"/>
    <n v="3553000000"/>
    <n v="1769000000"/>
    <x v="2"/>
    <s v="Semiconductors"/>
  </r>
  <r>
    <x v="37"/>
    <x v="1"/>
    <x v="32"/>
    <n v="13240000000"/>
    <n v="7300000000"/>
    <n v="806000000"/>
    <n v="2674000000"/>
    <n v="1873000000"/>
    <n v="5940000000"/>
    <n v="587000000"/>
    <x v="2"/>
    <s v="Semiconductors"/>
  </r>
  <r>
    <x v="38"/>
    <x v="0"/>
    <x v="0"/>
    <n v="5863500000"/>
    <n v="4335300000"/>
    <n v="1148900000"/>
    <n v="0"/>
    <n v="0"/>
    <n v="1528200000"/>
    <n v="379300000"/>
    <x v="8"/>
    <s v="Paper Packaging"/>
  </r>
  <r>
    <x v="38"/>
    <x v="1"/>
    <x v="5"/>
    <n v="6140000000"/>
    <n v="4502300000"/>
    <n v="1174200000"/>
    <n v="0"/>
    <n v="0"/>
    <n v="1637700000"/>
    <n v="463500000"/>
    <x v="8"/>
    <s v="Paper Packaging"/>
  </r>
  <r>
    <x v="38"/>
    <x v="2"/>
    <x v="6"/>
    <n v="6330300000"/>
    <n v="4679100000"/>
    <n v="1158900000"/>
    <n v="0"/>
    <n v="0"/>
    <n v="1651200000"/>
    <n v="492300000"/>
    <x v="8"/>
    <s v="Paper Packaging"/>
  </r>
  <r>
    <x v="38"/>
    <x v="3"/>
    <x v="7"/>
    <n v="5966900000"/>
    <n v="4321100000"/>
    <n v="1108100000"/>
    <n v="0"/>
    <n v="0"/>
    <n v="1645800000"/>
    <n v="537700000"/>
    <x v="8"/>
    <s v="Paper Packaging"/>
  </r>
  <r>
    <x v="39"/>
    <x v="0"/>
    <x v="0"/>
    <n v="2853926000"/>
    <n v="1329500000"/>
    <n v="220758000"/>
    <n v="0"/>
    <n v="380402000"/>
    <n v="1524426000"/>
    <n v="923266000"/>
    <x v="5"/>
    <s v="Water Utilities"/>
  </r>
  <r>
    <x v="39"/>
    <x v="1"/>
    <x v="1"/>
    <n v="2879000000"/>
    <n v="1289000000"/>
    <n v="234000000"/>
    <n v="0"/>
    <n v="407000000"/>
    <n v="1590000000"/>
    <n v="949000000"/>
    <x v="5"/>
    <s v="Water Utilities"/>
  </r>
  <r>
    <x v="39"/>
    <x v="2"/>
    <x v="2"/>
    <n v="3011000000"/>
    <n v="1350000000"/>
    <n v="236000000"/>
    <n v="0"/>
    <n v="424000000"/>
    <n v="1661000000"/>
    <n v="1001000000"/>
    <x v="5"/>
    <s v="Water Utilities"/>
  </r>
  <r>
    <x v="39"/>
    <x v="3"/>
    <x v="3"/>
    <n v="3159000000"/>
    <n v="1404000000"/>
    <n v="243000000"/>
    <n v="0"/>
    <n v="440000000"/>
    <n v="1755000000"/>
    <n v="1072000000"/>
    <x v="5"/>
    <s v="Water Utilities"/>
  </r>
  <r>
    <x v="40"/>
    <x v="0"/>
    <x v="0"/>
    <n v="33781000000"/>
    <n v="480000000"/>
    <n v="23392000000"/>
    <n v="0"/>
    <n v="1712000000"/>
    <n v="33301000000"/>
    <n v="8197000000"/>
    <x v="6"/>
    <s v="Consumer Finance"/>
  </r>
  <r>
    <x v="40"/>
    <x v="1"/>
    <x v="1"/>
    <n v="34828000000"/>
    <n v="442000000"/>
    <n v="23150000000"/>
    <n v="0"/>
    <n v="1832000000"/>
    <n v="34386000000"/>
    <n v="9404000000"/>
    <x v="6"/>
    <s v="Consumer Finance"/>
  </r>
  <r>
    <x v="40"/>
    <x v="2"/>
    <x v="2"/>
    <n v="35895000000"/>
    <n v="373000000"/>
    <n v="23153000000"/>
    <n v="0"/>
    <n v="2044000000"/>
    <n v="35522000000"/>
    <n v="10325000000"/>
    <x v="6"/>
    <s v="Consumer Finance"/>
  </r>
  <r>
    <x v="40"/>
    <x v="3"/>
    <x v="3"/>
    <n v="34441000000"/>
    <n v="475000000"/>
    <n v="22892000000"/>
    <n v="0"/>
    <n v="1988000000"/>
    <n v="33966000000"/>
    <n v="9086000000"/>
    <x v="6"/>
    <s v="Consumer Finance"/>
  </r>
  <r>
    <x v="41"/>
    <x v="0"/>
    <x v="34"/>
    <n v="2089100000"/>
    <n v="1251500000"/>
    <n v="607600000"/>
    <n v="0"/>
    <n v="0"/>
    <n v="837600000"/>
    <n v="230000000"/>
    <x v="0"/>
    <s v="Electrical Components &amp; Equipment"/>
  </r>
  <r>
    <x v="41"/>
    <x v="1"/>
    <x v="35"/>
    <n v="2393500000"/>
    <n v="1414300000"/>
    <n v="680300000"/>
    <n v="0"/>
    <n v="0"/>
    <n v="979200000"/>
    <n v="298900000"/>
    <x v="0"/>
    <s v="Electrical Components &amp; Equipment"/>
  </r>
  <r>
    <x v="41"/>
    <x v="2"/>
    <x v="36"/>
    <n v="2706700000"/>
    <n v="1561100000"/>
    <n v="756900000"/>
    <n v="0"/>
    <n v="0"/>
    <n v="1145600000"/>
    <n v="388700000"/>
    <x v="0"/>
    <s v="Electrical Components &amp; Equipment"/>
  </r>
  <r>
    <x v="41"/>
    <x v="3"/>
    <x v="37"/>
    <n v="3291300000"/>
    <n v="1855100000"/>
    <n v="946000000"/>
    <n v="0"/>
    <n v="0"/>
    <n v="1436200000"/>
    <n v="490200000"/>
    <x v="0"/>
    <s v="Electrical Components &amp; Equipment"/>
  </r>
  <r>
    <x v="42"/>
    <x v="0"/>
    <x v="34"/>
    <n v="9147530000"/>
    <n v="4406595000"/>
    <n v="2967837000"/>
    <n v="0"/>
    <n v="0"/>
    <n v="4740935000"/>
    <n v="1773098000"/>
    <x v="1"/>
    <s v="Specialty Stores"/>
  </r>
  <r>
    <x v="42"/>
    <x v="1"/>
    <x v="38"/>
    <n v="9475313000"/>
    <n v="4540406000"/>
    <n v="3104684000"/>
    <n v="0"/>
    <n v="0"/>
    <n v="4934907000"/>
    <n v="1830223000"/>
    <x v="1"/>
    <s v="Specialty Stores"/>
  </r>
  <r>
    <x v="42"/>
    <x v="2"/>
    <x v="39"/>
    <n v="10187340000"/>
    <n v="4860309000"/>
    <n v="3373980000"/>
    <n v="0"/>
    <n v="0"/>
    <n v="5327031000"/>
    <n v="1953051000"/>
    <x v="1"/>
    <s v="Specialty Stores"/>
  </r>
  <r>
    <x v="42"/>
    <x v="3"/>
    <x v="40"/>
    <n v="10635676000"/>
    <n v="5026940000"/>
    <n v="3548341000"/>
    <n v="0"/>
    <n v="0"/>
    <n v="5608736000"/>
    <n v="2060395000"/>
    <x v="1"/>
    <s v="Specialty Stores"/>
  </r>
  <r>
    <x v="43"/>
    <x v="0"/>
    <x v="1"/>
    <n v="86623000000"/>
    <n v="73268000000"/>
    <n v="3742000000"/>
    <n v="3071000000"/>
    <n v="0"/>
    <n v="13355000000"/>
    <n v="6542000000"/>
    <x v="0"/>
    <s v="Aerospace &amp; Defense"/>
  </r>
  <r>
    <x v="43"/>
    <x v="1"/>
    <x v="2"/>
    <n v="90762000000"/>
    <n v="76752000000"/>
    <n v="3480000000"/>
    <n v="3047000000"/>
    <n v="0"/>
    <n v="14010000000"/>
    <n v="7483000000"/>
    <x v="0"/>
    <s v="Aerospace &amp; Defense"/>
  </r>
  <r>
    <x v="43"/>
    <x v="2"/>
    <x v="3"/>
    <n v="96114000000"/>
    <n v="82088000000"/>
    <n v="3251000000"/>
    <n v="3331000000"/>
    <n v="0"/>
    <n v="14026000000"/>
    <n v="7444000000"/>
    <x v="0"/>
    <s v="Aerospace &amp; Defense"/>
  </r>
  <r>
    <x v="43"/>
    <x v="3"/>
    <x v="28"/>
    <n v="94571000000"/>
    <n v="80790000000"/>
    <n v="3313000000"/>
    <n v="4627000000"/>
    <n v="0"/>
    <n v="13781000000"/>
    <n v="5841000000"/>
    <x v="0"/>
    <s v="Aerospace &amp; Defense"/>
  </r>
  <r>
    <x v="44"/>
    <x v="0"/>
    <x v="0"/>
    <n v="100078000000"/>
    <n v="3753000000"/>
    <n v="70829000000"/>
    <n v="0"/>
    <n v="9433000000"/>
    <n v="96325000000"/>
    <n v="16063000000"/>
    <x v="6"/>
    <s v="Banks"/>
  </r>
  <r>
    <x v="44"/>
    <x v="1"/>
    <x v="1"/>
    <n v="101697000000"/>
    <n v="3034000000"/>
    <n v="68128000000"/>
    <n v="0"/>
    <n v="4642000000"/>
    <n v="98663000000"/>
    <n v="25893000000"/>
    <x v="6"/>
    <s v="Banks"/>
  </r>
  <r>
    <x v="44"/>
    <x v="2"/>
    <x v="2"/>
    <n v="95181000000"/>
    <n v="2656000000"/>
    <n v="74181000000"/>
    <n v="0"/>
    <n v="3211000000"/>
    <n v="92525000000"/>
    <n v="15133000000"/>
    <x v="6"/>
    <s v="Banks"/>
  </r>
  <r>
    <x v="44"/>
    <x v="3"/>
    <x v="3"/>
    <n v="93056000000"/>
    <n v="2204000000"/>
    <n v="56358000000"/>
    <n v="0"/>
    <n v="3995000000"/>
    <n v="90852000000"/>
    <n v="30499000000"/>
    <x v="6"/>
    <s v="Banks"/>
  </r>
  <r>
    <x v="45"/>
    <x v="0"/>
    <x v="0"/>
    <n v="13936000000"/>
    <n v="6802000000"/>
    <n v="3283000000"/>
    <n v="1081000000"/>
    <n v="0"/>
    <n v="7134000000"/>
    <n v="2770000000"/>
    <x v="3"/>
    <s v="Health Care Equipment"/>
  </r>
  <r>
    <x v="45"/>
    <x v="1"/>
    <x v="1"/>
    <n v="9413000000"/>
    <n v="5251000000"/>
    <n v="3084000000"/>
    <n v="582000000"/>
    <n v="0"/>
    <n v="4162000000"/>
    <n v="496000000"/>
    <x v="3"/>
    <s v="Health Care Equipment"/>
  </r>
  <r>
    <x v="45"/>
    <x v="2"/>
    <x v="2"/>
    <n v="10719000000"/>
    <n v="6138000000"/>
    <n v="3315000000"/>
    <n v="610000000"/>
    <n v="0"/>
    <n v="4581000000"/>
    <n v="656000000"/>
    <x v="3"/>
    <s v="Health Care Equipment"/>
  </r>
  <r>
    <x v="45"/>
    <x v="3"/>
    <x v="3"/>
    <n v="9968000000"/>
    <n v="5822000000"/>
    <n v="3094000000"/>
    <n v="603000000"/>
    <n v="0"/>
    <n v="4146000000"/>
    <n v="449000000"/>
    <x v="3"/>
    <s v="Health Care Equipment"/>
  </r>
  <r>
    <x v="46"/>
    <x v="0"/>
    <x v="41"/>
    <n v="10914585000"/>
    <n v="6525830000"/>
    <n v="2750537000"/>
    <n v="0"/>
    <n v="0"/>
    <n v="4388755000"/>
    <n v="1638218000"/>
    <x v="1"/>
    <s v="Specialty Stores"/>
  </r>
  <r>
    <x v="46"/>
    <x v="1"/>
    <x v="42"/>
    <n v="11503963000"/>
    <n v="6938381000"/>
    <n v="2950995000"/>
    <n v="0"/>
    <n v="0"/>
    <n v="4565582000"/>
    <n v="1614587000"/>
    <x v="1"/>
    <s v="Specialty Stores"/>
  </r>
  <r>
    <x v="46"/>
    <x v="2"/>
    <x v="43"/>
    <n v="11881176000"/>
    <n v="7261397000"/>
    <n v="3065486000"/>
    <n v="0"/>
    <n v="0"/>
    <n v="4619779000"/>
    <n v="1554293000"/>
    <x v="1"/>
    <s v="Specialty Stores"/>
  </r>
  <r>
    <x v="46"/>
    <x v="3"/>
    <x v="44"/>
    <n v="12103887000"/>
    <n v="7483577000"/>
    <n v="3205407000"/>
    <n v="0"/>
    <n v="0"/>
    <n v="4620310000"/>
    <n v="1414903000"/>
    <x v="1"/>
    <s v="Specialty Stores"/>
  </r>
  <r>
    <x v="47"/>
    <x v="0"/>
    <x v="0"/>
    <n v="10737000000"/>
    <n v="429000000"/>
    <n v="5650000000"/>
    <n v="0"/>
    <n v="1167000000"/>
    <n v="10308000000"/>
    <n v="3491000000"/>
    <x v="6"/>
    <s v="Banks"/>
  </r>
  <r>
    <x v="47"/>
    <x v="1"/>
    <x v="1"/>
    <n v="10543000000"/>
    <n v="301000000"/>
    <n v="5625000000"/>
    <n v="0"/>
    <n v="698000000"/>
    <n v="10242000000"/>
    <n v="3919000000"/>
    <x v="6"/>
    <s v="Banks"/>
  </r>
  <r>
    <x v="47"/>
    <x v="2"/>
    <x v="2"/>
    <n v="9998000000"/>
    <n v="239000000"/>
    <n v="5715000000"/>
    <n v="0"/>
    <n v="342000000"/>
    <n v="9759000000"/>
    <n v="3702000000"/>
    <x v="6"/>
    <s v="Banks"/>
  </r>
  <r>
    <x v="47"/>
    <x v="3"/>
    <x v="3"/>
    <n v="10346000000"/>
    <n v="233000000"/>
    <n v="5996000000"/>
    <n v="0"/>
    <n v="533000000"/>
    <n v="10113000000"/>
    <n v="3584000000"/>
    <x v="6"/>
    <s v="Banks"/>
  </r>
  <r>
    <x v="48"/>
    <x v="0"/>
    <x v="45"/>
    <n v="45457000000"/>
    <n v="34473000000"/>
    <n v="8755000000"/>
    <n v="0"/>
    <n v="0"/>
    <n v="10984000000"/>
    <n v="2229000000"/>
    <x v="1"/>
    <s v="Computer &amp; Electronics Retail"/>
  </r>
  <r>
    <x v="48"/>
    <x v="1"/>
    <x v="46"/>
    <n v="40611000000"/>
    <n v="31212000000"/>
    <n v="8106000000"/>
    <n v="0"/>
    <n v="0"/>
    <n v="9399000000"/>
    <n v="1293000000"/>
    <x v="1"/>
    <s v="Computer &amp; Electronics Retail"/>
  </r>
  <r>
    <x v="48"/>
    <x v="2"/>
    <x v="26"/>
    <n v="40339000000"/>
    <n v="31292000000"/>
    <n v="7592000000"/>
    <n v="0"/>
    <n v="0"/>
    <n v="9047000000"/>
    <n v="1455000000"/>
    <x v="1"/>
    <s v="Computer &amp; Electronics Retail"/>
  </r>
  <r>
    <x v="48"/>
    <x v="3"/>
    <x v="47"/>
    <n v="39528000000"/>
    <n v="30337000000"/>
    <n v="7618000000"/>
    <n v="0"/>
    <n v="0"/>
    <n v="9191000000"/>
    <n v="1573000000"/>
    <x v="1"/>
    <s v="Computer &amp; Electronics Retail"/>
  </r>
  <r>
    <x v="49"/>
    <x v="0"/>
    <x v="1"/>
    <n v="3049500000"/>
    <n v="1194400000"/>
    <n v="920300000"/>
    <n v="295700000"/>
    <n v="0"/>
    <n v="1855100000"/>
    <n v="639100000"/>
    <x v="3"/>
    <s v="Health Care Equipment"/>
  </r>
  <r>
    <x v="49"/>
    <x v="1"/>
    <x v="2"/>
    <n v="3323600000"/>
    <n v="1258600000"/>
    <n v="981500000"/>
    <n v="302000000"/>
    <n v="0"/>
    <n v="2065000000"/>
    <n v="781500000"/>
    <x v="3"/>
    <s v="Health Care Equipment"/>
  </r>
  <r>
    <x v="49"/>
    <x v="2"/>
    <x v="3"/>
    <n v="3416000000"/>
    <n v="1301200000"/>
    <n v="1012100000"/>
    <n v="259200000"/>
    <n v="0"/>
    <n v="2114800000"/>
    <n v="843500000"/>
    <x v="3"/>
    <s v="Health Care Equipment"/>
  </r>
  <r>
    <x v="49"/>
    <x v="3"/>
    <x v="28"/>
    <n v="3714000000"/>
    <n v="1371700000"/>
    <n v="1101900000"/>
    <n v="292800000"/>
    <n v="0"/>
    <n v="2342300000"/>
    <n v="947600000"/>
    <x v="3"/>
    <s v="Health Care Equipment"/>
  </r>
  <r>
    <x v="50"/>
    <x v="0"/>
    <x v="12"/>
    <n v="8054000000"/>
    <n v="3883000000"/>
    <n v="2422000000"/>
    <n v="494000000"/>
    <n v="0"/>
    <n v="4171000000"/>
    <n v="1255000000"/>
    <x v="3"/>
    <s v="Health Care Equipment"/>
  </r>
  <r>
    <x v="50"/>
    <x v="1"/>
    <x v="13"/>
    <n v="8446000000"/>
    <n v="4145000000"/>
    <n v="2145000000"/>
    <n v="550000000"/>
    <n v="0"/>
    <n v="4301000000"/>
    <n v="1606000000"/>
    <x v="3"/>
    <s v="Health Care Equipment"/>
  </r>
  <r>
    <x v="50"/>
    <x v="2"/>
    <x v="14"/>
    <n v="10282000000"/>
    <n v="5587000000"/>
    <n v="2563000000"/>
    <n v="632000000"/>
    <n v="0"/>
    <n v="4695000000"/>
    <n v="1500000000"/>
    <x v="3"/>
    <s v="Health Care Equipment"/>
  </r>
  <r>
    <x v="50"/>
    <x v="3"/>
    <x v="15"/>
    <n v="12483000000"/>
    <n v="6492000000"/>
    <n v="3005000000"/>
    <n v="828000000"/>
    <n v="0"/>
    <n v="5991000000"/>
    <n v="2158000000"/>
    <x v="3"/>
    <s v="Health Care Equipment"/>
  </r>
  <r>
    <x v="51"/>
    <x v="0"/>
    <x v="1"/>
    <n v="22364000000"/>
    <n v="18553000000"/>
    <n v="1306000000"/>
    <n v="556000000"/>
    <n v="0"/>
    <n v="3811000000"/>
    <n v="1949000000"/>
    <x v="9"/>
    <s v="Oil &amp; Gas Equipment &amp; Services"/>
  </r>
  <r>
    <x v="51"/>
    <x v="1"/>
    <x v="2"/>
    <n v="24551000000"/>
    <n v="19746000000"/>
    <n v="1333000000"/>
    <n v="613000000"/>
    <n v="0"/>
    <n v="4805000000"/>
    <n v="2859000000"/>
    <x v="9"/>
    <s v="Oil &amp; Gas Equipment &amp; Services"/>
  </r>
  <r>
    <x v="51"/>
    <x v="2"/>
    <x v="3"/>
    <n v="15742000000"/>
    <n v="14415000000"/>
    <n v="969000000"/>
    <n v="466000000"/>
    <n v="0"/>
    <n v="1327000000"/>
    <n v="-108000000"/>
    <x v="9"/>
    <s v="Oil &amp; Gas Equipment &amp; Services"/>
  </r>
  <r>
    <x v="51"/>
    <x v="3"/>
    <x v="28"/>
    <n v="9841000000"/>
    <n v="9973000000"/>
    <n v="815000000"/>
    <n v="384000000"/>
    <n v="0"/>
    <n v="-132000000"/>
    <n v="-1331000000"/>
    <x v="9"/>
    <s v="Oil &amp; Gas Equipment &amp; Services"/>
  </r>
  <r>
    <x v="52"/>
    <x v="0"/>
    <x v="1"/>
    <n v="6932200000"/>
    <n v="857700000"/>
    <n v="1797000000"/>
    <n v="1444100000"/>
    <n v="342900000"/>
    <n v="6074500000"/>
    <n v="2490500000"/>
    <x v="3"/>
    <s v="Biotechnology"/>
  </r>
  <r>
    <x v="52"/>
    <x v="1"/>
    <x v="2"/>
    <n v="9703300000"/>
    <n v="1171000000"/>
    <n v="2193400000"/>
    <n v="1893400000"/>
    <n v="489800000"/>
    <n v="8532300000"/>
    <n v="3955700000"/>
    <x v="3"/>
    <s v="Biotechnology"/>
  </r>
  <r>
    <x v="52"/>
    <x v="2"/>
    <x v="3"/>
    <n v="10763800000"/>
    <n v="1240400000"/>
    <n v="2143600000"/>
    <n v="2012800000"/>
    <n v="382600000"/>
    <n v="9523400000"/>
    <n v="4984400000"/>
    <x v="3"/>
    <s v="Biotechnology"/>
  </r>
  <r>
    <x v="52"/>
    <x v="3"/>
    <x v="28"/>
    <n v="11448800000"/>
    <n v="1478700000"/>
    <n v="1972900000"/>
    <n v="1973300000"/>
    <n v="385600000"/>
    <n v="9970100000"/>
    <n v="5638300000"/>
    <x v="3"/>
    <s v="Biotechnology"/>
  </r>
  <r>
    <x v="53"/>
    <x v="0"/>
    <x v="0"/>
    <n v="8735700000"/>
    <n v="7174000000"/>
    <n v="488300000"/>
    <n v="0"/>
    <n v="282900000"/>
    <n v="1561700000"/>
    <n v="790500000"/>
    <x v="8"/>
    <s v="Metal &amp; Glass Containers"/>
  </r>
  <r>
    <x v="53"/>
    <x v="1"/>
    <x v="1"/>
    <n v="8468100000"/>
    <n v="6875400000"/>
    <n v="497400000"/>
    <n v="0"/>
    <n v="299900000"/>
    <n v="1592700000"/>
    <n v="795400000"/>
    <x v="8"/>
    <s v="Metal &amp; Glass Containers"/>
  </r>
  <r>
    <x v="53"/>
    <x v="2"/>
    <x v="2"/>
    <n v="8570000000"/>
    <n v="6903500000"/>
    <n v="547000000"/>
    <n v="0"/>
    <n v="280900000"/>
    <n v="1666500000"/>
    <n v="838600000"/>
    <x v="8"/>
    <s v="Metal &amp; Glass Containers"/>
  </r>
  <r>
    <x v="53"/>
    <x v="3"/>
    <x v="3"/>
    <n v="7997000000"/>
    <n v="6460300000"/>
    <n v="646000000"/>
    <n v="0"/>
    <n v="285500000"/>
    <n v="1536700000"/>
    <n v="605200000"/>
    <x v="8"/>
    <s v="Metal &amp; Glass Containers"/>
  </r>
  <r>
    <x v="54"/>
    <x v="0"/>
    <x v="0"/>
    <n v="17621000000"/>
    <n v="4610000000"/>
    <n v="5017000000"/>
    <n v="3904000000"/>
    <n v="0"/>
    <n v="13011000000"/>
    <n v="4090000000"/>
    <x v="3"/>
    <s v="Health Care Distributors"/>
  </r>
  <r>
    <x v="54"/>
    <x v="1"/>
    <x v="1"/>
    <n v="16385000000"/>
    <n v="4619000000"/>
    <n v="4939000000"/>
    <n v="3731000000"/>
    <n v="0"/>
    <n v="11766000000"/>
    <n v="3096000000"/>
    <x v="3"/>
    <s v="Health Care Distributors"/>
  </r>
  <r>
    <x v="54"/>
    <x v="2"/>
    <x v="2"/>
    <n v="15879000000"/>
    <n v="3932000000"/>
    <n v="4822000000"/>
    <n v="4534000000"/>
    <n v="0"/>
    <n v="11947000000"/>
    <n v="2591000000"/>
    <x v="3"/>
    <s v="Health Care Distributors"/>
  </r>
  <r>
    <x v="54"/>
    <x v="3"/>
    <x v="3"/>
    <n v="16560000000"/>
    <n v="3909000000"/>
    <n v="4841000000"/>
    <n v="5920000000"/>
    <n v="0"/>
    <n v="12651000000"/>
    <n v="1890000000"/>
    <x v="3"/>
    <s v="Health Care Distributors"/>
  </r>
  <r>
    <x v="55"/>
    <x v="0"/>
    <x v="0"/>
    <n v="7249000000"/>
    <n v="2349000000"/>
    <n v="2529000000"/>
    <n v="886000000"/>
    <n v="395000000"/>
    <n v="4900000000"/>
    <n v="1090000000"/>
    <x v="3"/>
    <s v="Health Care Equipment"/>
  </r>
  <r>
    <x v="55"/>
    <x v="1"/>
    <x v="1"/>
    <n v="7143000000"/>
    <n v="2174000000"/>
    <n v="2678000000"/>
    <n v="861000000"/>
    <n v="410000000"/>
    <n v="4969000000"/>
    <n v="1020000000"/>
    <x v="3"/>
    <s v="Health Care Equipment"/>
  </r>
  <r>
    <x v="55"/>
    <x v="2"/>
    <x v="2"/>
    <n v="7380000000"/>
    <n v="2210000000"/>
    <n v="2817000000"/>
    <n v="817000000"/>
    <n v="438000000"/>
    <n v="5170000000"/>
    <n v="1098000000"/>
    <x v="3"/>
    <s v="Health Care Equipment"/>
  </r>
  <r>
    <x v="55"/>
    <x v="3"/>
    <x v="3"/>
    <n v="7477000000"/>
    <n v="2173000000"/>
    <n v="2996000000"/>
    <n v="876000000"/>
    <n v="495000000"/>
    <n v="5304000000"/>
    <n v="937000000"/>
    <x v="3"/>
    <s v="Health Care Equipment"/>
  </r>
  <r>
    <x v="56"/>
    <x v="0"/>
    <x v="1"/>
    <n v="7436600000"/>
    <n v="5879100000"/>
    <n v="702300000"/>
    <n v="0"/>
    <n v="0"/>
    <n v="1557500000"/>
    <n v="855200000"/>
    <x v="1"/>
    <s v="Auto Parts &amp; Equipment"/>
  </r>
  <r>
    <x v="56"/>
    <x v="1"/>
    <x v="2"/>
    <n v="8305100000"/>
    <n v="6548700000"/>
    <n v="792700000"/>
    <n v="0"/>
    <n v="0"/>
    <n v="1756400000"/>
    <n v="963700000"/>
    <x v="1"/>
    <s v="Auto Parts &amp; Equipment"/>
  </r>
  <r>
    <x v="56"/>
    <x v="2"/>
    <x v="3"/>
    <n v="8023200000"/>
    <n v="6320100000"/>
    <n v="763400000"/>
    <n v="0"/>
    <n v="0"/>
    <n v="1703100000"/>
    <n v="939700000"/>
    <x v="1"/>
    <s v="Auto Parts &amp; Equipment"/>
  </r>
  <r>
    <x v="56"/>
    <x v="3"/>
    <x v="28"/>
    <n v="9071000000"/>
    <n v="7137900000"/>
    <n v="1707200000"/>
    <n v="0"/>
    <n v="0"/>
    <n v="1933100000"/>
    <n v="225900000"/>
    <x v="1"/>
    <s v="Auto Parts &amp; Equipment"/>
  </r>
  <r>
    <x v="57"/>
    <x v="0"/>
    <x v="0"/>
    <n v="1847186000"/>
    <n v="667208000"/>
    <n v="93782000"/>
    <n v="0"/>
    <n v="445875000"/>
    <n v="1179978000"/>
    <n v="640321000"/>
    <x v="7"/>
    <s v="REITs"/>
  </r>
  <r>
    <x v="57"/>
    <x v="1"/>
    <x v="1"/>
    <n v="2135539000"/>
    <n v="771403000"/>
    <n v="117073000"/>
    <n v="0"/>
    <n v="560637000"/>
    <n v="1364136000"/>
    <n v="686426000"/>
    <x v="7"/>
    <s v="REITs"/>
  </r>
  <r>
    <x v="57"/>
    <x v="2"/>
    <x v="2"/>
    <n v="2396998000"/>
    <n v="864526000"/>
    <n v="102077000"/>
    <n v="0"/>
    <n v="628573000"/>
    <n v="1532472000"/>
    <n v="801822000"/>
    <x v="7"/>
    <s v="REITs"/>
  </r>
  <r>
    <x v="57"/>
    <x v="3"/>
    <x v="3"/>
    <n v="2490821000"/>
    <n v="904336000"/>
    <n v="97578000"/>
    <n v="0"/>
    <n v="639542000"/>
    <n v="1586485000"/>
    <n v="849365000"/>
    <x v="7"/>
    <s v="REITs"/>
  </r>
  <r>
    <x v="58"/>
    <x v="0"/>
    <x v="48"/>
    <n v="13469300000"/>
    <n v="10104400000"/>
    <n v="2065900000"/>
    <n v="0"/>
    <n v="0"/>
    <n v="3364900000"/>
    <n v="1299000000"/>
    <x v="4"/>
    <s v="Packaged Foods &amp; Meats"/>
  </r>
  <r>
    <x v="58"/>
    <x v="1"/>
    <x v="49"/>
    <n v="11838200000"/>
    <n v="8910800000"/>
    <n v="1778900000"/>
    <n v="0"/>
    <n v="0"/>
    <n v="2927400000"/>
    <n v="1148500000"/>
    <x v="4"/>
    <s v="Packaged Foods &amp; Meats"/>
  </r>
  <r>
    <x v="58"/>
    <x v="2"/>
    <x v="50"/>
    <n v="11937000000"/>
    <n v="9061400000"/>
    <n v="1545300000"/>
    <n v="0"/>
    <n v="0"/>
    <n v="2875600000"/>
    <n v="1330300000"/>
    <x v="4"/>
    <s v="Packaged Foods &amp; Meats"/>
  </r>
  <r>
    <x v="58"/>
    <x v="3"/>
    <x v="51"/>
    <n v="11642900000"/>
    <n v="8552100000"/>
    <n v="2209400000"/>
    <n v="0"/>
    <n v="0"/>
    <n v="3090800000"/>
    <n v="881400000"/>
    <x v="4"/>
    <s v="Packaged Foods &amp; Meats"/>
  </r>
  <r>
    <x v="59"/>
    <x v="0"/>
    <x v="52"/>
    <n v="101093000000"/>
    <n v="96172000000"/>
    <n v="2875000000"/>
    <n v="0"/>
    <n v="158000000"/>
    <n v="4921000000"/>
    <n v="1888000000"/>
    <x v="3"/>
    <s v="Health Care Distributors"/>
  </r>
  <r>
    <x v="59"/>
    <x v="1"/>
    <x v="53"/>
    <n v="91084000000"/>
    <n v="85923000000"/>
    <n v="3028000000"/>
    <n v="0"/>
    <n v="223000000"/>
    <n v="5161000000"/>
    <n v="1910000000"/>
    <x v="3"/>
    <s v="Health Care Distributors"/>
  </r>
  <r>
    <x v="59"/>
    <x v="2"/>
    <x v="54"/>
    <n v="102531000000"/>
    <n v="96819000000"/>
    <n v="3240000000"/>
    <n v="0"/>
    <n v="281000000"/>
    <n v="5712000000"/>
    <n v="2191000000"/>
    <x v="3"/>
    <s v="Health Care Distributors"/>
  </r>
  <r>
    <x v="59"/>
    <x v="3"/>
    <x v="55"/>
    <n v="121546000000"/>
    <n v="115003000000"/>
    <n v="3648000000"/>
    <n v="0"/>
    <n v="459000000"/>
    <n v="6543000000"/>
    <n v="2436000000"/>
    <x v="3"/>
    <s v="Health Care Distributors"/>
  </r>
  <r>
    <x v="60"/>
    <x v="0"/>
    <x v="1"/>
    <n v="55656000000"/>
    <n v="41454000000"/>
    <n v="6528000000"/>
    <n v="2046000000"/>
    <n v="0"/>
    <n v="14202000000"/>
    <n v="5628000000"/>
    <x v="0"/>
    <s v="Construction &amp; Farm Machinery &amp; Heavy Trucks"/>
  </r>
  <r>
    <x v="60"/>
    <x v="1"/>
    <x v="2"/>
    <n v="55184000000"/>
    <n v="41342000000"/>
    <n v="8148000000"/>
    <n v="2380000000"/>
    <n v="0"/>
    <n v="13842000000"/>
    <n v="3314000000"/>
    <x v="0"/>
    <s v="Construction &amp; Farm Machinery &amp; Heavy Trucks"/>
  </r>
  <r>
    <x v="60"/>
    <x v="2"/>
    <x v="3"/>
    <n v="47011000000"/>
    <n v="34133000000"/>
    <n v="6974000000"/>
    <n v="2119000000"/>
    <n v="0"/>
    <n v="12878000000"/>
    <n v="3785000000"/>
    <x v="0"/>
    <s v="Construction &amp; Farm Machinery &amp; Heavy Trucks"/>
  </r>
  <r>
    <x v="60"/>
    <x v="3"/>
    <x v="28"/>
    <n v="38537000000"/>
    <n v="28905000000"/>
    <n v="6588000000"/>
    <n v="1951000000"/>
    <n v="0"/>
    <n v="9632000000"/>
    <n v="1093000000"/>
    <x v="0"/>
    <s v="Construction &amp; Farm Machinery &amp; Heavy Trucks"/>
  </r>
  <r>
    <x v="61"/>
    <x v="0"/>
    <x v="0"/>
    <n v="17936000000"/>
    <n v="12620000000"/>
    <n v="2096000000"/>
    <n v="0"/>
    <n v="-6000000"/>
    <n v="5316000000"/>
    <n v="3226000000"/>
    <x v="6"/>
    <s v="Property &amp; Casualty Insurance"/>
  </r>
  <r>
    <x v="61"/>
    <x v="1"/>
    <x v="1"/>
    <n v="19261000000"/>
    <n v="12522000000"/>
    <n v="2211000000"/>
    <n v="0"/>
    <n v="15000000"/>
    <n v="6739000000"/>
    <n v="4513000000"/>
    <x v="6"/>
    <s v="Property &amp; Casualty Insurance"/>
  </r>
  <r>
    <x v="61"/>
    <x v="2"/>
    <x v="2"/>
    <n v="19171000000"/>
    <n v="13241000000"/>
    <n v="2245000000"/>
    <n v="0"/>
    <n v="-82000000"/>
    <n v="5930000000"/>
    <n v="3767000000"/>
    <x v="6"/>
    <s v="Property &amp; Casualty Insurance"/>
  </r>
  <r>
    <x v="61"/>
    <x v="3"/>
    <x v="3"/>
    <n v="18987000000"/>
    <n v="12968000000"/>
    <n v="2270000000"/>
    <n v="0"/>
    <n v="120000000"/>
    <n v="6019000000"/>
    <n v="3629000000"/>
    <x v="6"/>
    <s v="Property &amp; Casualty Insurance"/>
  </r>
  <r>
    <x v="62"/>
    <x v="0"/>
    <x v="0"/>
    <n v="6514099000"/>
    <n v="5745428000"/>
    <s v=" $-   "/>
    <n v="0"/>
    <n v="169645000"/>
    <n v="768671000"/>
    <e v="#VALUE!"/>
    <x v="7"/>
    <s v="Real Estate Services"/>
  </r>
  <r>
    <x v="62"/>
    <x v="1"/>
    <x v="1"/>
    <n v="7184794000"/>
    <n v="6293699000"/>
    <s v=" $-   "/>
    <n v="0"/>
    <n v="190390000"/>
    <n v="891095000"/>
    <e v="#VALUE!"/>
    <x v="7"/>
    <s v="Real Estate Services"/>
  </r>
  <r>
    <x v="62"/>
    <x v="2"/>
    <x v="2"/>
    <n v="9049918000"/>
    <n v="8050222000"/>
    <s v=" $-   "/>
    <n v="0"/>
    <n v="265101000"/>
    <n v="999696000"/>
    <e v="#VALUE!"/>
    <x v="7"/>
    <s v="Real Estate Services"/>
  </r>
  <r>
    <x v="62"/>
    <x v="3"/>
    <x v="3"/>
    <n v="10855810000"/>
    <n v="9716541000"/>
    <s v=" $-   "/>
    <n v="0"/>
    <n v="314096000"/>
    <n v="1139269000"/>
    <e v="#VALUE!"/>
    <x v="7"/>
    <s v="Real Estate Services"/>
  </r>
  <r>
    <x v="63"/>
    <x v="0"/>
    <x v="0"/>
    <n v="2432680000"/>
    <n v="728989000"/>
    <n v="212572000"/>
    <n v="0"/>
    <n v="622592000"/>
    <n v="1703691000"/>
    <n v="868527000"/>
    <x v="7"/>
    <s v="REITs"/>
  </r>
  <r>
    <x v="63"/>
    <x v="1"/>
    <x v="1"/>
    <n v="2865751000"/>
    <n v="991017000"/>
    <n v="213519000"/>
    <n v="0"/>
    <n v="741342000"/>
    <n v="1874734000"/>
    <n v="919873000"/>
    <x v="7"/>
    <s v="REITs"/>
  </r>
  <r>
    <x v="63"/>
    <x v="2"/>
    <x v="2"/>
    <n v="3538756000"/>
    <n v="1306606000"/>
    <n v="257296000"/>
    <n v="0"/>
    <n v="985781000"/>
    <n v="2232150000"/>
    <n v="989073000"/>
    <x v="7"/>
    <s v="REITs"/>
  </r>
  <r>
    <x v="63"/>
    <x v="3"/>
    <x v="3"/>
    <n v="3663851000"/>
    <n v="1321426000"/>
    <n v="310921000"/>
    <n v="0"/>
    <n v="1036178000"/>
    <n v="2342425000"/>
    <n v="995326000"/>
    <x v="7"/>
    <s v="REITs"/>
  </r>
  <r>
    <x v="64"/>
    <x v="0"/>
    <x v="56"/>
    <n v="15456000000"/>
    <n v="10645000000"/>
    <n v="1879000000"/>
    <n v="0"/>
    <n v="1590000000"/>
    <n v="4811000000"/>
    <n v="1342000000"/>
    <x v="1"/>
    <s v="Hotels, Resorts &amp; Cruise Lines"/>
  </r>
  <r>
    <x v="64"/>
    <x v="1"/>
    <x v="57"/>
    <n v="15884000000"/>
    <n v="10421000000"/>
    <n v="2054000000"/>
    <n v="0"/>
    <n v="1637000000"/>
    <n v="5463000000"/>
    <n v="1772000000"/>
    <x v="1"/>
    <s v="Hotels, Resorts &amp; Cruise Lines"/>
  </r>
  <r>
    <x v="64"/>
    <x v="2"/>
    <x v="58"/>
    <n v="15714000000"/>
    <n v="9447000000"/>
    <n v="2067000000"/>
    <n v="0"/>
    <n v="1626000000"/>
    <n v="6267000000"/>
    <n v="2574000000"/>
    <x v="1"/>
    <s v="Hotels, Resorts &amp; Cruise Lines"/>
  </r>
  <r>
    <x v="64"/>
    <x v="3"/>
    <x v="59"/>
    <n v="16389000000"/>
    <n v="9383000000"/>
    <n v="2197000000"/>
    <n v="0"/>
    <n v="1738000000"/>
    <n v="7006000000"/>
    <n v="3071000000"/>
    <x v="1"/>
    <s v="Hotels, Resorts &amp; Cruise Lines"/>
  </r>
  <r>
    <x v="65"/>
    <x v="0"/>
    <x v="1"/>
    <n v="6493900000"/>
    <n v="340400000"/>
    <n v="1684500000"/>
    <n v="2226200000"/>
    <n v="262800000"/>
    <n v="6153500000"/>
    <n v="1980000000"/>
    <x v="3"/>
    <s v="Biotechnology"/>
  </r>
  <r>
    <x v="65"/>
    <x v="1"/>
    <x v="2"/>
    <n v="7670400000"/>
    <n v="385900000"/>
    <n v="2027900000"/>
    <n v="2430600000"/>
    <n v="258300000"/>
    <n v="7284500000"/>
    <n v="2567700000"/>
    <x v="3"/>
    <s v="Biotechnology"/>
  </r>
  <r>
    <x v="65"/>
    <x v="2"/>
    <x v="3"/>
    <n v="9256000000"/>
    <n v="420100000"/>
    <n v="2305400000"/>
    <n v="3697300000"/>
    <n v="279000000"/>
    <n v="8835900000"/>
    <n v="2554200000"/>
    <x v="3"/>
    <s v="Biotechnology"/>
  </r>
  <r>
    <x v="65"/>
    <x v="3"/>
    <x v="28"/>
    <n v="11229200000"/>
    <n v="438000000"/>
    <n v="2657700000"/>
    <n v="4470100000"/>
    <n v="459000000"/>
    <n v="10791200000"/>
    <n v="3204400000"/>
    <x v="3"/>
    <s v="Biotechnology"/>
  </r>
  <r>
    <x v="66"/>
    <x v="0"/>
    <x v="5"/>
    <n v="2910748000"/>
    <n v="514722000"/>
    <n v="1468434000"/>
    <n v="338786000"/>
    <n v="12794000"/>
    <n v="2396026000"/>
    <n v="576012000"/>
    <x v="3"/>
    <s v="Health Care Technology"/>
  </r>
  <r>
    <x v="66"/>
    <x v="1"/>
    <x v="6"/>
    <n v="3402703000"/>
    <n v="604377000"/>
    <n v="1628961000"/>
    <n v="392805000"/>
    <n v="13476000"/>
    <n v="2798326000"/>
    <n v="763084000"/>
    <x v="3"/>
    <s v="Health Care Technology"/>
  </r>
  <r>
    <x v="66"/>
    <x v="2"/>
    <x v="7"/>
    <n v="4425267000"/>
    <n v="750781000"/>
    <n v="2262024000"/>
    <n v="539799000"/>
    <n v="91527000"/>
    <n v="3674486000"/>
    <n v="781136000"/>
    <x v="3"/>
    <s v="Health Care Technology"/>
  </r>
  <r>
    <x v="66"/>
    <x v="3"/>
    <x v="28"/>
    <n v="4796473000"/>
    <n v="779116000"/>
    <n v="2464380000"/>
    <n v="551418000"/>
    <n v="90546000"/>
    <n v="4017357000"/>
    <n v="911013000"/>
    <x v="3"/>
    <s v="Health Care Technology"/>
  </r>
  <r>
    <x v="67"/>
    <x v="0"/>
    <x v="0"/>
    <n v="6104000000"/>
    <n v="2990700000"/>
    <n v="200900000"/>
    <n v="0"/>
    <n v="0"/>
    <n v="3113300000"/>
    <n v="2912400000"/>
    <x v="8"/>
    <s v="Fertilizers &amp; Agricultural Chemicals"/>
  </r>
  <r>
    <x v="67"/>
    <x v="1"/>
    <x v="1"/>
    <n v="5474700000"/>
    <n v="2954500000"/>
    <n v="150200000"/>
    <n v="0"/>
    <n v="0"/>
    <n v="2520200000"/>
    <n v="2370000000"/>
    <x v="8"/>
    <s v="Fertilizers &amp; Agricultural Chemicals"/>
  </r>
  <r>
    <x v="67"/>
    <x v="2"/>
    <x v="2"/>
    <n v="4743200000"/>
    <n v="2964700000"/>
    <n v="205200000"/>
    <n v="0"/>
    <n v="0"/>
    <n v="1778500000"/>
    <n v="1573300000"/>
    <x v="8"/>
    <s v="Fertilizers &amp; Agricultural Chemicals"/>
  </r>
  <r>
    <x v="67"/>
    <x v="3"/>
    <x v="3"/>
    <n v="4308300000"/>
    <n v="2761200000"/>
    <n v="319000000"/>
    <n v="0"/>
    <n v="0"/>
    <n v="1547100000"/>
    <n v="1228100000"/>
    <x v="8"/>
    <s v="Fertilizers &amp; Agricultural Chemicals"/>
  </r>
  <r>
    <x v="68"/>
    <x v="0"/>
    <x v="0"/>
    <n v="5513000000"/>
    <n v="375000000"/>
    <n v="3380000000"/>
    <n v="0"/>
    <n v="490000000"/>
    <n v="5138000000"/>
    <n v="1268000000"/>
    <x v="6"/>
    <s v="Regional Banks"/>
  </r>
  <r>
    <x v="68"/>
    <x v="1"/>
    <x v="1"/>
    <n v="5133000000"/>
    <n v="216000000"/>
    <n v="3142000000"/>
    <n v="0"/>
    <n v="581000000"/>
    <n v="4917000000"/>
    <n v="1194000000"/>
    <x v="6"/>
    <s v="Regional Banks"/>
  </r>
  <r>
    <x v="68"/>
    <x v="2"/>
    <x v="2"/>
    <n v="5342000000"/>
    <n v="160000000"/>
    <n v="3247000000"/>
    <n v="0"/>
    <n v="464000000"/>
    <n v="5182000000"/>
    <n v="1471000000"/>
    <x v="6"/>
    <s v="Regional Banks"/>
  </r>
  <r>
    <x v="68"/>
    <x v="3"/>
    <x v="3"/>
    <n v="5276000000"/>
    <n v="237000000"/>
    <n v="3113000000"/>
    <n v="0"/>
    <n v="448000000"/>
    <n v="5039000000"/>
    <n v="1478000000"/>
    <x v="6"/>
    <s v="Regional Banks"/>
  </r>
  <r>
    <x v="69"/>
    <x v="0"/>
    <x v="0"/>
    <n v="2921900000"/>
    <n v="1630500000"/>
    <n v="746300000"/>
    <n v="0"/>
    <n v="0"/>
    <n v="1291400000"/>
    <n v="545100000"/>
    <x v="4"/>
    <s v="Household Products"/>
  </r>
  <r>
    <x v="69"/>
    <x v="1"/>
    <x v="1"/>
    <n v="3194300000"/>
    <n v="1756300000"/>
    <n v="815800000"/>
    <n v="0"/>
    <n v="0"/>
    <n v="1438000000"/>
    <n v="622200000"/>
    <x v="4"/>
    <s v="Household Products"/>
  </r>
  <r>
    <x v="69"/>
    <x v="2"/>
    <x v="2"/>
    <n v="3297600000"/>
    <n v="1844700000"/>
    <n v="811700000"/>
    <n v="0"/>
    <n v="0"/>
    <n v="1452900000"/>
    <n v="641200000"/>
    <x v="4"/>
    <s v="Household Products"/>
  </r>
  <r>
    <x v="69"/>
    <x v="3"/>
    <x v="3"/>
    <n v="3394800000"/>
    <n v="1883000000"/>
    <n v="837600000"/>
    <n v="0"/>
    <n v="0"/>
    <n v="1511800000"/>
    <n v="674200000"/>
    <x v="4"/>
    <s v="Household Products"/>
  </r>
  <r>
    <x v="70"/>
    <x v="0"/>
    <x v="0"/>
    <n v="12316000000"/>
    <n v="7081000000"/>
    <n v="723000000"/>
    <n v="0"/>
    <n v="2811000000"/>
    <n v="5235000000"/>
    <n v="1701000000"/>
    <x v="9"/>
    <s v="Integrated Oil &amp; Gas"/>
  </r>
  <r>
    <x v="70"/>
    <x v="1"/>
    <x v="1"/>
    <n v="19080000000"/>
    <n v="12930000000"/>
    <n v="686000000"/>
    <n v="0"/>
    <n v="2903000000"/>
    <n v="6150000000"/>
    <n v="2561000000"/>
    <x v="9"/>
    <s v="Integrated Oil &amp; Gas"/>
  </r>
  <r>
    <x v="70"/>
    <x v="2"/>
    <x v="2"/>
    <n v="23125000000"/>
    <n v="16049000000"/>
    <n v="554000000"/>
    <n v="0"/>
    <n v="2915000000"/>
    <n v="7076000000"/>
    <n v="3607000000"/>
    <x v="9"/>
    <s v="Integrated Oil &amp; Gas"/>
  </r>
  <r>
    <x v="70"/>
    <x v="3"/>
    <x v="3"/>
    <n v="12764000000"/>
    <n v="10295000000"/>
    <n v="334000000"/>
    <n v="0"/>
    <n v="2229000000"/>
    <n v="2469000000"/>
    <n v="-94000000"/>
    <x v="9"/>
    <s v="Integrated Oil &amp; Gas"/>
  </r>
  <r>
    <x v="71"/>
    <x v="0"/>
    <x v="0"/>
    <n v="11359113000"/>
    <n v="9641542000"/>
    <n v="1042251000"/>
    <n v="0"/>
    <n v="0"/>
    <n v="1717571000"/>
    <n v="675320000"/>
    <x v="0"/>
    <s v="Air Freight &amp; Logistics"/>
  </r>
  <r>
    <x v="71"/>
    <x v="1"/>
    <x v="1"/>
    <n v="12752076000"/>
    <n v="10915981000"/>
    <n v="1153445000"/>
    <n v="0"/>
    <n v="0"/>
    <n v="1836095000"/>
    <n v="682650000"/>
    <x v="0"/>
    <s v="Air Freight &amp; Logistics"/>
  </r>
  <r>
    <x v="71"/>
    <x v="2"/>
    <x v="2"/>
    <n v="13470067000"/>
    <n v="11462415000"/>
    <n v="1259234000"/>
    <n v="0"/>
    <n v="0"/>
    <n v="2007652000"/>
    <n v="748418000"/>
    <x v="0"/>
    <s v="Air Freight &amp; Logistics"/>
  </r>
  <r>
    <x v="71"/>
    <x v="3"/>
    <x v="3"/>
    <n v="13476084000"/>
    <n v="11207604000"/>
    <n v="1410170000"/>
    <n v="0"/>
    <n v="0"/>
    <n v="2268480000"/>
    <n v="858310000"/>
    <x v="0"/>
    <s v="Air Freight &amp; Logistics"/>
  </r>
  <r>
    <x v="72"/>
    <x v="0"/>
    <x v="1"/>
    <n v="8155000000"/>
    <n v="5345000000"/>
    <n v="47000000"/>
    <n v="0"/>
    <n v="1854000000"/>
    <n v="2810000000"/>
    <n v="909000000"/>
    <x v="1"/>
    <s v="Cable &amp; Satellite"/>
  </r>
  <r>
    <x v="72"/>
    <x v="1"/>
    <x v="2"/>
    <n v="9108000000"/>
    <n v="5973000000"/>
    <n v="62000000"/>
    <n v="0"/>
    <n v="2102000000"/>
    <n v="3135000000"/>
    <n v="971000000"/>
    <x v="1"/>
    <s v="Cable &amp; Satellite"/>
  </r>
  <r>
    <x v="72"/>
    <x v="2"/>
    <x v="3"/>
    <n v="9754000000"/>
    <n v="6426000000"/>
    <n v="89000000"/>
    <n v="0"/>
    <n v="2125000000"/>
    <n v="3328000000"/>
    <n v="1114000000"/>
    <x v="1"/>
    <s v="Cable &amp; Satellite"/>
  </r>
  <r>
    <x v="72"/>
    <x v="3"/>
    <x v="28"/>
    <n v="29003000000"/>
    <n v="18655000000"/>
    <n v="86000000"/>
    <n v="0"/>
    <n v="6907000000"/>
    <n v="10348000000"/>
    <n v="3355000000"/>
    <x v="1"/>
    <s v="Cable &amp; Satellite"/>
  </r>
  <r>
    <x v="73"/>
    <x v="0"/>
    <x v="0"/>
    <n v="29119000000"/>
    <n v="17900000000"/>
    <s v=" $-   "/>
    <n v="0"/>
    <n v="8742000000"/>
    <n v="11219000000"/>
    <e v="#VALUE!"/>
    <x v="3"/>
    <s v="Managed Health Care"/>
  </r>
  <r>
    <x v="73"/>
    <x v="1"/>
    <x v="1"/>
    <n v="32380000000"/>
    <n v="20865000000"/>
    <s v=" $-   "/>
    <n v="0"/>
    <n v="9339000000"/>
    <n v="11515000000"/>
    <e v="#VALUE!"/>
    <x v="3"/>
    <s v="Managed Health Care"/>
  </r>
  <r>
    <x v="73"/>
    <x v="2"/>
    <x v="2"/>
    <n v="34914000000"/>
    <n v="21334000000"/>
    <s v=" $-   "/>
    <n v="0"/>
    <n v="10276000000"/>
    <n v="13580000000"/>
    <e v="#VALUE!"/>
    <x v="3"/>
    <s v="Managed Health Care"/>
  </r>
  <r>
    <x v="73"/>
    <x v="3"/>
    <x v="3"/>
    <n v="37876000000"/>
    <n v="23290000000"/>
    <s v=" $-   "/>
    <n v="0"/>
    <n v="11259000000"/>
    <n v="14586000000"/>
    <e v="#VALUE!"/>
    <x v="3"/>
    <s v="Managed Health Care"/>
  </r>
  <r>
    <x v="74"/>
    <x v="0"/>
    <x v="0"/>
    <n v="4111000000"/>
    <n v="3477000000"/>
    <s v=" $-   "/>
    <n v="0"/>
    <n v="14000000"/>
    <n v="634000000"/>
    <e v="#VALUE!"/>
    <x v="6"/>
    <s v="Property &amp; Casualty Insurance"/>
  </r>
  <r>
    <x v="74"/>
    <x v="1"/>
    <x v="1"/>
    <n v="4531000000"/>
    <n v="3748000000"/>
    <s v=" $-   "/>
    <n v="0"/>
    <n v="15000000"/>
    <n v="783000000"/>
    <e v="#VALUE!"/>
    <x v="6"/>
    <s v="Property &amp; Casualty Insurance"/>
  </r>
  <r>
    <x v="74"/>
    <x v="2"/>
    <x v="2"/>
    <n v="4945000000"/>
    <n v="4157000000"/>
    <s v=" $-   "/>
    <n v="0"/>
    <n v="14000000"/>
    <n v="788000000"/>
    <e v="#VALUE!"/>
    <x v="6"/>
    <s v="Property &amp; Casualty Insurance"/>
  </r>
  <r>
    <x v="74"/>
    <x v="3"/>
    <x v="3"/>
    <n v="5142000000"/>
    <n v="4195000000"/>
    <s v=" $-   "/>
    <n v="0"/>
    <n v="13000000"/>
    <n v="947000000"/>
    <e v="#VALUE!"/>
    <x v="6"/>
    <s v="Property &amp; Casualty Insurance"/>
  </r>
  <r>
    <x v="75"/>
    <x v="0"/>
    <x v="0"/>
    <n v="17085000000"/>
    <n v="7153000000"/>
    <n v="6043000000"/>
    <n v="0"/>
    <n v="0"/>
    <n v="9932000000"/>
    <n v="3889000000"/>
    <x v="4"/>
    <s v="Household Products"/>
  </r>
  <r>
    <x v="75"/>
    <x v="1"/>
    <x v="1"/>
    <n v="17420000000"/>
    <n v="7219000000"/>
    <n v="6645000000"/>
    <n v="0"/>
    <n v="0"/>
    <n v="10201000000"/>
    <n v="3556000000"/>
    <x v="4"/>
    <s v="Household Products"/>
  </r>
  <r>
    <x v="75"/>
    <x v="2"/>
    <x v="2"/>
    <n v="17277000000"/>
    <n v="7168000000"/>
    <n v="6552000000"/>
    <n v="0"/>
    <n v="0"/>
    <n v="10109000000"/>
    <n v="3557000000"/>
    <x v="4"/>
    <s v="Household Products"/>
  </r>
  <r>
    <x v="75"/>
    <x v="3"/>
    <x v="3"/>
    <n v="16034000000"/>
    <n v="6635000000"/>
    <n v="6610000000"/>
    <n v="0"/>
    <n v="0"/>
    <n v="9399000000"/>
    <n v="2789000000"/>
    <x v="4"/>
    <s v="Household Products"/>
  </r>
  <r>
    <x v="76"/>
    <x v="0"/>
    <x v="52"/>
    <n v="5533000000"/>
    <n v="3142000000"/>
    <n v="1291000000"/>
    <n v="130000000"/>
    <n v="0"/>
    <n v="2391000000"/>
    <n v="970000000"/>
    <x v="4"/>
    <s v="Household Products"/>
  </r>
  <r>
    <x v="76"/>
    <x v="1"/>
    <x v="53"/>
    <n v="5514000000"/>
    <n v="3158000000"/>
    <n v="1254000000"/>
    <n v="125000000"/>
    <n v="0"/>
    <n v="2356000000"/>
    <n v="977000000"/>
    <x v="4"/>
    <s v="Household Products"/>
  </r>
  <r>
    <x v="76"/>
    <x v="2"/>
    <x v="54"/>
    <n v="5655000000"/>
    <n v="3190000000"/>
    <n v="1321000000"/>
    <n v="136000000"/>
    <n v="0"/>
    <n v="2465000000"/>
    <n v="1008000000"/>
    <x v="4"/>
    <s v="Household Products"/>
  </r>
  <r>
    <x v="76"/>
    <x v="3"/>
    <x v="55"/>
    <n v="5761000000"/>
    <n v="3163000000"/>
    <n v="1393000000"/>
    <n v="141000000"/>
    <n v="0"/>
    <n v="2598000000"/>
    <n v="1064000000"/>
    <x v="4"/>
    <s v="Household Products"/>
  </r>
  <r>
    <x v="77"/>
    <x v="0"/>
    <x v="1"/>
    <n v="2666000000"/>
    <n v="55000000"/>
    <n v="1670000000"/>
    <n v="0"/>
    <n v="46000000"/>
    <n v="2611000000"/>
    <n v="895000000"/>
    <x v="6"/>
    <s v="Regional Banks"/>
  </r>
  <r>
    <x v="77"/>
    <x v="1"/>
    <x v="2"/>
    <n v="2607000000"/>
    <n v="45000000"/>
    <n v="1611000000"/>
    <n v="0"/>
    <n v="27000000"/>
    <n v="2562000000"/>
    <n v="924000000"/>
    <x v="6"/>
    <s v="Regional Banks"/>
  </r>
  <r>
    <x v="77"/>
    <x v="2"/>
    <x v="3"/>
    <n v="2819000000"/>
    <n v="43000000"/>
    <n v="1859000000"/>
    <n v="0"/>
    <n v="147000000"/>
    <n v="2776000000"/>
    <n v="770000000"/>
    <x v="6"/>
    <s v="Regional Banks"/>
  </r>
  <r>
    <x v="77"/>
    <x v="3"/>
    <x v="28"/>
    <n v="2960000000"/>
    <n v="40000000"/>
    <n v="1836000000"/>
    <n v="0"/>
    <n v="248000000"/>
    <n v="2920000000"/>
    <n v="836000000"/>
    <x v="6"/>
    <s v="Regional Banks"/>
  </r>
  <r>
    <x v="78"/>
    <x v="0"/>
    <x v="1"/>
    <n v="3214591000"/>
    <n v="2359822000"/>
    <n v="203733000"/>
    <n v="0"/>
    <n v="96054000"/>
    <n v="854769000"/>
    <n v="554982000"/>
    <x v="1"/>
    <s v="Restaurants"/>
  </r>
  <r>
    <x v="78"/>
    <x v="1"/>
    <x v="2"/>
    <n v="4108269000"/>
    <n v="2990513000"/>
    <n v="273897000"/>
    <n v="0"/>
    <n v="110474000"/>
    <n v="1117756000"/>
    <n v="733385000"/>
    <x v="1"/>
    <s v="Restaurants"/>
  </r>
  <r>
    <x v="78"/>
    <x v="2"/>
    <x v="3"/>
    <n v="4501223000"/>
    <n v="3326936000"/>
    <n v="250214000"/>
    <n v="0"/>
    <n v="130368000"/>
    <n v="1174287000"/>
    <n v="793705000"/>
    <x v="1"/>
    <s v="Restaurants"/>
  </r>
  <r>
    <x v="78"/>
    <x v="3"/>
    <x v="28"/>
    <n v="3904384000"/>
    <n v="3406170000"/>
    <n v="276240000"/>
    <n v="0"/>
    <n v="146368000"/>
    <n v="498214000"/>
    <n v="75606000"/>
    <x v="1"/>
    <s v="Restaurants"/>
  </r>
  <r>
    <x v="79"/>
    <x v="0"/>
    <x v="1"/>
    <n v="17301000000"/>
    <n v="13021000000"/>
    <n v="1827000000"/>
    <n v="713000000"/>
    <n v="0"/>
    <n v="4280000000"/>
    <n v="1740000000"/>
    <x v="0"/>
    <s v="Industrial Machinery"/>
  </r>
  <r>
    <x v="79"/>
    <x v="1"/>
    <x v="2"/>
    <n v="19221000000"/>
    <n v="14360000000"/>
    <n v="2112000000"/>
    <n v="754000000"/>
    <n v="0"/>
    <n v="4861000000"/>
    <n v="1995000000"/>
    <x v="0"/>
    <s v="Industrial Machinery"/>
  </r>
  <r>
    <x v="79"/>
    <x v="2"/>
    <x v="3"/>
    <n v="19110000000"/>
    <n v="14163000000"/>
    <n v="2169000000"/>
    <n v="735000000"/>
    <n v="0"/>
    <n v="4947000000"/>
    <n v="2043000000"/>
    <x v="0"/>
    <s v="Industrial Machinery"/>
  </r>
  <r>
    <x v="79"/>
    <x v="3"/>
    <x v="28"/>
    <n v="17509000000"/>
    <n v="13057000000"/>
    <n v="2189000000"/>
    <n v="636000000"/>
    <n v="0"/>
    <n v="4452000000"/>
    <n v="1627000000"/>
    <x v="0"/>
    <s v="Industrial Machinery"/>
  </r>
  <r>
    <x v="80"/>
    <x v="0"/>
    <x v="1"/>
    <n v="6566000000"/>
    <n v="4562000000"/>
    <n v="234000000"/>
    <n v="0"/>
    <n v="628000000"/>
    <n v="2004000000"/>
    <n v="1142000000"/>
    <x v="5"/>
    <s v="MultiUtilities"/>
  </r>
  <r>
    <x v="80"/>
    <x v="1"/>
    <x v="2"/>
    <n v="7179000000"/>
    <n v="5090000000"/>
    <n v="252000000"/>
    <n v="0"/>
    <n v="685000000"/>
    <n v="2089000000"/>
    <n v="1152000000"/>
    <x v="5"/>
    <s v="MultiUtilities"/>
  </r>
  <r>
    <x v="80"/>
    <x v="2"/>
    <x v="3"/>
    <n v="6456000000"/>
    <n v="4281000000"/>
    <n v="262000000"/>
    <n v="0"/>
    <n v="750000000"/>
    <n v="2175000000"/>
    <n v="1163000000"/>
    <x v="5"/>
    <s v="MultiUtilities"/>
  </r>
  <r>
    <x v="80"/>
    <x v="3"/>
    <x v="28"/>
    <n v="6399000000"/>
    <n v="4010000000"/>
    <n v="281000000"/>
    <n v="0"/>
    <n v="811000000"/>
    <n v="2389000000"/>
    <n v="1297000000"/>
    <x v="5"/>
    <s v="MultiUtilities"/>
  </r>
  <r>
    <x v="81"/>
    <x v="0"/>
    <x v="0"/>
    <n v="8110000000"/>
    <n v="6781000000"/>
    <n v="1105000000"/>
    <n v="0"/>
    <n v="88000000"/>
    <n v="1329000000"/>
    <n v="136000000"/>
    <x v="3"/>
    <s v="Managed Health Care"/>
  </r>
  <r>
    <x v="81"/>
    <x v="1"/>
    <x v="1"/>
    <n v="10863000000"/>
    <n v="8995000000"/>
    <n v="1264000000"/>
    <n v="0"/>
    <n v="327000000"/>
    <n v="1868000000"/>
    <n v="277000000"/>
    <x v="3"/>
    <s v="Managed Health Care"/>
  </r>
  <r>
    <x v="81"/>
    <x v="2"/>
    <x v="2"/>
    <n v="16560000000"/>
    <n v="12678000000"/>
    <n v="2012000000"/>
    <n v="0"/>
    <n v="1406000000"/>
    <n v="3882000000"/>
    <n v="464000000"/>
    <x v="3"/>
    <s v="Managed Health Care"/>
  </r>
  <r>
    <x v="81"/>
    <x v="3"/>
    <x v="3"/>
    <n v="22760000000"/>
    <n v="17242000000"/>
    <n v="2977000000"/>
    <n v="0"/>
    <n v="1836000000"/>
    <n v="5518000000"/>
    <n v="705000000"/>
    <x v="3"/>
    <s v="Managed Health Care"/>
  </r>
  <r>
    <x v="82"/>
    <x v="0"/>
    <x v="0"/>
    <n v="7452000000"/>
    <n v="4747000000"/>
    <n v="365000000"/>
    <n v="0"/>
    <n v="1050000000"/>
    <n v="2705000000"/>
    <n v="1290000000"/>
    <x v="5"/>
    <s v="MultiUtilities"/>
  </r>
  <r>
    <x v="82"/>
    <x v="1"/>
    <x v="1"/>
    <n v="8106000000"/>
    <n v="5755000000"/>
    <n v="387000000"/>
    <n v="0"/>
    <n v="954000000"/>
    <n v="2351000000"/>
    <n v="1010000000"/>
    <x v="5"/>
    <s v="MultiUtilities"/>
  </r>
  <r>
    <x v="82"/>
    <x v="2"/>
    <x v="2"/>
    <n v="9226000000"/>
    <n v="6890000000"/>
    <n v="388000000"/>
    <n v="0"/>
    <n v="1013000000"/>
    <n v="2336000000"/>
    <n v="935000000"/>
    <x v="5"/>
    <s v="MultiUtilities"/>
  </r>
  <r>
    <x v="82"/>
    <x v="3"/>
    <x v="3"/>
    <n v="7386000000"/>
    <n v="5109000000"/>
    <n v="374000000"/>
    <n v="0"/>
    <n v="970000000"/>
    <n v="2277000000"/>
    <n v="933000000"/>
    <x v="5"/>
    <s v="MultiUtilities"/>
  </r>
  <r>
    <x v="83"/>
    <x v="0"/>
    <x v="0"/>
    <n v="23771000000"/>
    <n v="1403000000"/>
    <n v="11188000000"/>
    <n v="0"/>
    <n v="5024000000"/>
    <n v="22368000000"/>
    <n v="6156000000"/>
    <x v="6"/>
    <s v="Consumer Finance"/>
  </r>
  <r>
    <x v="83"/>
    <x v="1"/>
    <x v="1"/>
    <n v="24176000000"/>
    <n v="1241000000"/>
    <n v="11682000000"/>
    <n v="0"/>
    <n v="4124000000"/>
    <n v="22935000000"/>
    <n v="7129000000"/>
    <x v="6"/>
    <s v="Consumer Finance"/>
  </r>
  <r>
    <x v="83"/>
    <x v="2"/>
    <x v="2"/>
    <n v="23869000000"/>
    <n v="1088000000"/>
    <n v="11648000000"/>
    <n v="0"/>
    <n v="4073000000"/>
    <n v="22781000000"/>
    <n v="7060000000"/>
    <x v="6"/>
    <s v="Consumer Finance"/>
  </r>
  <r>
    <x v="83"/>
    <x v="3"/>
    <x v="3"/>
    <n v="25038000000"/>
    <n v="1091000000"/>
    <n v="12566000000"/>
    <n v="0"/>
    <n v="4966000000"/>
    <n v="23947000000"/>
    <n v="6415000000"/>
    <x v="6"/>
    <s v="Consumer Finance"/>
  </r>
  <r>
    <x v="84"/>
    <x v="0"/>
    <x v="0"/>
    <n v="1204546000"/>
    <n v="290054000"/>
    <n v="170113000"/>
    <n v="0"/>
    <n v="451405000"/>
    <n v="914492000"/>
    <n v="292974000"/>
    <x v="9"/>
    <s v="Oil &amp; Gas Exploration &amp; Production"/>
  </r>
  <r>
    <x v="84"/>
    <x v="1"/>
    <x v="1"/>
    <n v="1746278000"/>
    <n v="400281000"/>
    <n v="147651000"/>
    <n v="0"/>
    <n v="651052000"/>
    <n v="1345997000"/>
    <n v="547294000"/>
    <x v="9"/>
    <s v="Oil &amp; Gas Exploration &amp; Production"/>
  </r>
  <r>
    <x v="84"/>
    <x v="2"/>
    <x v="2"/>
    <n v="2173011000"/>
    <n v="524880000"/>
    <n v="129602000"/>
    <n v="0"/>
    <n v="632760000"/>
    <n v="1648131000"/>
    <n v="885769000"/>
    <x v="9"/>
    <s v="Oil &amp; Gas Exploration &amp; Production"/>
  </r>
  <r>
    <x v="84"/>
    <x v="3"/>
    <x v="3"/>
    <n v="1357150000"/>
    <n v="580994000"/>
    <n v="112253000"/>
    <n v="0"/>
    <n v="622211000"/>
    <n v="776156000"/>
    <n v="41692000"/>
    <x v="9"/>
    <s v="Oil &amp; Gas Exploration &amp; Production"/>
  </r>
  <r>
    <x v="85"/>
    <x v="0"/>
    <x v="12"/>
    <n v="4474000000"/>
    <n v="3103000000"/>
    <n v="495000000"/>
    <n v="0"/>
    <n v="0"/>
    <n v="1371000000"/>
    <n v="876000000"/>
    <x v="0"/>
    <s v="Industrial Conglomerates"/>
  </r>
  <r>
    <x v="85"/>
    <x v="1"/>
    <x v="13"/>
    <n v="4979000000"/>
    <n v="3469000000"/>
    <n v="594000000"/>
    <n v="0"/>
    <n v="0"/>
    <n v="1510000000"/>
    <n v="916000000"/>
    <x v="0"/>
    <s v="Industrial Conglomerates"/>
  </r>
  <r>
    <x v="85"/>
    <x v="2"/>
    <x v="14"/>
    <n v="5244000000"/>
    <n v="3630000000"/>
    <n v="606000000"/>
    <n v="0"/>
    <n v="0"/>
    <n v="1614000000"/>
    <n v="1008000000"/>
    <x v="0"/>
    <s v="Industrial Conglomerates"/>
  </r>
  <r>
    <x v="85"/>
    <x v="3"/>
    <x v="15"/>
    <n v="5259000000"/>
    <n v="3642000000"/>
    <n v="638000000"/>
    <n v="0"/>
    <n v="0"/>
    <n v="1617000000"/>
    <n v="979000000"/>
    <x v="0"/>
    <s v="Industrial Conglomerates"/>
  </r>
  <r>
    <x v="86"/>
    <x v="0"/>
    <x v="60"/>
    <n v="1587725000"/>
    <n v="560917000"/>
    <n v="610735000"/>
    <n v="58827000"/>
    <n v="30239000"/>
    <n v="1026808000"/>
    <n v="327007000"/>
    <x v="3"/>
    <s v="Health Care Supplies"/>
  </r>
  <r>
    <x v="86"/>
    <x v="1"/>
    <x v="61"/>
    <n v="1717776000"/>
    <n v="626206000"/>
    <n v="683115000"/>
    <n v="66259000"/>
    <n v="35710000"/>
    <n v="1091570000"/>
    <n v="306486000"/>
    <x v="3"/>
    <s v="Health Care Supplies"/>
  </r>
  <r>
    <x v="86"/>
    <x v="2"/>
    <x v="22"/>
    <n v="1797060000"/>
    <n v="726798000"/>
    <n v="712543000"/>
    <n v="69589000"/>
    <n v="51459000"/>
    <n v="1070262000"/>
    <n v="236671000"/>
    <x v="3"/>
    <s v="Health Care Supplies"/>
  </r>
  <r>
    <x v="86"/>
    <x v="3"/>
    <x v="62"/>
    <n v="1966814000"/>
    <n v="793735000"/>
    <n v="722798000"/>
    <n v="65411000"/>
    <n v="60790000"/>
    <n v="1173079000"/>
    <n v="324080000"/>
    <x v="3"/>
    <s v="Health Care Supplies"/>
  </r>
  <r>
    <x v="87"/>
    <x v="0"/>
    <x v="63"/>
    <n v="105156000000"/>
    <n v="91948000000"/>
    <n v="10104000000"/>
    <n v="0"/>
    <n v="0"/>
    <n v="13208000000"/>
    <n v="3104000000"/>
    <x v="4"/>
    <s v="Hypermarkets &amp; Super Centers"/>
  </r>
  <r>
    <x v="87"/>
    <x v="1"/>
    <x v="35"/>
    <n v="112640000000"/>
    <n v="98458000000"/>
    <n v="10899000000"/>
    <n v="0"/>
    <n v="0"/>
    <n v="14182000000"/>
    <n v="3283000000"/>
    <x v="4"/>
    <s v="Hypermarkets &amp; Super Centers"/>
  </r>
  <r>
    <x v="87"/>
    <x v="2"/>
    <x v="64"/>
    <n v="116199000000"/>
    <n v="101065000000"/>
    <n v="11445000000"/>
    <n v="0"/>
    <n v="0"/>
    <n v="15134000000"/>
    <n v="3689000000"/>
    <x v="4"/>
    <s v="Hypermarkets &amp; Super Centers"/>
  </r>
  <r>
    <x v="87"/>
    <x v="3"/>
    <x v="65"/>
    <n v="118719000000"/>
    <n v="102901000000"/>
    <n v="12068000000"/>
    <n v="0"/>
    <n v="0"/>
    <n v="15818000000"/>
    <n v="3750000000"/>
    <x v="4"/>
    <s v="Hypermarkets &amp; Super Centers"/>
  </r>
  <r>
    <x v="88"/>
    <x v="0"/>
    <x v="66"/>
    <n v="1577000"/>
    <n v="258000"/>
    <n v="2410000"/>
    <n v="65000"/>
    <n v="0"/>
    <n v="1319000"/>
    <n v="-1156000"/>
    <x v="4"/>
    <s v="Personal Products"/>
  </r>
  <r>
    <x v="88"/>
    <x v="1"/>
    <x v="67"/>
    <n v="1514000"/>
    <n v="142000"/>
    <n v="3940000"/>
    <n v="30000"/>
    <n v="163000"/>
    <n v="1372000"/>
    <n v="-2761000"/>
    <x v="4"/>
    <s v="Personal Products"/>
  </r>
  <r>
    <x v="88"/>
    <x v="2"/>
    <x v="68"/>
    <n v="79562000"/>
    <n v="75508000"/>
    <n v="15359000"/>
    <n v="0"/>
    <n v="0"/>
    <n v="4054000"/>
    <n v="-11305000"/>
    <x v="4"/>
    <s v="Personal Products"/>
  </r>
  <r>
    <x v="88"/>
    <x v="3"/>
    <x v="69"/>
    <n v="99642000"/>
    <n v="84477000"/>
    <n v="25853000"/>
    <n v="0"/>
    <n v="0"/>
    <n v="15165000"/>
    <n v="-10688000"/>
    <x v="4"/>
    <s v="Personal Products"/>
  </r>
  <r>
    <x v="89"/>
    <x v="0"/>
    <x v="70"/>
    <n v="8052000000"/>
    <n v="5140000000"/>
    <n v="1653000000"/>
    <n v="128000000"/>
    <n v="0"/>
    <n v="2912000000"/>
    <n v="1131000000"/>
    <x v="4"/>
    <s v="Packaged Foods &amp; Meats"/>
  </r>
  <r>
    <x v="89"/>
    <x v="1"/>
    <x v="71"/>
    <n v="8268000000"/>
    <n v="5297000000"/>
    <n v="1527000000"/>
    <n v="122000000"/>
    <n v="0"/>
    <n v="2971000000"/>
    <n v="1322000000"/>
    <x v="4"/>
    <s v="Packaged Foods &amp; Meats"/>
  </r>
  <r>
    <x v="89"/>
    <x v="2"/>
    <x v="72"/>
    <n v="8082000000"/>
    <n v="5300000000"/>
    <n v="1509000000"/>
    <n v="117000000"/>
    <n v="0"/>
    <n v="2782000000"/>
    <n v="1156000000"/>
    <x v="4"/>
    <s v="Packaged Foods &amp; Meats"/>
  </r>
  <r>
    <x v="89"/>
    <x v="3"/>
    <x v="73"/>
    <n v="7961000000"/>
    <n v="5181000000"/>
    <n v="1665000000"/>
    <n v="124000000"/>
    <n v="0"/>
    <n v="2780000000"/>
    <n v="991000000"/>
    <x v="4"/>
    <s v="Packaged Foods &amp; Meats"/>
  </r>
  <r>
    <x v="90"/>
    <x v="0"/>
    <x v="24"/>
    <n v="3050195000"/>
    <n v="683579000"/>
    <n v="2047847000"/>
    <n v="429479000"/>
    <n v="0"/>
    <n v="2366616000"/>
    <n v="-110710000"/>
    <x v="2"/>
    <s v="Internet Software &amp; Services"/>
  </r>
  <r>
    <x v="90"/>
    <x v="1"/>
    <x v="25"/>
    <n v="4071003000"/>
    <n v="968428000"/>
    <n v="2764851000"/>
    <n v="623798000"/>
    <n v="0"/>
    <n v="3102575000"/>
    <n v="-286074000"/>
    <x v="2"/>
    <s v="Internet Software &amp; Services"/>
  </r>
  <r>
    <x v="90"/>
    <x v="2"/>
    <x v="26"/>
    <n v="5373586000"/>
    <n v="1289270000"/>
    <n v="3437032000"/>
    <n v="792917000"/>
    <n v="0"/>
    <n v="4084316000"/>
    <n v="-145633000"/>
    <x v="2"/>
    <s v="Internet Software &amp; Services"/>
  </r>
  <r>
    <x v="90"/>
    <x v="3"/>
    <x v="27"/>
    <n v="6667216000"/>
    <n v="1654548000"/>
    <n v="3951445000"/>
    <n v="946300000"/>
    <n v="0"/>
    <n v="5012668000"/>
    <n v="114923000"/>
    <x v="2"/>
    <s v="Internet Software &amp; Services"/>
  </r>
  <r>
    <x v="91"/>
    <x v="0"/>
    <x v="74"/>
    <n v="48607000000"/>
    <n v="19167000000"/>
    <n v="11802000000"/>
    <n v="5942000000"/>
    <n v="395000000"/>
    <n v="29440000000"/>
    <n v="11301000000"/>
    <x v="2"/>
    <s v="Networking Equipment"/>
  </r>
  <r>
    <x v="91"/>
    <x v="1"/>
    <x v="75"/>
    <n v="47142000000"/>
    <n v="19373000000"/>
    <n v="11437000000"/>
    <n v="6294000000"/>
    <n v="275000000"/>
    <n v="27769000000"/>
    <n v="9763000000"/>
    <x v="2"/>
    <s v="Networking Equipment"/>
  </r>
  <r>
    <x v="91"/>
    <x v="2"/>
    <x v="76"/>
    <n v="49161000000"/>
    <n v="19480000000"/>
    <n v="11861000000"/>
    <n v="6207000000"/>
    <n v="359000000"/>
    <n v="29681000000"/>
    <n v="11254000000"/>
    <x v="2"/>
    <s v="Networking Equipment"/>
  </r>
  <r>
    <x v="91"/>
    <x v="3"/>
    <x v="77"/>
    <n v="49247000000"/>
    <n v="18287000000"/>
    <n v="11433000000"/>
    <n v="6296000000"/>
    <n v="303000000"/>
    <n v="30960000000"/>
    <n v="12928000000"/>
    <x v="2"/>
    <s v="Networking Equipment"/>
  </r>
  <r>
    <x v="92"/>
    <x v="0"/>
    <x v="78"/>
    <n v="4069746000"/>
    <n v="3282301000"/>
    <n v="194207000"/>
    <n v="0"/>
    <n v="137058000"/>
    <n v="787445000"/>
    <n v="456180000"/>
    <x v="2"/>
    <s v="IT Consulting &amp; Other Services"/>
  </r>
  <r>
    <x v="92"/>
    <x v="1"/>
    <x v="79"/>
    <n v="4250447000"/>
    <n v="3575631000"/>
    <n v="187244000"/>
    <n v="0"/>
    <n v="182242000"/>
    <n v="674816000"/>
    <n v="305330000"/>
    <x v="2"/>
    <s v="IT Consulting &amp; Other Services"/>
  </r>
  <r>
    <x v="93"/>
    <x v="0"/>
    <x v="1"/>
    <n v="12026000000"/>
    <n v="3931000000"/>
    <n v="3518000000"/>
    <n v="0"/>
    <n v="1104000000"/>
    <n v="8095000000"/>
    <n v="3473000000"/>
    <x v="0"/>
    <s v="Railroads"/>
  </r>
  <r>
    <x v="93"/>
    <x v="1"/>
    <x v="80"/>
    <n v="12669000000"/>
    <n v="4100000000"/>
    <n v="3805000000"/>
    <n v="0"/>
    <n v="1151000000"/>
    <n v="8569000000"/>
    <n v="3613000000"/>
    <x v="0"/>
    <s v="Railroads"/>
  </r>
  <r>
    <x v="93"/>
    <x v="2"/>
    <x v="81"/>
    <n v="11811000000"/>
    <n v="3293000000"/>
    <n v="3726000000"/>
    <n v="0"/>
    <n v="1208000000"/>
    <n v="8518000000"/>
    <n v="3584000000"/>
    <x v="0"/>
    <s v="Railroads"/>
  </r>
  <r>
    <x v="93"/>
    <x v="3"/>
    <x v="82"/>
    <n v="11069000000"/>
    <n v="2782000000"/>
    <n v="3597000000"/>
    <n v="0"/>
    <n v="1301000000"/>
    <n v="8287000000"/>
    <n v="3389000000"/>
    <x v="0"/>
    <s v="Railroads"/>
  </r>
  <r>
    <x v="94"/>
    <x v="0"/>
    <x v="83"/>
    <n v="4245964000"/>
    <n v="2492655000"/>
    <n v="1187331000"/>
    <n v="0"/>
    <n v="0"/>
    <n v="1753309000"/>
    <n v="565978000"/>
    <x v="0"/>
    <s v="Diversified Support Services"/>
  </r>
  <r>
    <x v="94"/>
    <x v="1"/>
    <x v="84"/>
    <n v="4193844000"/>
    <n v="2444085000"/>
    <n v="1147039000"/>
    <n v="0"/>
    <n v="0"/>
    <n v="1749759000"/>
    <n v="602720000"/>
    <x v="0"/>
    <s v="Diversified Support Services"/>
  </r>
  <r>
    <x v="94"/>
    <x v="2"/>
    <x v="50"/>
    <n v="4476886000"/>
    <n v="2555549000"/>
    <n v="1224930000"/>
    <n v="0"/>
    <n v="0"/>
    <n v="1921337000"/>
    <n v="696407000"/>
    <x v="0"/>
    <s v="Diversified Support Services"/>
  </r>
  <r>
    <x v="94"/>
    <x v="3"/>
    <x v="85"/>
    <n v="4905458000"/>
    <n v="2775588000"/>
    <n v="1348122000"/>
    <n v="0"/>
    <n v="0"/>
    <n v="2129870000"/>
    <n v="781748000"/>
    <x v="0"/>
    <s v="Diversified Support Services"/>
  </r>
  <r>
    <x v="95"/>
    <x v="0"/>
    <x v="0"/>
    <n v="18376000000"/>
    <n v="7639000000"/>
    <n v="3244000000"/>
    <n v="0"/>
    <n v="4780000000"/>
    <n v="10737000000"/>
    <n v="2713000000"/>
    <x v="10"/>
    <s v="Integrated Telecommunications Services"/>
  </r>
  <r>
    <x v="95"/>
    <x v="1"/>
    <x v="1"/>
    <n v="18095000000"/>
    <n v="7507000000"/>
    <n v="3502000000"/>
    <n v="0"/>
    <n v="4541000000"/>
    <n v="10588000000"/>
    <n v="2545000000"/>
    <x v="10"/>
    <s v="Integrated Telecommunications Services"/>
  </r>
  <r>
    <x v="95"/>
    <x v="2"/>
    <x v="2"/>
    <n v="18031000000"/>
    <n v="7846000000"/>
    <n v="3347000000"/>
    <n v="0"/>
    <n v="4428000000"/>
    <n v="10185000000"/>
    <n v="2410000000"/>
    <x v="10"/>
    <s v="Integrated Telecommunications Services"/>
  </r>
  <r>
    <x v="95"/>
    <x v="3"/>
    <x v="3"/>
    <n v="17900000000"/>
    <n v="7778000000"/>
    <n v="3328000000"/>
    <n v="0"/>
    <n v="4189000000"/>
    <n v="10122000000"/>
    <n v="2605000000"/>
    <x v="10"/>
    <s v="Integrated Telecommunications Services"/>
  </r>
  <r>
    <x v="96"/>
    <x v="0"/>
    <x v="0"/>
    <n v="7346472000"/>
    <n v="4278241000"/>
    <n v="1557646000"/>
    <n v="0"/>
    <n v="149089000"/>
    <n v="3068231000"/>
    <n v="1361496000"/>
    <x v="2"/>
    <s v="IT Consulting &amp; Other Services"/>
  </r>
  <r>
    <x v="96"/>
    <x v="1"/>
    <x v="1"/>
    <n v="8843200000"/>
    <n v="5265500000"/>
    <n v="1727600000"/>
    <n v="0"/>
    <n v="172200000"/>
    <n v="3577700000"/>
    <n v="1677900000"/>
    <x v="2"/>
    <s v="IT Consulting &amp; Other Services"/>
  </r>
  <r>
    <x v="96"/>
    <x v="2"/>
    <x v="2"/>
    <n v="10262700000"/>
    <n v="6141100000"/>
    <n v="2037000000"/>
    <n v="0"/>
    <n v="199700000"/>
    <n v="4121600000"/>
    <n v="1884900000"/>
    <x v="2"/>
    <s v="IT Consulting &amp; Other Services"/>
  </r>
  <r>
    <x v="96"/>
    <x v="3"/>
    <x v="3"/>
    <n v="12416000000"/>
    <n v="7440200000"/>
    <n v="2508600000"/>
    <n v="0"/>
    <n v="325200000"/>
    <n v="4975800000"/>
    <n v="2142000000"/>
    <x v="2"/>
    <s v="IT Consulting &amp; Other Services"/>
  </r>
  <r>
    <x v="97"/>
    <x v="0"/>
    <x v="1"/>
    <n v="2918434000"/>
    <n v="502795000"/>
    <n v="1476916000"/>
    <n v="516338000"/>
    <n v="41668000"/>
    <n v="2415639000"/>
    <n v="380717000"/>
    <x v="2"/>
    <s v="Internet Software &amp; Services"/>
  </r>
  <r>
    <x v="97"/>
    <x v="1"/>
    <x v="2"/>
    <n v="3142856000"/>
    <n v="620219000"/>
    <n v="1600187000"/>
    <n v="553817000"/>
    <n v="39577000"/>
    <n v="2522637000"/>
    <n v="329056000"/>
    <x v="2"/>
    <s v="Internet Software &amp; Services"/>
  </r>
  <r>
    <x v="97"/>
    <x v="2"/>
    <x v="3"/>
    <n v="3275594000"/>
    <n v="614364000"/>
    <n v="1538027000"/>
    <n v="563975000"/>
    <n v="41595000"/>
    <n v="2661230000"/>
    <n v="517633000"/>
    <x v="2"/>
    <s v="Internet Software &amp; Services"/>
  </r>
  <r>
    <x v="97"/>
    <x v="3"/>
    <x v="28"/>
    <n v="3418265000"/>
    <n v="559541000"/>
    <n v="1620006000"/>
    <n v="489265000"/>
    <n v="29173000"/>
    <n v="2858724000"/>
    <n v="720280000"/>
    <x v="2"/>
    <s v="Internet Software &amp; Services"/>
  </r>
  <r>
    <x v="98"/>
    <x v="0"/>
    <x v="1"/>
    <n v="126761000000"/>
    <n v="102978000000"/>
    <s v=" $-   "/>
    <n v="0"/>
    <n v="0"/>
    <n v="23783000000"/>
    <e v="#VALUE!"/>
    <x v="4"/>
    <s v="Drug Retail"/>
  </r>
  <r>
    <x v="98"/>
    <x v="1"/>
    <x v="2"/>
    <n v="139367000000"/>
    <n v="114000000000"/>
    <s v=" $-   "/>
    <n v="0"/>
    <n v="0"/>
    <n v="25367000000"/>
    <e v="#VALUE!"/>
    <x v="4"/>
    <s v="Drug Retail"/>
  </r>
  <r>
    <x v="98"/>
    <x v="2"/>
    <x v="3"/>
    <n v="153290000000"/>
    <n v="126762000000"/>
    <s v=" $-   "/>
    <n v="0"/>
    <n v="0"/>
    <n v="26528000000"/>
    <e v="#VALUE!"/>
    <x v="4"/>
    <s v="Drug Retail"/>
  </r>
  <r>
    <x v="98"/>
    <x v="3"/>
    <x v="28"/>
    <n v="177526000000"/>
    <n v="148669000000"/>
    <s v=" $-   "/>
    <n v="0"/>
    <n v="0"/>
    <n v="28857000000"/>
    <e v="#VALUE!"/>
    <x v="4"/>
    <s v="Drug Retail"/>
  </r>
  <r>
    <x v="99"/>
    <x v="0"/>
    <x v="0"/>
    <n v="230590000000"/>
    <n v="163336000000"/>
    <n v="17100000000"/>
    <n v="0"/>
    <n v="13413000000"/>
    <n v="67254000000"/>
    <n v="36741000000"/>
    <x v="9"/>
    <s v="Integrated Oil &amp; Gas"/>
  </r>
  <r>
    <x v="99"/>
    <x v="1"/>
    <x v="1"/>
    <n v="220156000000"/>
    <n v="159323000000"/>
    <n v="17573000000"/>
    <n v="0"/>
    <n v="14186000000"/>
    <n v="60833000000"/>
    <n v="29074000000"/>
    <x v="9"/>
    <s v="Integrated Oil &amp; Gas"/>
  </r>
  <r>
    <x v="99"/>
    <x v="2"/>
    <x v="2"/>
    <n v="200494000000"/>
    <n v="144956000000"/>
    <n v="17034000000"/>
    <n v="0"/>
    <n v="16793000000"/>
    <n v="55538000000"/>
    <n v="21711000000"/>
    <x v="9"/>
    <s v="Integrated Oil &amp; Gas"/>
  </r>
  <r>
    <x v="99"/>
    <x v="3"/>
    <x v="3"/>
    <n v="129925000000"/>
    <n v="92785000000"/>
    <n v="16473000000"/>
    <n v="0"/>
    <n v="21037000000"/>
    <n v="37140000000"/>
    <n v="-370000000"/>
    <x v="9"/>
    <s v="Integrated Oil &amp; Gas"/>
  </r>
  <r>
    <x v="100"/>
    <x v="0"/>
    <x v="0"/>
    <n v="1819814000"/>
    <n v="343743000"/>
    <n v="133796000"/>
    <n v="0"/>
    <n v="579315000"/>
    <n v="1476071000"/>
    <n v="762960000"/>
    <x v="9"/>
    <s v="Oil &amp; Gas Exploration &amp; Production"/>
  </r>
  <r>
    <x v="100"/>
    <x v="1"/>
    <x v="1"/>
    <n v="2319919000"/>
    <n v="455436000"/>
    <n v="169815000"/>
    <n v="0"/>
    <n v="778655000"/>
    <n v="1864483000"/>
    <n v="916013000"/>
    <x v="9"/>
    <s v="Oil &amp; Gas Exploration &amp; Production"/>
  </r>
  <r>
    <x v="100"/>
    <x v="2"/>
    <x v="2"/>
    <n v="2660147000"/>
    <n v="538374000"/>
    <n v="204161000"/>
    <n v="0"/>
    <n v="986812000"/>
    <n v="2121773000"/>
    <n v="930800000"/>
    <x v="9"/>
    <s v="Oil &amp; Gas Exploration &amp; Production"/>
  </r>
  <r>
    <x v="100"/>
    <x v="3"/>
    <x v="3"/>
    <n v="1803573000"/>
    <n v="541359000"/>
    <n v="230734000"/>
    <n v="0"/>
    <n v="1230853000"/>
    <n v="1262214000"/>
    <n v="-199373000"/>
    <x v="9"/>
    <s v="Oil &amp; Gas Exploration &amp; Production"/>
  </r>
  <r>
    <x v="101"/>
    <x v="0"/>
    <x v="0"/>
    <n v="12835000000"/>
    <n v="8300000000"/>
    <n v="550000000"/>
    <n v="0"/>
    <n v="1127000000"/>
    <n v="4535000000"/>
    <n v="2858000000"/>
    <x v="5"/>
    <s v="Electric Utilities"/>
  </r>
  <r>
    <x v="101"/>
    <x v="1"/>
    <x v="1"/>
    <n v="13120000000"/>
    <n v="8033000000"/>
    <n v="563000000"/>
    <n v="0"/>
    <n v="1208000000"/>
    <n v="5087000000"/>
    <n v="3316000000"/>
    <x v="5"/>
    <s v="Electric Utilities"/>
  </r>
  <r>
    <x v="101"/>
    <x v="2"/>
    <x v="2"/>
    <n v="12436000000"/>
    <n v="7881000000"/>
    <n v="542000000"/>
    <n v="0"/>
    <n v="1292000000"/>
    <n v="4555000000"/>
    <n v="2721000000"/>
    <x v="5"/>
    <s v="Electric Utilities"/>
  </r>
  <r>
    <x v="101"/>
    <x v="3"/>
    <x v="3"/>
    <n v="11683000000"/>
    <n v="6201000000"/>
    <n v="551000000"/>
    <n v="0"/>
    <n v="1395000000"/>
    <n v="5482000000"/>
    <n v="3536000000"/>
    <x v="5"/>
    <s v="Electric Utilities"/>
  </r>
  <r>
    <x v="102"/>
    <x v="0"/>
    <x v="1"/>
    <n v="37773000000"/>
    <n v="20964000000"/>
    <n v="11349000000"/>
    <n v="0"/>
    <n v="1658000000"/>
    <n v="16809000000"/>
    <n v="3802000000"/>
    <x v="0"/>
    <s v="Airlines"/>
  </r>
  <r>
    <x v="102"/>
    <x v="1"/>
    <x v="2"/>
    <n v="40362000000"/>
    <n v="22967000000"/>
    <n v="12702000000"/>
    <n v="0"/>
    <n v="1771000000"/>
    <n v="17395000000"/>
    <n v="2922000000"/>
    <x v="0"/>
    <s v="Airlines"/>
  </r>
  <r>
    <x v="102"/>
    <x v="2"/>
    <x v="3"/>
    <n v="40704000000"/>
    <n v="17096000000"/>
    <n v="13936000000"/>
    <n v="0"/>
    <n v="1835000000"/>
    <n v="23608000000"/>
    <n v="7837000000"/>
    <x v="0"/>
    <s v="Airlines"/>
  </r>
  <r>
    <x v="102"/>
    <x v="3"/>
    <x v="28"/>
    <n v="39639000000"/>
    <n v="15940000000"/>
    <n v="14845000000"/>
    <n v="0"/>
    <n v="1902000000"/>
    <n v="23699000000"/>
    <n v="6952000000"/>
    <x v="0"/>
    <s v="Airlines"/>
  </r>
  <r>
    <x v="103"/>
    <x v="0"/>
    <x v="1"/>
    <n v="28998000000"/>
    <n v="17642000000"/>
    <n v="6564000000"/>
    <n v="2037000000"/>
    <n v="0"/>
    <n v="11356000000"/>
    <n v="2755000000"/>
    <x v="8"/>
    <s v="Diversified Chemicals"/>
  </r>
  <r>
    <x v="103"/>
    <x v="1"/>
    <x v="2"/>
    <n v="28406000000"/>
    <n v="17023000000"/>
    <n v="5536000000"/>
    <n v="1958000000"/>
    <n v="0"/>
    <n v="11383000000"/>
    <n v="3889000000"/>
    <x v="8"/>
    <s v="Diversified Chemicals"/>
  </r>
  <r>
    <x v="103"/>
    <x v="2"/>
    <x v="3"/>
    <n v="25130000000"/>
    <n v="15112000000"/>
    <n v="5074000000"/>
    <n v="1898000000"/>
    <n v="0"/>
    <n v="10018000000"/>
    <n v="3046000000"/>
    <x v="8"/>
    <s v="Diversified Chemicals"/>
  </r>
  <r>
    <x v="103"/>
    <x v="3"/>
    <x v="28"/>
    <n v="24594000000"/>
    <n v="14469000000"/>
    <n v="5005000000"/>
    <n v="1641000000"/>
    <n v="0"/>
    <n v="10125000000"/>
    <n v="3479000000"/>
    <x v="8"/>
    <s v="Diversified Chemicals"/>
  </r>
  <r>
    <x v="104"/>
    <x v="0"/>
    <x v="60"/>
    <n v="37795400000"/>
    <n v="25667300000"/>
    <n v="4426100000"/>
    <n v="1477300000"/>
    <n v="0"/>
    <n v="12128100000"/>
    <n v="6224700000"/>
    <x v="0"/>
    <s v="Construction &amp; Farm Machinery &amp; Heavy Trucks"/>
  </r>
  <r>
    <x v="104"/>
    <x v="1"/>
    <x v="61"/>
    <n v="36066900000"/>
    <n v="24775800000"/>
    <n v="4377700000"/>
    <n v="1452000000"/>
    <n v="0"/>
    <n v="11291100000"/>
    <n v="5461400000"/>
    <x v="0"/>
    <s v="Construction &amp; Farm Machinery &amp; Heavy Trucks"/>
  </r>
  <r>
    <x v="104"/>
    <x v="2"/>
    <x v="22"/>
    <n v="28862800000"/>
    <n v="20143200000"/>
    <n v="3834400000"/>
    <n v="1425100000"/>
    <n v="0"/>
    <n v="8719600000"/>
    <n v="3460100000"/>
    <x v="0"/>
    <s v="Construction &amp; Farm Machinery &amp; Heavy Trucks"/>
  </r>
  <r>
    <x v="104"/>
    <x v="3"/>
    <x v="62"/>
    <n v="26644000000"/>
    <n v="18248900000"/>
    <n v="4018300000"/>
    <n v="1389100000"/>
    <n v="0"/>
    <n v="8395100000"/>
    <n v="2987700000"/>
    <x v="0"/>
    <s v="Construction &amp; Farm Machinery &amp; Heavy Trucks"/>
  </r>
  <r>
    <x v="105"/>
    <x v="0"/>
    <x v="86"/>
    <n v="8984000000"/>
    <n v="845000000"/>
    <n v="3052000000"/>
    <n v="0"/>
    <n v="848000000"/>
    <n v="8139000000"/>
    <n v="4239000000"/>
    <x v="6"/>
    <s v="Consumer Finance"/>
  </r>
  <r>
    <x v="105"/>
    <x v="1"/>
    <x v="1"/>
    <n v="9370000000"/>
    <n v="698000000"/>
    <n v="3194000000"/>
    <n v="0"/>
    <n v="1086000000"/>
    <n v="8672000000"/>
    <n v="4392000000"/>
    <x v="6"/>
    <s v="Consumer Finance"/>
  </r>
  <r>
    <x v="105"/>
    <x v="2"/>
    <x v="2"/>
    <n v="9611000000"/>
    <n v="614000000"/>
    <n v="3340000000"/>
    <n v="0"/>
    <n v="1443000000"/>
    <n v="8997000000"/>
    <n v="4214000000"/>
    <x v="6"/>
    <s v="Consumer Finance"/>
  </r>
  <r>
    <x v="105"/>
    <x v="3"/>
    <x v="3"/>
    <n v="10002000000"/>
    <n v="623000000"/>
    <n v="3615000000"/>
    <n v="0"/>
    <n v="1512000000"/>
    <n v="9379000000"/>
    <n v="4252000000"/>
    <x v="6"/>
    <s v="Consumer Finance"/>
  </r>
  <r>
    <x v="106"/>
    <x v="0"/>
    <x v="87"/>
    <n v="16022128000"/>
    <n v="10936727000"/>
    <n v="3430125000"/>
    <n v="0"/>
    <n v="0"/>
    <n v="5085401000"/>
    <n v="1655276000"/>
    <x v="1"/>
    <s v="General Merchandise Stores"/>
  </r>
  <r>
    <x v="106"/>
    <x v="1"/>
    <x v="25"/>
    <n v="17504167000"/>
    <n v="12068425000"/>
    <n v="3699557000"/>
    <n v="0"/>
    <n v="0"/>
    <n v="5435742000"/>
    <n v="1736185000"/>
    <x v="1"/>
    <s v="General Merchandise Stores"/>
  </r>
  <r>
    <x v="106"/>
    <x v="2"/>
    <x v="88"/>
    <n v="18909588000"/>
    <n v="13107081000"/>
    <n v="4033414000"/>
    <n v="0"/>
    <n v="0"/>
    <n v="5802507000"/>
    <n v="1769093000"/>
    <x v="1"/>
    <s v="General Merchandise Stores"/>
  </r>
  <r>
    <x v="106"/>
    <x v="3"/>
    <x v="89"/>
    <n v="20368562000"/>
    <n v="14062471000"/>
    <n v="4365797000"/>
    <n v="0"/>
    <n v="0"/>
    <n v="6306091000"/>
    <n v="1940294000"/>
    <x v="1"/>
    <s v="General Merchandise Stores"/>
  </r>
  <r>
    <x v="107"/>
    <x v="0"/>
    <x v="0"/>
    <n v="7383000000"/>
    <n v="4365000000"/>
    <n v="1742000000"/>
    <n v="0"/>
    <n v="75000000"/>
    <n v="3018000000"/>
    <n v="1201000000"/>
    <x v="3"/>
    <s v="Health Care Facilities"/>
  </r>
  <r>
    <x v="107"/>
    <x v="1"/>
    <x v="1"/>
    <n v="7146000000"/>
    <n v="4326000000"/>
    <n v="1740000000"/>
    <n v="0"/>
    <n v="79000000"/>
    <n v="2820000000"/>
    <n v="1001000000"/>
    <x v="3"/>
    <s v="Health Care Facilities"/>
  </r>
  <r>
    <x v="107"/>
    <x v="2"/>
    <x v="2"/>
    <n v="7435000000"/>
    <n v="4637000000"/>
    <n v="1721000000"/>
    <n v="0"/>
    <n v="94000000"/>
    <n v="2798000000"/>
    <n v="983000000"/>
    <x v="3"/>
    <s v="Health Care Facilities"/>
  </r>
  <r>
    <x v="107"/>
    <x v="3"/>
    <x v="3"/>
    <n v="7493000000"/>
    <n v="4657000000"/>
    <n v="1356000000"/>
    <n v="0"/>
    <n v="81000000"/>
    <n v="2836000000"/>
    <n v="1399000000"/>
    <x v="3"/>
    <s v="Health Care Facilities"/>
  </r>
  <r>
    <x v="108"/>
    <x v="0"/>
    <x v="12"/>
    <n v="6259300000"/>
    <n v="4853500000"/>
    <n v="649900000"/>
    <n v="0"/>
    <n v="0"/>
    <n v="1405800000"/>
    <n v="755900000"/>
    <x v="1"/>
    <s v="Homebuilding"/>
  </r>
  <r>
    <x v="108"/>
    <x v="1"/>
    <x v="13"/>
    <n v="8024900000"/>
    <n v="6268600000"/>
    <n v="826900000"/>
    <n v="0"/>
    <n v="0"/>
    <n v="1756300000"/>
    <n v="929400000"/>
    <x v="1"/>
    <s v="Homebuilding"/>
  </r>
  <r>
    <x v="108"/>
    <x v="2"/>
    <x v="14"/>
    <n v="10824000000"/>
    <n v="8535700000"/>
    <n v="1003000000"/>
    <n v="0"/>
    <n v="0"/>
    <n v="2288300000"/>
    <n v="1285300000"/>
    <x v="1"/>
    <s v="Homebuilding"/>
  </r>
  <r>
    <x v="108"/>
    <x v="3"/>
    <x v="15"/>
    <n v="12157400000"/>
    <n v="9502600000"/>
    <n v="1100300000"/>
    <n v="0"/>
    <n v="0"/>
    <n v="2654800000"/>
    <n v="1554500000"/>
    <x v="1"/>
    <s v="Homebuilding"/>
  </r>
  <r>
    <x v="109"/>
    <x v="0"/>
    <x v="0"/>
    <n v="18260400000"/>
    <n v="8846100000"/>
    <n v="5181200000"/>
    <n v="1137900000"/>
    <n v="0"/>
    <n v="9414300000"/>
    <n v="3095200000"/>
    <x v="0"/>
    <s v="Industrial Conglomerates"/>
  </r>
  <r>
    <x v="109"/>
    <x v="1"/>
    <x v="1"/>
    <n v="18283100000"/>
    <n v="8941100000"/>
    <n v="5117100000"/>
    <n v="1104400000"/>
    <n v="0"/>
    <n v="9342000000"/>
    <n v="3120500000"/>
    <x v="0"/>
    <s v="Industrial Conglomerates"/>
  </r>
  <r>
    <x v="109"/>
    <x v="2"/>
    <x v="2"/>
    <n v="19154000000"/>
    <n v="9261400000"/>
    <n v="5389000000"/>
    <n v="1157000000"/>
    <n v="0"/>
    <n v="9892600000"/>
    <n v="3346600000"/>
    <x v="0"/>
    <s v="Industrial Conglomerates"/>
  </r>
  <r>
    <x v="109"/>
    <x v="3"/>
    <x v="3"/>
    <n v="20563100000"/>
    <n v="9800600000"/>
    <n v="6054300000"/>
    <n v="1239100000"/>
    <n v="0"/>
    <n v="10762500000"/>
    <n v="3469100000"/>
    <x v="0"/>
    <s v="Industrial Conglomerates"/>
  </r>
  <r>
    <x v="110"/>
    <x v="0"/>
    <x v="8"/>
    <n v="45041000000"/>
    <n v="25034000000"/>
    <n v="8365000000"/>
    <n v="0"/>
    <n v="2192000000"/>
    <n v="20007000000"/>
    <n v="9450000000"/>
    <x v="1"/>
    <s v="Broadcasting &amp; Cable TV"/>
  </r>
  <r>
    <x v="110"/>
    <x v="1"/>
    <x v="9"/>
    <n v="48813000000"/>
    <n v="26420000000"/>
    <n v="8565000000"/>
    <n v="0"/>
    <n v="2288000000"/>
    <n v="22393000000"/>
    <n v="11540000000"/>
    <x v="1"/>
    <s v="Broadcasting &amp; Cable TV"/>
  </r>
  <r>
    <x v="110"/>
    <x v="2"/>
    <x v="90"/>
    <n v="52465000000"/>
    <n v="28364000000"/>
    <n v="8523000000"/>
    <n v="0"/>
    <n v="2354000000"/>
    <n v="24101000000"/>
    <n v="13224000000"/>
    <x v="1"/>
    <s v="Broadcasting &amp; Cable TV"/>
  </r>
  <r>
    <x v="110"/>
    <x v="3"/>
    <x v="91"/>
    <n v="55632000000"/>
    <n v="29993000000"/>
    <n v="8754000000"/>
    <n v="0"/>
    <n v="2527000000"/>
    <n v="25639000000"/>
    <n v="14358000000"/>
    <x v="1"/>
    <s v="Broadcasting &amp; Cable TV"/>
  </r>
  <r>
    <x v="111"/>
    <x v="0"/>
    <x v="1"/>
    <n v="5535000000"/>
    <n v="1689000000"/>
    <n v="1598000000"/>
    <n v="0"/>
    <n v="276000000"/>
    <n v="3846000000"/>
    <n v="1972000000"/>
    <x v="1"/>
    <s v="Cable &amp; Satellite"/>
  </r>
  <r>
    <x v="111"/>
    <x v="1"/>
    <x v="2"/>
    <n v="6265000000"/>
    <n v="2124000000"/>
    <n v="1692000000"/>
    <n v="0"/>
    <n v="329000000"/>
    <n v="4141000000"/>
    <n v="2120000000"/>
    <x v="1"/>
    <s v="Cable &amp; Satellite"/>
  </r>
  <r>
    <x v="111"/>
    <x v="2"/>
    <x v="3"/>
    <n v="6394000000"/>
    <n v="2343000000"/>
    <n v="1669000000"/>
    <n v="0"/>
    <n v="330000000"/>
    <n v="4051000000"/>
    <n v="2052000000"/>
    <x v="1"/>
    <s v="Cable &amp; Satellite"/>
  </r>
  <r>
    <x v="111"/>
    <x v="3"/>
    <x v="28"/>
    <n v="6497000000"/>
    <n v="2432000000"/>
    <n v="1690000000"/>
    <n v="0"/>
    <n v="322000000"/>
    <n v="4065000000"/>
    <n v="2053000000"/>
    <x v="1"/>
    <s v="Cable &amp; Satellite"/>
  </r>
  <r>
    <x v="112"/>
    <x v="0"/>
    <x v="1"/>
    <n v="5535000000"/>
    <n v="1689000000"/>
    <n v="1598000000"/>
    <n v="0"/>
    <n v="276000000"/>
    <n v="3846000000"/>
    <n v="1972000000"/>
    <x v="1"/>
    <s v="Cable &amp; Satellite"/>
  </r>
  <r>
    <x v="112"/>
    <x v="1"/>
    <x v="2"/>
    <n v="6265000000"/>
    <n v="2124000000"/>
    <n v="1692000000"/>
    <n v="0"/>
    <n v="329000000"/>
    <n v="4141000000"/>
    <n v="2120000000"/>
    <x v="1"/>
    <s v="Cable &amp; Satellite"/>
  </r>
  <r>
    <x v="112"/>
    <x v="2"/>
    <x v="3"/>
    <n v="6394000000"/>
    <n v="2343000000"/>
    <n v="1669000000"/>
    <n v="0"/>
    <n v="330000000"/>
    <n v="4051000000"/>
    <n v="2052000000"/>
    <x v="1"/>
    <s v="Cable &amp; Satellite"/>
  </r>
  <r>
    <x v="112"/>
    <x v="3"/>
    <x v="28"/>
    <n v="6497000000"/>
    <n v="2432000000"/>
    <n v="1690000000"/>
    <n v="0"/>
    <n v="322000000"/>
    <n v="4065000000"/>
    <n v="2053000000"/>
    <x v="1"/>
    <s v="Cable &amp; Satellite"/>
  </r>
  <r>
    <x v="113"/>
    <x v="0"/>
    <x v="1"/>
    <n v="15051000000"/>
    <n v="12274000000"/>
    <n v="916000000"/>
    <n v="0"/>
    <n v="97000000"/>
    <n v="2777000000"/>
    <n v="1764000000"/>
    <x v="1"/>
    <s v="Auto Parts &amp; Equipment"/>
  </r>
  <r>
    <x v="113"/>
    <x v="1"/>
    <x v="2"/>
    <n v="15499000000"/>
    <n v="12471000000"/>
    <n v="1036000000"/>
    <n v="0"/>
    <n v="94000000"/>
    <n v="3028000000"/>
    <n v="1898000000"/>
    <x v="1"/>
    <s v="Auto Parts &amp; Equipment"/>
  </r>
  <r>
    <x v="113"/>
    <x v="2"/>
    <x v="3"/>
    <n v="15165000000"/>
    <n v="12155000000"/>
    <n v="1017000000"/>
    <n v="0"/>
    <n v="93000000"/>
    <n v="3010000000"/>
    <n v="1900000000"/>
    <x v="1"/>
    <s v="Auto Parts &amp; Equipment"/>
  </r>
  <r>
    <x v="113"/>
    <x v="3"/>
    <x v="28"/>
    <n v="16661000000"/>
    <n v="13107000000"/>
    <n v="1145000000"/>
    <n v="0"/>
    <n v="134000000"/>
    <n v="3554000000"/>
    <n v="2275000000"/>
    <x v="1"/>
    <s v="Auto Parts &amp; Equipment"/>
  </r>
  <r>
    <x v="114"/>
    <x v="0"/>
    <x v="0"/>
    <n v="1279067000"/>
    <n v="461898000"/>
    <n v="68538000"/>
    <n v="0"/>
    <n v="382553000"/>
    <n v="817169000"/>
    <n v="366078000"/>
    <x v="7"/>
    <s v="Specialized REITs"/>
  </r>
  <r>
    <x v="114"/>
    <x v="1"/>
    <x v="1"/>
    <n v="1482259000"/>
    <n v="555660000"/>
    <n v="69323000"/>
    <n v="0"/>
    <n v="475464000"/>
    <n v="926599000"/>
    <n v="381812000"/>
    <x v="7"/>
    <s v="Specialized REITs"/>
  </r>
  <r>
    <x v="114"/>
    <x v="2"/>
    <x v="2"/>
    <n v="1616438000"/>
    <n v="603321000"/>
    <n v="89468000"/>
    <n v="0"/>
    <n v="538513000"/>
    <n v="1013117000"/>
    <n v="385136000"/>
    <x v="7"/>
    <s v="Specialized REITs"/>
  </r>
  <r>
    <x v="114"/>
    <x v="3"/>
    <x v="3"/>
    <n v="1763336000"/>
    <n v="651282000"/>
    <n v="139616000"/>
    <n v="0"/>
    <n v="570527000"/>
    <n v="1112054000"/>
    <n v="401911000"/>
    <x v="7"/>
    <s v="Specialized REITs"/>
  </r>
  <r>
    <x v="115"/>
    <x v="0"/>
    <x v="92"/>
    <n v="7394500000"/>
    <n v="4741800000"/>
    <n v="1732600000"/>
    <n v="0"/>
    <n v="0"/>
    <n v="2652700000"/>
    <n v="920100000"/>
    <x v="1"/>
    <s v="General Merchandise Stores"/>
  </r>
  <r>
    <x v="115"/>
    <x v="1"/>
    <x v="46"/>
    <n v="7840300000"/>
    <n v="5050500000"/>
    <n v="1819500000"/>
    <n v="0"/>
    <n v="0"/>
    <n v="2789800000"/>
    <n v="970300000"/>
    <x v="1"/>
    <s v="General Merchandise Stores"/>
  </r>
  <r>
    <x v="115"/>
    <x v="2"/>
    <x v="26"/>
    <n v="8602200000"/>
    <n v="5568200000"/>
    <n v="1993800000"/>
    <n v="0"/>
    <n v="0"/>
    <n v="3034000000"/>
    <n v="1040200000"/>
    <x v="1"/>
    <s v="General Merchandise Stores"/>
  </r>
  <r>
    <x v="115"/>
    <x v="3"/>
    <x v="47"/>
    <n v="15498400000"/>
    <n v="10841700000"/>
    <n v="3607000000"/>
    <n v="0"/>
    <n v="0"/>
    <n v="4656700000"/>
    <n v="1049700000"/>
    <x v="1"/>
    <s v="General Merchandise Stores"/>
  </r>
  <r>
    <x v="116"/>
    <x v="0"/>
    <x v="0"/>
    <n v="1663000000"/>
    <s v=" $-   "/>
    <n v="1123200000"/>
    <n v="0"/>
    <n v="78300000"/>
    <e v="#VALUE!"/>
    <e v="#VALUE!"/>
    <x v="0"/>
    <s v="Research &amp; Consulting Services"/>
  </r>
  <r>
    <x v="116"/>
    <x v="1"/>
    <x v="1"/>
    <n v="1558400000"/>
    <s v=" $-   "/>
    <n v="1058000000"/>
    <n v="0"/>
    <n v="60400000"/>
    <e v="#VALUE!"/>
    <e v="#VALUE!"/>
    <x v="0"/>
    <s v="Research &amp; Consulting Services"/>
  </r>
  <r>
    <x v="116"/>
    <x v="2"/>
    <x v="2"/>
    <n v="1584500000"/>
    <s v=" $-   "/>
    <n v="1105700000"/>
    <n v="0"/>
    <n v="52500000"/>
    <e v="#VALUE!"/>
    <e v="#VALUE!"/>
    <x v="0"/>
    <s v="Research &amp; Consulting Services"/>
  </r>
  <r>
    <x v="116"/>
    <x v="3"/>
    <x v="3"/>
    <n v="1637100000"/>
    <s v=" $-   "/>
    <n v="1209100000"/>
    <n v="0"/>
    <n v="58700000"/>
    <e v="#VALUE!"/>
    <e v="#VALUE!"/>
    <x v="0"/>
    <s v="Research &amp; Consulting Services"/>
  </r>
  <r>
    <x v="117"/>
    <x v="0"/>
    <x v="1"/>
    <n v="7155096000"/>
    <n v="4376505000"/>
    <n v="1616921000"/>
    <n v="0"/>
    <n v="0"/>
    <n v="2778591000"/>
    <n v="1161670000"/>
    <x v="0"/>
    <s v="Industrial Machinery"/>
  </r>
  <r>
    <x v="117"/>
    <x v="1"/>
    <x v="2"/>
    <n v="7752728000"/>
    <n v="4778479000"/>
    <n v="1758765000"/>
    <n v="0"/>
    <n v="0"/>
    <n v="2974249000"/>
    <n v="1215484000"/>
    <x v="0"/>
    <s v="Industrial Machinery"/>
  </r>
  <r>
    <x v="117"/>
    <x v="2"/>
    <x v="3"/>
    <n v="6956311000"/>
    <n v="4388167000"/>
    <n v="1647382000"/>
    <n v="0"/>
    <n v="0"/>
    <n v="2568144000"/>
    <n v="920762000"/>
    <x v="0"/>
    <s v="Industrial Machinery"/>
  </r>
  <r>
    <x v="117"/>
    <x v="3"/>
    <x v="28"/>
    <n v="6794342000"/>
    <n v="4322373000"/>
    <n v="1757523000"/>
    <n v="0"/>
    <n v="0"/>
    <n v="2471969000"/>
    <n v="714446000"/>
    <x v="0"/>
    <s v="Industrial Machinery"/>
  </r>
  <r>
    <x v="118"/>
    <x v="0"/>
    <x v="1"/>
    <n v="5997000000"/>
    <n v="2499000000"/>
    <n v="2337000000"/>
    <n v="0"/>
    <n v="115000000"/>
    <n v="3498000000"/>
    <n v="1046000000"/>
    <x v="4"/>
    <s v="Soft Drinks"/>
  </r>
  <r>
    <x v="118"/>
    <x v="1"/>
    <x v="2"/>
    <n v="6121000000"/>
    <n v="2491000000"/>
    <n v="2335000000"/>
    <n v="0"/>
    <n v="115000000"/>
    <n v="3630000000"/>
    <n v="1180000000"/>
    <x v="4"/>
    <s v="Soft Drinks"/>
  </r>
  <r>
    <x v="118"/>
    <x v="2"/>
    <x v="3"/>
    <n v="6282000000"/>
    <n v="2559000000"/>
    <n v="2320000000"/>
    <n v="0"/>
    <n v="105000000"/>
    <n v="3723000000"/>
    <n v="1298000000"/>
    <x v="4"/>
    <s v="Soft Drinks"/>
  </r>
  <r>
    <x v="118"/>
    <x v="3"/>
    <x v="28"/>
    <n v="6440000000"/>
    <n v="2582000000"/>
    <n v="2326000000"/>
    <n v="0"/>
    <n v="99000000"/>
    <n v="3858000000"/>
    <n v="1433000000"/>
    <x v="4"/>
    <s v="Soft Drinks"/>
  </r>
  <r>
    <x v="119"/>
    <x v="0"/>
    <x v="48"/>
    <n v="5921000000"/>
    <n v="4616600000"/>
    <n v="625200000"/>
    <n v="0"/>
    <n v="278300000"/>
    <n v="1304400000"/>
    <n v="400900000"/>
    <x v="1"/>
    <s v="Restaurants"/>
  </r>
  <r>
    <x v="119"/>
    <x v="1"/>
    <x v="49"/>
    <n v="6285600000"/>
    <n v="4990500000"/>
    <n v="665400000"/>
    <n v="0"/>
    <n v="304400000"/>
    <n v="1295100000"/>
    <n v="325300000"/>
    <x v="1"/>
    <s v="Restaurants"/>
  </r>
  <r>
    <x v="119"/>
    <x v="2"/>
    <x v="50"/>
    <n v="6764000000"/>
    <n v="5341500000"/>
    <n v="673500000"/>
    <n v="0"/>
    <n v="319300000"/>
    <n v="1422500000"/>
    <n v="429700000"/>
    <x v="1"/>
    <s v="Restaurants"/>
  </r>
  <r>
    <x v="119"/>
    <x v="3"/>
    <x v="51"/>
    <n v="6933500000"/>
    <n v="5392400000"/>
    <n v="622900000"/>
    <n v="0"/>
    <n v="290200000"/>
    <n v="1541100000"/>
    <n v="628000000"/>
    <x v="1"/>
    <s v="Restaurants"/>
  </r>
  <r>
    <x v="120"/>
    <x v="0"/>
    <x v="0"/>
    <n v="17912000000"/>
    <n v="11235000000"/>
    <n v="965000000"/>
    <n v="0"/>
    <n v="2145000000"/>
    <n v="6677000000"/>
    <n v="3567000000"/>
    <x v="5"/>
    <s v="Electric Utilities"/>
  </r>
  <r>
    <x v="120"/>
    <x v="1"/>
    <x v="1"/>
    <n v="22756000000"/>
    <n v="13545000000"/>
    <n v="1274000000"/>
    <n v="0"/>
    <n v="2668000000"/>
    <n v="9211000000"/>
    <n v="5269000000"/>
    <x v="5"/>
    <s v="Electric Utilities"/>
  </r>
  <r>
    <x v="120"/>
    <x v="2"/>
    <x v="2"/>
    <n v="23925000000"/>
    <n v="14323000000"/>
    <n v="1213000000"/>
    <n v="0"/>
    <n v="3066000000"/>
    <n v="9602000000"/>
    <n v="5323000000"/>
    <x v="5"/>
    <s v="Electric Utilities"/>
  </r>
  <r>
    <x v="120"/>
    <x v="3"/>
    <x v="3"/>
    <n v="23459000000"/>
    <n v="13728000000"/>
    <n v="1135000000"/>
    <n v="0"/>
    <n v="3144000000"/>
    <n v="9731000000"/>
    <n v="5452000000"/>
    <x v="5"/>
    <s v="Electric Utilities"/>
  </r>
  <r>
    <x v="121"/>
    <x v="0"/>
    <x v="0"/>
    <n v="8186280000"/>
    <n v="5583549000"/>
    <n v="889879000"/>
    <n v="0"/>
    <n v="341969000"/>
    <n v="2602731000"/>
    <n v="1370883000"/>
    <x v="3"/>
    <s v="Health Care Facilities"/>
  </r>
  <r>
    <x v="121"/>
    <x v="1"/>
    <x v="1"/>
    <n v="11764050000"/>
    <n v="8198377000"/>
    <n v="1516508000"/>
    <n v="0"/>
    <n v="528737000"/>
    <n v="3565673000"/>
    <n v="1520428000"/>
    <x v="3"/>
    <s v="Health Care Facilities"/>
  </r>
  <r>
    <x v="121"/>
    <x v="2"/>
    <x v="2"/>
    <n v="12795106000"/>
    <n v="9119305000"/>
    <n v="1278506000"/>
    <n v="0"/>
    <n v="590935000"/>
    <n v="3675801000"/>
    <n v="1806360000"/>
    <x v="3"/>
    <s v="Health Care Facilities"/>
  </r>
  <r>
    <x v="121"/>
    <x v="3"/>
    <x v="3"/>
    <n v="13781837000"/>
    <n v="9824834000"/>
    <n v="1947135000"/>
    <n v="0"/>
    <n v="638024000"/>
    <n v="3957003000"/>
    <n v="1371844000"/>
    <x v="3"/>
    <s v="Health Care Facilities"/>
  </r>
  <r>
    <x v="122"/>
    <x v="0"/>
    <x v="1"/>
    <n v="10397000000"/>
    <n v="2268000000"/>
    <n v="2743000000"/>
    <n v="0"/>
    <n v="2780000000"/>
    <n v="8129000000"/>
    <n v="2606000000"/>
    <x v="9"/>
    <s v="Oil &amp; Gas Exploration &amp; Production"/>
  </r>
  <r>
    <x v="122"/>
    <x v="1"/>
    <x v="2"/>
    <n v="20638000000"/>
    <n v="2332000000"/>
    <n v="8290000000"/>
    <n v="0"/>
    <n v="3319000000"/>
    <n v="18306000000"/>
    <n v="6697000000"/>
    <x v="9"/>
    <s v="Oil &amp; Gas Exploration &amp; Production"/>
  </r>
  <r>
    <x v="122"/>
    <x v="2"/>
    <x v="3"/>
    <n v="13145000000"/>
    <n v="2104000000"/>
    <n v="7741000000"/>
    <n v="0"/>
    <n v="3129000000"/>
    <n v="11041000000"/>
    <n v="171000000"/>
    <x v="9"/>
    <s v="Oil &amp; Gas Exploration &amp; Production"/>
  </r>
  <r>
    <x v="122"/>
    <x v="3"/>
    <x v="28"/>
    <n v="12197000000"/>
    <n v="1582000000"/>
    <n v="6476000000"/>
    <n v="0"/>
    <n v="1792000000"/>
    <n v="10615000000"/>
    <n v="2347000000"/>
    <x v="9"/>
    <s v="Oil &amp; Gas Exploration &amp; Production"/>
  </r>
  <r>
    <x v="123"/>
    <x v="0"/>
    <x v="93"/>
    <n v="3797000000"/>
    <n v="1388000000"/>
    <n v="1078000000"/>
    <n v="1153000000"/>
    <n v="30000000"/>
    <n v="2409000000"/>
    <n v="148000000"/>
    <x v="2"/>
    <s v="Home Entertainment Software"/>
  </r>
  <r>
    <x v="123"/>
    <x v="1"/>
    <x v="94"/>
    <n v="3575000000"/>
    <n v="1347000000"/>
    <n v="1055000000"/>
    <n v="1125000000"/>
    <n v="16000000"/>
    <n v="2228000000"/>
    <n v="32000000"/>
    <x v="2"/>
    <s v="Home Entertainment Software"/>
  </r>
  <r>
    <x v="123"/>
    <x v="2"/>
    <x v="95"/>
    <n v="4515000000"/>
    <n v="1429000000"/>
    <n v="1030000000"/>
    <n v="1094000000"/>
    <n v="14000000"/>
    <n v="3086000000"/>
    <n v="948000000"/>
    <x v="2"/>
    <s v="Home Entertainment Software"/>
  </r>
  <r>
    <x v="123"/>
    <x v="3"/>
    <x v="96"/>
    <n v="4396000000"/>
    <n v="1354000000"/>
    <n v="1028000000"/>
    <n v="1109000000"/>
    <n v="7000000"/>
    <n v="3042000000"/>
    <n v="898000000"/>
    <x v="2"/>
    <s v="Home Entertainment Software"/>
  </r>
  <r>
    <x v="124"/>
    <x v="0"/>
    <x v="1"/>
    <n v="8257000000"/>
    <n v="1492000000"/>
    <n v="3260000000"/>
    <n v="915000000"/>
    <n v="136000000"/>
    <n v="6765000000"/>
    <n v="2454000000"/>
    <x v="2"/>
    <s v="Internet Software &amp; Services"/>
  </r>
  <r>
    <x v="124"/>
    <x v="1"/>
    <x v="2"/>
    <n v="8790000000"/>
    <n v="1663000000"/>
    <n v="3593000000"/>
    <n v="983000000"/>
    <n v="75000000"/>
    <n v="7127000000"/>
    <n v="2476000000"/>
    <x v="2"/>
    <s v="Internet Software &amp; Services"/>
  </r>
  <r>
    <x v="124"/>
    <x v="2"/>
    <x v="3"/>
    <n v="8592000000"/>
    <n v="1771000000"/>
    <n v="3660000000"/>
    <n v="923000000"/>
    <n v="41000000"/>
    <n v="6821000000"/>
    <n v="2197000000"/>
    <x v="2"/>
    <s v="Internet Software &amp; Services"/>
  </r>
  <r>
    <x v="124"/>
    <x v="3"/>
    <x v="28"/>
    <n v="8979000000"/>
    <n v="2007000000"/>
    <n v="3499000000"/>
    <n v="1114000000"/>
    <n v="34000000"/>
    <n v="6972000000"/>
    <n v="2325000000"/>
    <x v="2"/>
    <s v="Internet Software &amp; Services"/>
  </r>
  <r>
    <x v="125"/>
    <x v="0"/>
    <x v="0"/>
    <n v="11838700000"/>
    <n v="6385400000"/>
    <n v="4018300000"/>
    <n v="0"/>
    <n v="0"/>
    <n v="5453300000"/>
    <n v="1435000000"/>
    <x v="8"/>
    <s v="Specialty Chemicals"/>
  </r>
  <r>
    <x v="125"/>
    <x v="1"/>
    <x v="1"/>
    <n v="13253400000"/>
    <n v="7161200000"/>
    <n v="4360300000"/>
    <n v="0"/>
    <n v="0"/>
    <n v="6092200000"/>
    <n v="1731900000"/>
    <x v="8"/>
    <s v="Specialty Chemicals"/>
  </r>
  <r>
    <x v="125"/>
    <x v="2"/>
    <x v="2"/>
    <n v="14280500000"/>
    <n v="7679100000"/>
    <n v="4577600000"/>
    <n v="0"/>
    <n v="0"/>
    <n v="6601400000"/>
    <n v="2023800000"/>
    <x v="8"/>
    <s v="Specialty Chemicals"/>
  </r>
  <r>
    <x v="125"/>
    <x v="3"/>
    <x v="3"/>
    <n v="13545100000"/>
    <n v="7223500000"/>
    <n v="4345500000"/>
    <n v="0"/>
    <n v="0"/>
    <n v="6321600000"/>
    <n v="1976100000"/>
    <x v="8"/>
    <s v="Specialty Chemicals"/>
  </r>
  <r>
    <x v="126"/>
    <x v="0"/>
    <x v="1"/>
    <n v="12354000000"/>
    <n v="7191000000"/>
    <n v="1895000000"/>
    <n v="0"/>
    <n v="1024000000"/>
    <n v="5163000000"/>
    <n v="2244000000"/>
    <x v="5"/>
    <s v="Electric Utilities"/>
  </r>
  <r>
    <x v="126"/>
    <x v="1"/>
    <x v="2"/>
    <n v="12919000000"/>
    <n v="7807000000"/>
    <n v="1877000000"/>
    <n v="0"/>
    <n v="1071000000"/>
    <n v="5112000000"/>
    <n v="2164000000"/>
    <x v="5"/>
    <s v="Electric Utilities"/>
  </r>
  <r>
    <x v="126"/>
    <x v="2"/>
    <x v="3"/>
    <n v="12554000000"/>
    <n v="7060000000"/>
    <n v="1937000000"/>
    <n v="0"/>
    <n v="1130000000"/>
    <n v="5494000000"/>
    <n v="2427000000"/>
    <x v="5"/>
    <s v="Electric Utilities"/>
  </r>
  <r>
    <x v="126"/>
    <x v="3"/>
    <x v="28"/>
    <n v="12075000000"/>
    <n v="6357000000"/>
    <n v="2031000000"/>
    <n v="0"/>
    <n v="1216000000"/>
    <n v="5718000000"/>
    <n v="2471000000"/>
    <x v="5"/>
    <s v="Electric Utilities"/>
  </r>
  <r>
    <x v="127"/>
    <x v="0"/>
    <x v="0"/>
    <n v="2073000000"/>
    <n v="759500000"/>
    <n v="673500000"/>
    <n v="0"/>
    <n v="160000000"/>
    <n v="1313500000"/>
    <n v="480000000"/>
    <x v="0"/>
    <s v="Research &amp; Consulting Services"/>
  </r>
  <r>
    <x v="127"/>
    <x v="1"/>
    <x v="1"/>
    <n v="2303900000"/>
    <n v="787300000"/>
    <n v="715800000"/>
    <n v="0"/>
    <n v="189600000"/>
    <n v="1516600000"/>
    <n v="611200000"/>
    <x v="0"/>
    <s v="Research &amp; Consulting Services"/>
  </r>
  <r>
    <x v="127"/>
    <x v="2"/>
    <x v="2"/>
    <n v="2436400000"/>
    <n v="844700000"/>
    <n v="751700000"/>
    <n v="0"/>
    <n v="201800000"/>
    <n v="1591700000"/>
    <n v="638200000"/>
    <x v="0"/>
    <s v="Research &amp; Consulting Services"/>
  </r>
  <r>
    <x v="127"/>
    <x v="3"/>
    <x v="3"/>
    <n v="2663600000"/>
    <n v="887400000"/>
    <n v="884300000"/>
    <n v="0"/>
    <n v="198000000"/>
    <n v="1776200000"/>
    <n v="693900000"/>
    <x v="0"/>
    <s v="Research &amp; Consulting Services"/>
  </r>
  <r>
    <x v="128"/>
    <x v="0"/>
    <x v="0"/>
    <n v="11862000000"/>
    <n v="7747000000"/>
    <n v="296000000"/>
    <n v="0"/>
    <n v="1562000000"/>
    <n v="4115000000"/>
    <n v="2257000000"/>
    <x v="5"/>
    <s v="Electric Utilities"/>
  </r>
  <r>
    <x v="128"/>
    <x v="1"/>
    <x v="1"/>
    <n v="12581000000"/>
    <n v="8364000000"/>
    <n v="309000000"/>
    <n v="0"/>
    <n v="1622000000"/>
    <n v="4217000000"/>
    <n v="2286000000"/>
    <x v="5"/>
    <s v="Electric Utilities"/>
  </r>
  <r>
    <x v="128"/>
    <x v="2"/>
    <x v="2"/>
    <n v="13413000000"/>
    <n v="8742000000"/>
    <n v="322000000"/>
    <n v="0"/>
    <n v="1720000000"/>
    <n v="4671000000"/>
    <n v="2629000000"/>
    <x v="5"/>
    <s v="Electric Utilities"/>
  </r>
  <r>
    <x v="128"/>
    <x v="3"/>
    <x v="3"/>
    <n v="11524000000"/>
    <n v="7256000000"/>
    <n v="336000000"/>
    <n v="0"/>
    <n v="1919000000"/>
    <n v="4268000000"/>
    <n v="2013000000"/>
    <x v="5"/>
    <s v="Electric Utilities"/>
  </r>
  <r>
    <x v="129"/>
    <x v="0"/>
    <x v="52"/>
    <n v="10181700000"/>
    <n v="2025900000"/>
    <n v="6597000000"/>
    <n v="0"/>
    <n v="0"/>
    <n v="8155800000"/>
    <n v="1558800000"/>
    <x v="4"/>
    <s v="Personal Products"/>
  </r>
  <r>
    <x v="129"/>
    <x v="1"/>
    <x v="53"/>
    <n v="10968800000"/>
    <n v="2158200000"/>
    <n v="6985900000"/>
    <n v="0"/>
    <n v="0"/>
    <n v="8810600000"/>
    <n v="1824700000"/>
    <x v="4"/>
    <s v="Personal Products"/>
  </r>
  <r>
    <x v="129"/>
    <x v="2"/>
    <x v="54"/>
    <n v="10780400000"/>
    <n v="2100600000"/>
    <n v="7073500000"/>
    <n v="0"/>
    <n v="0"/>
    <n v="8679800000"/>
    <n v="1606300000"/>
    <x v="4"/>
    <s v="Personal Products"/>
  </r>
  <r>
    <x v="129"/>
    <x v="3"/>
    <x v="55"/>
    <n v="11262300000"/>
    <n v="2181100000"/>
    <n v="7337800000"/>
    <n v="0"/>
    <n v="0"/>
    <n v="9081200000"/>
    <n v="1743400000"/>
    <x v="4"/>
    <s v="Personal Products"/>
  </r>
  <r>
    <x v="130"/>
    <x v="0"/>
    <x v="0"/>
    <n v="8102000000"/>
    <n v="6340000000"/>
    <n v="644000000"/>
    <n v="198000000"/>
    <n v="0"/>
    <n v="1762000000"/>
    <n v="920000000"/>
    <x v="8"/>
    <s v="Diversified Chemicals"/>
  </r>
  <r>
    <x v="130"/>
    <x v="1"/>
    <x v="1"/>
    <n v="9350000000"/>
    <n v="6574000000"/>
    <n v="645000000"/>
    <n v="193000000"/>
    <n v="0"/>
    <n v="2776000000"/>
    <n v="1938000000"/>
    <x v="8"/>
    <s v="Diversified Chemicals"/>
  </r>
  <r>
    <x v="130"/>
    <x v="2"/>
    <x v="2"/>
    <n v="9527000000"/>
    <n v="7306000000"/>
    <n v="755000000"/>
    <n v="227000000"/>
    <n v="0"/>
    <n v="2221000000"/>
    <n v="1239000000"/>
    <x v="8"/>
    <s v="Diversified Chemicals"/>
  </r>
  <r>
    <x v="130"/>
    <x v="3"/>
    <x v="3"/>
    <n v="9648000000"/>
    <n v="7068000000"/>
    <n v="762000000"/>
    <n v="251000000"/>
    <n v="0"/>
    <n v="2580000000"/>
    <n v="1567000000"/>
    <x v="8"/>
    <s v="Diversified Chemicals"/>
  </r>
  <r>
    <x v="131"/>
    <x v="0"/>
    <x v="12"/>
    <n v="24669000000"/>
    <n v="14717000000"/>
    <n v="6010000000"/>
    <n v="0"/>
    <n v="0"/>
    <n v="9952000000"/>
    <n v="3942000000"/>
    <x v="0"/>
    <s v="Industrial Conglomerates"/>
  </r>
  <r>
    <x v="131"/>
    <x v="1"/>
    <x v="13"/>
    <n v="17733000000"/>
    <n v="9971000000"/>
    <n v="4375000000"/>
    <n v="0"/>
    <n v="0"/>
    <n v="7762000000"/>
    <n v="3387000000"/>
    <x v="0"/>
    <s v="Industrial Conglomerates"/>
  </r>
  <r>
    <x v="131"/>
    <x v="2"/>
    <x v="14"/>
    <n v="16249000000"/>
    <n v="9241000000"/>
    <n v="4065000000"/>
    <n v="0"/>
    <n v="0"/>
    <n v="7008000000"/>
    <n v="2943000000"/>
    <x v="0"/>
    <s v="Industrial Conglomerates"/>
  </r>
  <r>
    <x v="131"/>
    <x v="3"/>
    <x v="15"/>
    <n v="14522000000"/>
    <n v="8260000000"/>
    <n v="3758000000"/>
    <n v="0"/>
    <n v="0"/>
    <n v="6262000000"/>
    <n v="2504000000"/>
    <x v="0"/>
    <s v="Industrial Conglomerates"/>
  </r>
  <r>
    <x v="132"/>
    <x v="0"/>
    <x v="0"/>
    <n v="11682636000"/>
    <n v="1699428000"/>
    <n v="3862434000"/>
    <n v="0"/>
    <n v="3169703000"/>
    <n v="9983208000"/>
    <n v="2951071000"/>
    <x v="9"/>
    <s v="Oil &amp; Gas Exploration &amp; Production"/>
  </r>
  <r>
    <x v="132"/>
    <x v="1"/>
    <x v="1"/>
    <n v="14487118000"/>
    <n v="2066893000"/>
    <n v="4621096000"/>
    <n v="0"/>
    <n v="3600976000"/>
    <n v="12420225000"/>
    <n v="4198153000"/>
    <x v="9"/>
    <s v="Oil &amp; Gas Exploration &amp; Production"/>
  </r>
  <r>
    <x v="132"/>
    <x v="2"/>
    <x v="2"/>
    <n v="18035340000"/>
    <n v="2534389000"/>
    <n v="5285634000"/>
    <n v="0"/>
    <n v="3997041000"/>
    <n v="15500951000"/>
    <n v="6218276000"/>
    <x v="9"/>
    <s v="Oil &amp; Gas Exploration &amp; Production"/>
  </r>
  <r>
    <x v="132"/>
    <x v="3"/>
    <x v="3"/>
    <n v="8757428000"/>
    <n v="2177757000"/>
    <n v="3174320000"/>
    <n v="0"/>
    <n v="3313644000"/>
    <n v="6579671000"/>
    <n v="91707000"/>
    <x v="9"/>
    <s v="Oil &amp; Gas Exploration &amp; Production"/>
  </r>
  <r>
    <x v="133"/>
    <x v="0"/>
    <x v="0"/>
    <n v="1887376000"/>
    <n v="944617000"/>
    <n v="531180000"/>
    <n v="0"/>
    <n v="0"/>
    <n v="942759000"/>
    <n v="411579000"/>
    <x v="7"/>
    <s v="REITs"/>
  </r>
  <r>
    <x v="133"/>
    <x v="1"/>
    <x v="1"/>
    <n v="2152766000"/>
    <n v="1064403000"/>
    <n v="621413000"/>
    <n v="0"/>
    <n v="0"/>
    <n v="1088363000"/>
    <n v="466950000"/>
    <x v="7"/>
    <s v="REITs"/>
  </r>
  <r>
    <x v="133"/>
    <x v="2"/>
    <x v="2"/>
    <n v="2443776000"/>
    <n v="1197885000"/>
    <n v="734119000"/>
    <n v="0"/>
    <n v="0"/>
    <n v="1245891000"/>
    <n v="511772000"/>
    <x v="7"/>
    <s v="REITs"/>
  </r>
  <r>
    <x v="133"/>
    <x v="3"/>
    <x v="3"/>
    <n v="2725867000"/>
    <n v="1291506000"/>
    <n v="825296000"/>
    <n v="0"/>
    <n v="0"/>
    <n v="1434361000"/>
    <n v="609065000"/>
    <x v="7"/>
    <s v="REITs"/>
  </r>
  <r>
    <x v="134"/>
    <x v="0"/>
    <x v="0"/>
    <n v="1747502000"/>
    <n v="625507000"/>
    <n v="47233000"/>
    <n v="0"/>
    <n v="560669000"/>
    <n v="1121995000"/>
    <n v="514093000"/>
    <x v="7"/>
    <s v="REITs"/>
  </r>
  <r>
    <x v="134"/>
    <x v="1"/>
    <x v="1"/>
    <n v="2387702000"/>
    <n v="834228000"/>
    <n v="62179000"/>
    <n v="0"/>
    <n v="978973000"/>
    <n v="1553474000"/>
    <n v="512322000"/>
    <x v="7"/>
    <s v="REITs"/>
  </r>
  <r>
    <x v="134"/>
    <x v="2"/>
    <x v="2"/>
    <n v="2614748000"/>
    <n v="883564000"/>
    <n v="50948000"/>
    <n v="0"/>
    <n v="758861000"/>
    <n v="1731184000"/>
    <n v="921375000"/>
    <x v="7"/>
    <s v="REITs"/>
  </r>
  <r>
    <x v="134"/>
    <x v="3"/>
    <x v="3"/>
    <n v="2744965000"/>
    <n v="905168000"/>
    <n v="65082000"/>
    <n v="0"/>
    <n v="765895000"/>
    <n v="1839797000"/>
    <n v="1008820000"/>
    <x v="7"/>
    <s v="REITs"/>
  </r>
  <r>
    <x v="135"/>
    <x v="0"/>
    <x v="1"/>
    <n v="1859177000"/>
    <n v="354561000"/>
    <n v="200849000"/>
    <n v="0"/>
    <n v="653132000"/>
    <n v="1504616000"/>
    <n v="650635000"/>
    <x v="9"/>
    <s v="Oil &amp; Gas Exploration &amp; Production"/>
  </r>
  <r>
    <x v="135"/>
    <x v="1"/>
    <x v="2"/>
    <n v="2388768000"/>
    <n v="443974000"/>
    <n v="238134000"/>
    <n v="0"/>
    <n v="679298000"/>
    <n v="1944794000"/>
    <n v="1027362000"/>
    <x v="9"/>
    <s v="Oil &amp; Gas Exploration &amp; Production"/>
  </r>
  <r>
    <x v="135"/>
    <x v="2"/>
    <x v="3"/>
    <n v="1954000000"/>
    <n v="523043000"/>
    <n v="249925000"/>
    <n v="0"/>
    <n v="819216000"/>
    <n v="1430957000"/>
    <n v="361816000"/>
    <x v="9"/>
    <s v="Oil &amp; Gas Exploration &amp; Production"/>
  </r>
  <r>
    <x v="135"/>
    <x v="3"/>
    <x v="28"/>
    <n v="1857339000"/>
    <n v="613909000"/>
    <n v="272747000"/>
    <n v="0"/>
    <n v="927920000"/>
    <n v="1243430000"/>
    <n v="42763000"/>
    <x v="9"/>
    <s v="Oil &amp; Gas Exploration &amp; Production"/>
  </r>
  <r>
    <x v="136"/>
    <x v="0"/>
    <x v="0"/>
    <n v="6273787000"/>
    <n v="3667434000"/>
    <n v="747356000"/>
    <n v="0"/>
    <n v="740791000"/>
    <n v="2606353000"/>
    <n v="1118206000"/>
    <x v="5"/>
    <s v="MultiUtilities"/>
  </r>
  <r>
    <x v="136"/>
    <x v="1"/>
    <x v="1"/>
    <n v="7301204000"/>
    <n v="3997940000"/>
    <n v="914149000"/>
    <n v="0"/>
    <n v="859680000"/>
    <n v="3303264000"/>
    <n v="1529435000"/>
    <x v="5"/>
    <s v="MultiUtilities"/>
  </r>
  <r>
    <x v="136"/>
    <x v="2"/>
    <x v="2"/>
    <n v="7741856000"/>
    <n v="4449139000"/>
    <n v="1034507000"/>
    <n v="0"/>
    <n v="625361000"/>
    <n v="3292717000"/>
    <n v="1632849000"/>
    <x v="5"/>
    <s v="MultiUtilities"/>
  </r>
  <r>
    <x v="136"/>
    <x v="3"/>
    <x v="3"/>
    <n v="7954827000"/>
    <n v="4416194000"/>
    <n v="1086274000"/>
    <n v="0"/>
    <n v="688195000"/>
    <n v="3538633000"/>
    <n v="1764164000"/>
    <x v="5"/>
    <s v="MultiUtilities"/>
  </r>
  <r>
    <x v="137"/>
    <x v="0"/>
    <x v="0"/>
    <n v="535153000"/>
    <n v="172167000"/>
    <n v="24573000"/>
    <n v="0"/>
    <n v="169173000"/>
    <n v="362986000"/>
    <n v="169240000"/>
    <x v="7"/>
    <s v="Residential REITs"/>
  </r>
  <r>
    <x v="137"/>
    <x v="1"/>
    <x v="1"/>
    <n v="610590000"/>
    <n v="197336000"/>
    <n v="26684000"/>
    <n v="0"/>
    <n v="192420000"/>
    <n v="413254000"/>
    <n v="194150000"/>
    <x v="7"/>
    <s v="Residential REITs"/>
  </r>
  <r>
    <x v="137"/>
    <x v="2"/>
    <x v="2"/>
    <n v="970938000"/>
    <n v="312546000"/>
    <n v="40878000"/>
    <n v="0"/>
    <n v="360592000"/>
    <n v="658392000"/>
    <n v="256922000"/>
    <x v="7"/>
    <s v="Residential REITs"/>
  </r>
  <r>
    <x v="137"/>
    <x v="3"/>
    <x v="3"/>
    <n v="1194407000"/>
    <n v="363508000"/>
    <n v="40090000"/>
    <n v="0"/>
    <n v="453423000"/>
    <n v="830899000"/>
    <n v="337386000"/>
    <x v="7"/>
    <s v="Residential REITs"/>
  </r>
  <r>
    <x v="138"/>
    <x v="0"/>
    <x v="0"/>
    <n v="1365000000"/>
    <s v=" $-   "/>
    <n v="921000000"/>
    <n v="0"/>
    <n v="471000000"/>
    <e v="#VALUE!"/>
    <e v="#VALUE!"/>
    <x v="6"/>
    <s v="Investment Banking &amp; Brokerage"/>
  </r>
  <r>
    <x v="138"/>
    <x v="1"/>
    <x v="1"/>
    <n v="1466000000"/>
    <s v=" $-   "/>
    <n v="888000000"/>
    <n v="0"/>
    <n v="256000000"/>
    <e v="#VALUE!"/>
    <e v="#VALUE!"/>
    <x v="6"/>
    <s v="Investment Banking &amp; Brokerage"/>
  </r>
  <r>
    <x v="138"/>
    <x v="2"/>
    <x v="2"/>
    <n v="1665000000"/>
    <s v=" $-   "/>
    <n v="958000000"/>
    <n v="0"/>
    <n v="136000000"/>
    <e v="#VALUE!"/>
    <e v="#VALUE!"/>
    <x v="6"/>
    <s v="Investment Banking &amp; Brokerage"/>
  </r>
  <r>
    <x v="138"/>
    <x v="3"/>
    <x v="3"/>
    <n v="1403000000"/>
    <s v=" $-   "/>
    <n v="1048000000"/>
    <n v="0"/>
    <n v="61000000"/>
    <e v="#VALUE!"/>
    <e v="#VALUE!"/>
    <x v="6"/>
    <s v="Investment Banking &amp; Brokerage"/>
  </r>
  <r>
    <x v="139"/>
    <x v="0"/>
    <x v="0"/>
    <n v="16311000000"/>
    <n v="11448000000"/>
    <n v="2894000000"/>
    <n v="439000000"/>
    <n v="0"/>
    <n v="4863000000"/>
    <n v="1530000000"/>
    <x v="0"/>
    <s v="Industrial Conglomerates"/>
  </r>
  <r>
    <x v="139"/>
    <x v="1"/>
    <x v="1"/>
    <n v="22046000000"/>
    <n v="15369000000"/>
    <n v="3886000000"/>
    <n v="644000000"/>
    <n v="0"/>
    <n v="6677000000"/>
    <n v="2147000000"/>
    <x v="0"/>
    <s v="Industrial Conglomerates"/>
  </r>
  <r>
    <x v="139"/>
    <x v="2"/>
    <x v="2"/>
    <n v="22552000000"/>
    <n v="15646000000"/>
    <n v="3810000000"/>
    <n v="647000000"/>
    <n v="0"/>
    <n v="6906000000"/>
    <n v="2449000000"/>
    <x v="0"/>
    <s v="Industrial Conglomerates"/>
  </r>
  <r>
    <x v="139"/>
    <x v="3"/>
    <x v="3"/>
    <n v="20855000000"/>
    <n v="14292000000"/>
    <n v="3596000000"/>
    <n v="625000000"/>
    <n v="0"/>
    <n v="6563000000"/>
    <n v="2342000000"/>
    <x v="0"/>
    <s v="Industrial Conglomerates"/>
  </r>
  <r>
    <x v="140"/>
    <x v="0"/>
    <x v="0"/>
    <n v="10302079000"/>
    <n v="6583627000"/>
    <n v="917162000"/>
    <n v="0"/>
    <n v="1144585000"/>
    <n v="3718452000"/>
    <n v="1656705000"/>
    <x v="5"/>
    <s v="Electric Utilities"/>
  </r>
  <r>
    <x v="140"/>
    <x v="1"/>
    <x v="1"/>
    <n v="11390947000"/>
    <n v="7588885000"/>
    <n v="888051000"/>
    <n v="0"/>
    <n v="1261044000"/>
    <n v="3802062000"/>
    <n v="1652967000"/>
    <x v="5"/>
    <s v="Electric Utilities"/>
  </r>
  <r>
    <x v="140"/>
    <x v="2"/>
    <x v="2"/>
    <n v="12494921000"/>
    <n v="8126187000"/>
    <n v="863455000"/>
    <n v="0"/>
    <n v="1318638000"/>
    <n v="4368734000"/>
    <n v="2186641000"/>
    <x v="5"/>
    <s v="Electric Utilities"/>
  </r>
  <r>
    <x v="140"/>
    <x v="3"/>
    <x v="3"/>
    <n v="11513251000"/>
    <n v="7449273000"/>
    <n v="1074998000"/>
    <n v="0"/>
    <n v="1337276000"/>
    <n v="4063978000"/>
    <n v="1651704000"/>
    <x v="5"/>
    <s v="Electric Utilities"/>
  </r>
  <r>
    <x v="141"/>
    <x v="0"/>
    <x v="0"/>
    <n v="1899600000"/>
    <n v="491000000"/>
    <n v="697400000"/>
    <n v="291300000"/>
    <n v="0"/>
    <n v="1408600000"/>
    <n v="419900000"/>
    <x v="3"/>
    <s v="Health Care Equipment"/>
  </r>
  <r>
    <x v="141"/>
    <x v="1"/>
    <x v="1"/>
    <n v="2045500000"/>
    <n v="516600000"/>
    <n v="749700000"/>
    <n v="323000000"/>
    <n v="0"/>
    <n v="1528900000"/>
    <n v="456200000"/>
    <x v="3"/>
    <s v="Health Care Equipment"/>
  </r>
  <r>
    <x v="141"/>
    <x v="2"/>
    <x v="2"/>
    <n v="2322900000"/>
    <n v="625600000"/>
    <n v="928700000"/>
    <n v="346500000"/>
    <n v="0"/>
    <n v="1697300000"/>
    <n v="422100000"/>
    <x v="3"/>
    <s v="Health Care Equipment"/>
  </r>
  <r>
    <x v="141"/>
    <x v="3"/>
    <x v="3"/>
    <n v="2493700000"/>
    <n v="617200000"/>
    <n v="850700000"/>
    <n v="383100000"/>
    <n v="0"/>
    <n v="1876500000"/>
    <n v="642700000"/>
    <x v="3"/>
    <s v="Health Care Equipment"/>
  </r>
  <r>
    <x v="142"/>
    <x v="0"/>
    <x v="1"/>
    <n v="24888000000"/>
    <n v="17994000000"/>
    <n v="1095000000"/>
    <n v="0"/>
    <n v="2153000000"/>
    <n v="6894000000"/>
    <n v="3646000000"/>
    <x v="5"/>
    <s v="MultiUtilities"/>
  </r>
  <r>
    <x v="142"/>
    <x v="1"/>
    <x v="2"/>
    <n v="27429000000"/>
    <n v="21571000000"/>
    <n v="1154000000"/>
    <n v="0"/>
    <n v="2314000000"/>
    <n v="5858000000"/>
    <n v="2390000000"/>
    <x v="5"/>
    <s v="MultiUtilities"/>
  </r>
  <r>
    <x v="142"/>
    <x v="2"/>
    <x v="3"/>
    <n v="29447000000"/>
    <n v="21406000000"/>
    <n v="1200000000"/>
    <n v="0"/>
    <n v="2450000000"/>
    <n v="8041000000"/>
    <n v="4391000000"/>
    <x v="5"/>
    <s v="MultiUtilities"/>
  </r>
  <r>
    <x v="142"/>
    <x v="3"/>
    <x v="28"/>
    <n v="31360000000"/>
    <n v="22688000000"/>
    <n v="1576000000"/>
    <n v="0"/>
    <n v="3936000000"/>
    <n v="8672000000"/>
    <n v="3160000000"/>
    <x v="5"/>
    <s v="MultiUtilities"/>
  </r>
  <r>
    <x v="143"/>
    <x v="0"/>
    <x v="0"/>
    <n v="5992215000"/>
    <n v="4156845000"/>
    <n v="1264632000"/>
    <n v="0"/>
    <n v="39940000"/>
    <n v="1835370000"/>
    <n v="530798000"/>
    <x v="0"/>
    <s v="Air Freight &amp; Logistics"/>
  </r>
  <r>
    <x v="143"/>
    <x v="1"/>
    <x v="1"/>
    <n v="6080257000"/>
    <n v="4197404000"/>
    <n v="1282709000"/>
    <n v="0"/>
    <n v="48071000"/>
    <n v="1882853000"/>
    <n v="552073000"/>
    <x v="0"/>
    <s v="Air Freight &amp; Logistics"/>
  </r>
  <r>
    <x v="143"/>
    <x v="2"/>
    <x v="2"/>
    <n v="6564721000"/>
    <n v="4583294000"/>
    <n v="1337487000"/>
    <n v="0"/>
    <n v="49292000"/>
    <n v="1981427000"/>
    <n v="594648000"/>
    <x v="0"/>
    <s v="Air Freight &amp; Logistics"/>
  </r>
  <r>
    <x v="143"/>
    <x v="3"/>
    <x v="3"/>
    <n v="6616632000"/>
    <n v="4428855000"/>
    <n v="1420281000"/>
    <n v="0"/>
    <n v="46012000"/>
    <n v="2187777000"/>
    <n v="721484000"/>
    <x v="0"/>
    <s v="Air Freight &amp; Logistics"/>
  </r>
  <r>
    <x v="144"/>
    <x v="0"/>
    <x v="1"/>
    <n v="4771259000"/>
    <n v="1038034000"/>
    <n v="3151043000"/>
    <n v="0"/>
    <n v="71731000"/>
    <n v="3733225000"/>
    <n v="510451000"/>
    <x v="1"/>
    <s v="Internet &amp; Direct Marketing Retail"/>
  </r>
  <r>
    <x v="144"/>
    <x v="1"/>
    <x v="2"/>
    <n v="5763485000"/>
    <n v="1179081000"/>
    <n v="3919856000"/>
    <n v="0"/>
    <n v="76773000"/>
    <n v="4584404000"/>
    <n v="587775000"/>
    <x v="1"/>
    <s v="Internet &amp; Direct Marketing Retail"/>
  </r>
  <r>
    <x v="144"/>
    <x v="2"/>
    <x v="3"/>
    <n v="6672317000"/>
    <n v="1309559000"/>
    <n v="4785243000"/>
    <n v="0"/>
    <n v="156458000"/>
    <n v="5362758000"/>
    <n v="421057000"/>
    <x v="1"/>
    <s v="Internet &amp; Direct Marketing Retail"/>
  </r>
  <r>
    <x v="144"/>
    <x v="3"/>
    <x v="28"/>
    <n v="8773564000"/>
    <n v="1596698000"/>
    <n v="6280728000"/>
    <n v="0"/>
    <n v="317141000"/>
    <n v="7176866000"/>
    <n v="578997000"/>
    <x v="1"/>
    <s v="Internet &amp; Direct Marketing Retail"/>
  </r>
  <r>
    <x v="145"/>
    <x v="0"/>
    <x v="0"/>
    <n v="409396000"/>
    <n v="114028000"/>
    <n v="58323000"/>
    <n v="0"/>
    <n v="74453000"/>
    <n v="295368000"/>
    <n v="162592000"/>
    <x v="7"/>
    <s v="Specialized REITs"/>
  </r>
  <r>
    <x v="145"/>
    <x v="1"/>
    <x v="1"/>
    <n v="520613000"/>
    <n v="140012000"/>
    <n v="63268000"/>
    <n v="0"/>
    <n v="95232000"/>
    <n v="380601000"/>
    <n v="222101000"/>
    <x v="7"/>
    <s v="Specialized REITs"/>
  </r>
  <r>
    <x v="145"/>
    <x v="2"/>
    <x v="2"/>
    <n v="647155000"/>
    <n v="172416000"/>
    <n v="71369000"/>
    <n v="0"/>
    <n v="115076000"/>
    <n v="474739000"/>
    <n v="288294000"/>
    <x v="7"/>
    <s v="Specialized REITs"/>
  </r>
  <r>
    <x v="145"/>
    <x v="3"/>
    <x v="3"/>
    <n v="782270000"/>
    <n v="203965000"/>
    <n v="80791000"/>
    <n v="0"/>
    <n v="133457000"/>
    <n v="578305000"/>
    <n v="364057000"/>
    <x v="7"/>
    <s v="Specialized REITs"/>
  </r>
  <r>
    <x v="146"/>
    <x v="0"/>
    <x v="1"/>
    <n v="146917000000"/>
    <n v="123050000000"/>
    <n v="10850000000"/>
    <n v="0"/>
    <n v="0"/>
    <n v="23867000000"/>
    <n v="13017000000"/>
    <x v="1"/>
    <s v="Automobile Manufacturers"/>
  </r>
  <r>
    <x v="146"/>
    <x v="1"/>
    <x v="2"/>
    <n v="144077000000"/>
    <n v="131903000000"/>
    <n v="11842000000"/>
    <n v="0"/>
    <n v="0"/>
    <n v="12174000000"/>
    <n v="332000000"/>
    <x v="1"/>
    <s v="Automobile Manufacturers"/>
  </r>
  <r>
    <x v="146"/>
    <x v="2"/>
    <x v="3"/>
    <n v="149558000000"/>
    <n v="131409000000"/>
    <n v="10502000000"/>
    <n v="0"/>
    <n v="0"/>
    <n v="18149000000"/>
    <n v="7647000000"/>
    <x v="1"/>
    <s v="Automobile Manufacturers"/>
  </r>
  <r>
    <x v="146"/>
    <x v="3"/>
    <x v="28"/>
    <n v="151800000000"/>
    <n v="135488000000"/>
    <n v="12196000000"/>
    <n v="0"/>
    <n v="0"/>
    <n v="16312000000"/>
    <n v="4116000000"/>
    <x v="1"/>
    <s v="Automobile Manufacturers"/>
  </r>
  <r>
    <x v="147"/>
    <x v="0"/>
    <x v="1"/>
    <n v="3326106000"/>
    <n v="1606661000"/>
    <n v="1007431000"/>
    <n v="0"/>
    <n v="0"/>
    <n v="1719445000"/>
    <n v="712014000"/>
    <x v="0"/>
    <s v="Building Products"/>
  </r>
  <r>
    <x v="147"/>
    <x v="1"/>
    <x v="2"/>
    <n v="3733507000"/>
    <n v="1836105000"/>
    <n v="1110776000"/>
    <n v="0"/>
    <n v="0"/>
    <n v="1897402000"/>
    <n v="786626000"/>
    <x v="0"/>
    <s v="Building Products"/>
  </r>
  <r>
    <x v="147"/>
    <x v="2"/>
    <x v="3"/>
    <n v="3869187000"/>
    <n v="1920253000"/>
    <n v="1121590000"/>
    <n v="0"/>
    <n v="0"/>
    <n v="1948934000"/>
    <n v="827344000"/>
    <x v="0"/>
    <s v="Building Products"/>
  </r>
  <r>
    <x v="147"/>
    <x v="3"/>
    <x v="28"/>
    <n v="3962036000"/>
    <n v="1997259000"/>
    <n v="1169470000"/>
    <n v="0"/>
    <n v="0"/>
    <n v="1964777000"/>
    <n v="795307000"/>
    <x v="0"/>
    <s v="Building Products"/>
  </r>
  <r>
    <x v="148"/>
    <x v="0"/>
    <x v="1"/>
    <n v="7872000000"/>
    <n v="1875000000"/>
    <n v="1778000000"/>
    <n v="1415000000"/>
    <n v="0"/>
    <n v="5997000000"/>
    <n v="2804000000"/>
    <x v="2"/>
    <s v="Internet Software &amp; Services"/>
  </r>
  <r>
    <x v="148"/>
    <x v="1"/>
    <x v="2"/>
    <n v="12466000000"/>
    <n v="2153000000"/>
    <n v="2653000000"/>
    <n v="2666000000"/>
    <n v="0"/>
    <n v="10313000000"/>
    <n v="4994000000"/>
    <x v="2"/>
    <s v="Internet Software &amp; Services"/>
  </r>
  <r>
    <x v="148"/>
    <x v="2"/>
    <x v="3"/>
    <n v="17928000000"/>
    <n v="2867000000"/>
    <n v="4020000000"/>
    <n v="4816000000"/>
    <n v="0"/>
    <n v="15061000000"/>
    <n v="6225000000"/>
    <x v="2"/>
    <s v="Internet Software &amp; Services"/>
  </r>
  <r>
    <x v="148"/>
    <x v="3"/>
    <x v="28"/>
    <n v="27638000000"/>
    <n v="3789000000"/>
    <n v="5503000000"/>
    <n v="5919000000"/>
    <n v="0"/>
    <n v="23849000000"/>
    <n v="12427000000"/>
    <x v="2"/>
    <s v="Internet Software &amp; Services"/>
  </r>
  <r>
    <x v="149"/>
    <x v="0"/>
    <x v="0"/>
    <n v="3134800000"/>
    <n v="2093200000"/>
    <n v="873100000"/>
    <n v="0"/>
    <n v="7400000"/>
    <n v="1041600000"/>
    <n v="161100000"/>
    <x v="0"/>
    <s v="Building Products"/>
  </r>
  <r>
    <x v="149"/>
    <x v="1"/>
    <x v="1"/>
    <n v="3703600000"/>
    <n v="2408500000"/>
    <n v="938700000"/>
    <n v="0"/>
    <n v="9400000"/>
    <n v="1295100000"/>
    <n v="347000000"/>
    <x v="0"/>
    <s v="Building Products"/>
  </r>
  <r>
    <x v="149"/>
    <x v="2"/>
    <x v="2"/>
    <n v="4013600000"/>
    <n v="2646700000"/>
    <n v="943300000"/>
    <n v="0"/>
    <n v="13100000"/>
    <n v="1366900000"/>
    <n v="410500000"/>
    <x v="0"/>
    <s v="Building Products"/>
  </r>
  <r>
    <x v="149"/>
    <x v="3"/>
    <x v="3"/>
    <n v="4579400000"/>
    <n v="2997500000"/>
    <n v="1047600000"/>
    <n v="0"/>
    <n v="21600000"/>
    <n v="1581900000"/>
    <n v="512700000"/>
    <x v="0"/>
    <s v="Building Products"/>
  </r>
  <r>
    <x v="150"/>
    <x v="0"/>
    <x v="0"/>
    <n v="18010000000"/>
    <n v="11561000000"/>
    <n v="431000000"/>
    <n v="285000000"/>
    <n v="0"/>
    <n v="6449000000"/>
    <n v="5733000000"/>
    <x v="8"/>
    <s v="Copper"/>
  </r>
  <r>
    <x v="150"/>
    <x v="1"/>
    <x v="1"/>
    <n v="20921000000"/>
    <n v="14637000000"/>
    <n v="657000000"/>
    <n v="210000000"/>
    <n v="0"/>
    <n v="6284000000"/>
    <n v="5417000000"/>
    <x v="8"/>
    <s v="Copper"/>
  </r>
  <r>
    <x v="150"/>
    <x v="2"/>
    <x v="2"/>
    <n v="21438000000"/>
    <n v="19504000000"/>
    <n v="592000000"/>
    <n v="126000000"/>
    <n v="0"/>
    <n v="1934000000"/>
    <n v="1216000000"/>
    <x v="8"/>
    <s v="Copper"/>
  </r>
  <r>
    <x v="150"/>
    <x v="3"/>
    <x v="3"/>
    <n v="15877000000"/>
    <n v="28524000000"/>
    <n v="569000000"/>
    <n v="127000000"/>
    <n v="0"/>
    <n v="-12647000000"/>
    <n v="-13343000000"/>
    <x v="8"/>
    <s v="Copper"/>
  </r>
  <r>
    <x v="151"/>
    <x v="0"/>
    <x v="83"/>
    <n v="44287000000"/>
    <n v="16448000000"/>
    <n v="20359000000"/>
    <n v="0"/>
    <n v="2386000000"/>
    <n v="27839000000"/>
    <n v="5094000000"/>
    <x v="0"/>
    <s v="Air Freight &amp; Logistics"/>
  </r>
  <r>
    <x v="151"/>
    <x v="1"/>
    <x v="84"/>
    <n v="45567000000"/>
    <n v="17052000000"/>
    <n v="22113000000"/>
    <n v="0"/>
    <n v="2587000000"/>
    <n v="28515000000"/>
    <n v="3815000000"/>
    <x v="0"/>
    <s v="Air Freight &amp; Logistics"/>
  </r>
  <r>
    <x v="151"/>
    <x v="2"/>
    <x v="50"/>
    <n v="47453000000"/>
    <n v="16984000000"/>
    <n v="25715000000"/>
    <n v="0"/>
    <n v="2611000000"/>
    <n v="30469000000"/>
    <n v="2143000000"/>
    <x v="0"/>
    <s v="Air Freight &amp; Logistics"/>
  </r>
  <r>
    <x v="151"/>
    <x v="3"/>
    <x v="85"/>
    <n v="50365000000"/>
    <n v="17327000000"/>
    <n v="27330000000"/>
    <n v="0"/>
    <n v="2631000000"/>
    <n v="33038000000"/>
    <n v="3077000000"/>
    <x v="0"/>
    <s v="Air Freight &amp; Logistics"/>
  </r>
  <r>
    <x v="152"/>
    <x v="0"/>
    <x v="0"/>
    <n v="15255000000"/>
    <n v="6717000000"/>
    <n v="5353000000"/>
    <n v="0"/>
    <n v="1051000000"/>
    <n v="8538000000"/>
    <n v="2134000000"/>
    <x v="5"/>
    <s v="Electric Utilities"/>
  </r>
  <r>
    <x v="152"/>
    <x v="1"/>
    <x v="1"/>
    <n v="14892000000"/>
    <n v="6459000000"/>
    <n v="4315000000"/>
    <n v="0"/>
    <n v="1741000000"/>
    <n v="8433000000"/>
    <n v="2377000000"/>
    <x v="5"/>
    <s v="Electric Utilities"/>
  </r>
  <r>
    <x v="152"/>
    <x v="2"/>
    <x v="2"/>
    <n v="15049000000"/>
    <n v="6996000000"/>
    <n v="5759000000"/>
    <n v="0"/>
    <n v="1232000000"/>
    <n v="8053000000"/>
    <n v="1062000000"/>
    <x v="5"/>
    <s v="Electric Utilities"/>
  </r>
  <r>
    <x v="152"/>
    <x v="3"/>
    <x v="3"/>
    <n v="15026000000"/>
    <n v="6173000000"/>
    <n v="4969000000"/>
    <n v="0"/>
    <n v="1550000000"/>
    <n v="8853000000"/>
    <n v="2334000000"/>
    <x v="5"/>
    <s v="Electric Utilities"/>
  </r>
  <r>
    <x v="153"/>
    <x v="0"/>
    <x v="12"/>
    <n v="1481314000"/>
    <n v="253047000"/>
    <n v="587835000"/>
    <n v="209614000"/>
    <n v="0"/>
    <n v="1228267000"/>
    <n v="430818000"/>
    <x v="2"/>
    <s v="Networking Equipment"/>
  </r>
  <r>
    <x v="153"/>
    <x v="1"/>
    <x v="13"/>
    <n v="1732046000"/>
    <n v="309959000"/>
    <n v="664738000"/>
    <n v="263792000"/>
    <n v="0"/>
    <n v="1422087000"/>
    <n v="493557000"/>
    <x v="2"/>
    <s v="Networking Equipment"/>
  </r>
  <r>
    <x v="153"/>
    <x v="2"/>
    <x v="14"/>
    <n v="1919823000"/>
    <n v="332261000"/>
    <n v="738080000"/>
    <n v="296583000"/>
    <n v="0"/>
    <n v="1587562000"/>
    <n v="552899000"/>
    <x v="2"/>
    <s v="Networking Equipment"/>
  </r>
  <r>
    <x v="153"/>
    <x v="3"/>
    <x v="15"/>
    <n v="1995034000"/>
    <n v="337205000"/>
    <n v="767174000"/>
    <n v="334227000"/>
    <n v="0"/>
    <n v="1657829000"/>
    <n v="556428000"/>
    <x v="2"/>
    <s v="Networking Equipment"/>
  </r>
  <r>
    <x v="154"/>
    <x v="0"/>
    <x v="0"/>
    <n v="5795800000"/>
    <n v="3956200000"/>
    <n v="763300000"/>
    <n v="0"/>
    <n v="0"/>
    <n v="1839600000"/>
    <n v="1076300000"/>
    <x v="2"/>
    <s v="Internet Software &amp; Services"/>
  </r>
  <r>
    <x v="154"/>
    <x v="1"/>
    <x v="1"/>
    <n v="6063400000"/>
    <n v="4092700000"/>
    <n v="907800000"/>
    <n v="0"/>
    <n v="0"/>
    <n v="1970700000"/>
    <n v="1062900000"/>
    <x v="2"/>
    <s v="Internet Software &amp; Services"/>
  </r>
  <r>
    <x v="154"/>
    <x v="2"/>
    <x v="2"/>
    <n v="6413800000"/>
    <n v="4328300000"/>
    <n v="814900000"/>
    <n v="0"/>
    <n v="0"/>
    <n v="2085500000"/>
    <n v="1270600000"/>
    <x v="2"/>
    <s v="Internet Software &amp; Services"/>
  </r>
  <r>
    <x v="154"/>
    <x v="3"/>
    <x v="3"/>
    <n v="6595200000"/>
    <n v="4393200000"/>
    <n v="1102800000"/>
    <n v="0"/>
    <n v="0"/>
    <n v="2202000000"/>
    <n v="1099200000"/>
    <x v="2"/>
    <s v="Internet Software &amp; Services"/>
  </r>
  <r>
    <x v="155"/>
    <x v="0"/>
    <x v="0"/>
    <n v="4436000000"/>
    <n v="2564000000"/>
    <n v="824000000"/>
    <n v="0"/>
    <n v="0"/>
    <n v="1872000000"/>
    <n v="1048000000"/>
    <x v="2"/>
    <s v="Internet Software &amp; Services"/>
  </r>
  <r>
    <x v="155"/>
    <x v="1"/>
    <x v="1"/>
    <n v="4814000000"/>
    <n v="2776000000"/>
    <n v="977000000"/>
    <n v="0"/>
    <n v="0"/>
    <n v="2038000000"/>
    <n v="1061000000"/>
    <x v="2"/>
    <s v="Internet Software &amp; Services"/>
  </r>
  <r>
    <x v="155"/>
    <x v="2"/>
    <x v="2"/>
    <n v="5066000000"/>
    <n v="2881000000"/>
    <n v="975000000"/>
    <n v="0"/>
    <n v="0"/>
    <n v="2185000000"/>
    <n v="1210000000"/>
    <x v="2"/>
    <s v="Internet Software &amp; Services"/>
  </r>
  <r>
    <x v="155"/>
    <x v="3"/>
    <x v="3"/>
    <n v="5254000000"/>
    <n v="2909000000"/>
    <n v="1034000000"/>
    <n v="0"/>
    <n v="0"/>
    <n v="2345000000"/>
    <n v="1311000000"/>
    <x v="2"/>
    <s v="Internet Software &amp; Services"/>
  </r>
  <r>
    <x v="156"/>
    <x v="0"/>
    <x v="92"/>
    <n v="6182000000"/>
    <n v="4148000000"/>
    <n v="1294000000"/>
    <n v="0"/>
    <n v="118000000"/>
    <n v="2034000000"/>
    <n v="622000000"/>
    <x v="1"/>
    <s v="Apparel Retail"/>
  </r>
  <r>
    <x v="156"/>
    <x v="1"/>
    <x v="46"/>
    <n v="6505000000"/>
    <n v="4372000000"/>
    <n v="1334000000"/>
    <n v="0"/>
    <n v="133000000"/>
    <n v="2133000000"/>
    <n v="666000000"/>
    <x v="1"/>
    <s v="Apparel Retail"/>
  </r>
  <r>
    <x v="156"/>
    <x v="2"/>
    <x v="26"/>
    <n v="7151000000"/>
    <n v="4777000000"/>
    <n v="1426000000"/>
    <n v="0"/>
    <n v="139000000"/>
    <n v="2374000000"/>
    <n v="809000000"/>
    <x v="1"/>
    <s v="Apparel Retail"/>
  </r>
  <r>
    <x v="156"/>
    <x v="3"/>
    <x v="47"/>
    <n v="7412000000"/>
    <n v="4907000000"/>
    <n v="1415000000"/>
    <n v="0"/>
    <n v="148000000"/>
    <n v="2505000000"/>
    <n v="942000000"/>
    <x v="1"/>
    <s v="Apparel Retail"/>
  </r>
  <r>
    <x v="157"/>
    <x v="0"/>
    <x v="0"/>
    <n v="1405358000"/>
    <n v="670174000"/>
    <n v="292500000"/>
    <n v="137354000"/>
    <n v="0"/>
    <n v="735184000"/>
    <n v="305330000"/>
    <x v="2"/>
    <s v="Electronic Equipment &amp; Instruments"/>
  </r>
  <r>
    <x v="157"/>
    <x v="1"/>
    <x v="1"/>
    <n v="1496372000"/>
    <n v="759362000"/>
    <n v="322739000"/>
    <n v="147696000"/>
    <n v="0"/>
    <n v="737010000"/>
    <n v="266575000"/>
    <x v="2"/>
    <s v="Electronic Equipment &amp; Instruments"/>
  </r>
  <r>
    <x v="157"/>
    <x v="2"/>
    <x v="2"/>
    <n v="1530654000"/>
    <n v="780281000"/>
    <n v="331995000"/>
    <n v="142751000"/>
    <n v="0"/>
    <n v="750373000"/>
    <n v="275627000"/>
    <x v="2"/>
    <s v="Electronic Equipment &amp; Instruments"/>
  </r>
  <r>
    <x v="157"/>
    <x v="3"/>
    <x v="3"/>
    <n v="1557067000"/>
    <n v="803506000"/>
    <n v="313544000"/>
    <n v="132892000"/>
    <n v="0"/>
    <n v="753561000"/>
    <n v="307125000"/>
    <x v="2"/>
    <s v="Electronic Equipment &amp; Instruments"/>
  </r>
  <r>
    <x v="158"/>
    <x v="0"/>
    <x v="1"/>
    <n v="27351573000"/>
    <n v="25986382000"/>
    <n v="175148000"/>
    <n v="0"/>
    <n v="0"/>
    <n v="1365191000"/>
    <n v="1190043000"/>
    <x v="0"/>
    <s v="Diversified Commercial Services"/>
  </r>
  <r>
    <x v="158"/>
    <x v="1"/>
    <x v="2"/>
    <n v="21531577000"/>
    <n v="20132544000"/>
    <n v="182711000"/>
    <n v="0"/>
    <n v="0"/>
    <n v="1399033000"/>
    <n v="1216322000"/>
    <x v="0"/>
    <s v="Diversified Commercial Services"/>
  </r>
  <r>
    <x v="158"/>
    <x v="2"/>
    <x v="3"/>
    <n v="18114048000"/>
    <n v="17019352000"/>
    <n v="408225000"/>
    <n v="0"/>
    <n v="0"/>
    <n v="1094696000"/>
    <n v="686471000"/>
    <x v="0"/>
    <s v="Diversified Commercial Services"/>
  </r>
  <r>
    <x v="158"/>
    <x v="3"/>
    <x v="28"/>
    <n v="19036525000"/>
    <n v="18246209000"/>
    <n v="191073000"/>
    <n v="0"/>
    <n v="0"/>
    <n v="790316000"/>
    <n v="599243000"/>
    <x v="0"/>
    <s v="Diversified Commercial Services"/>
  </r>
  <r>
    <x v="159"/>
    <x v="0"/>
    <x v="1"/>
    <n v="4954619000"/>
    <n v="3266524000"/>
    <n v="966829000"/>
    <n v="0"/>
    <n v="0"/>
    <n v="1688095000"/>
    <n v="721266000"/>
    <x v="0"/>
    <s v="Industrial Machinery"/>
  </r>
  <r>
    <x v="159"/>
    <x v="1"/>
    <x v="2"/>
    <n v="4877885000"/>
    <n v="3163268000"/>
    <n v="936900000"/>
    <n v="0"/>
    <n v="0"/>
    <n v="1714617000"/>
    <n v="777717000"/>
    <x v="0"/>
    <s v="Industrial Machinery"/>
  </r>
  <r>
    <x v="159"/>
    <x v="2"/>
    <x v="3"/>
    <n v="4561030000"/>
    <n v="3073712000"/>
    <n v="971611000"/>
    <n v="0"/>
    <n v="0"/>
    <n v="1487318000"/>
    <n v="515707000"/>
    <x v="0"/>
    <s v="Industrial Machinery"/>
  </r>
  <r>
    <x v="159"/>
    <x v="3"/>
    <x v="28"/>
    <n v="3991462000"/>
    <n v="2759908000"/>
    <n v="965322000"/>
    <n v="0"/>
    <n v="0"/>
    <n v="1231554000"/>
    <n v="266232000"/>
    <x v="0"/>
    <s v="Industrial Machinery"/>
  </r>
  <r>
    <x v="160"/>
    <x v="0"/>
    <x v="0"/>
    <n v="3409900000"/>
    <n v="2141600000"/>
    <n v="489700000"/>
    <n v="112000000"/>
    <n v="0"/>
    <n v="1268300000"/>
    <n v="666600000"/>
    <x v="8"/>
    <s v="Diversified Chemicals"/>
  </r>
  <r>
    <x v="160"/>
    <x v="1"/>
    <x v="1"/>
    <n v="3130700000"/>
    <n v="1929800000"/>
    <n v="496100000"/>
    <n v="115600000"/>
    <n v="0"/>
    <n v="1200900000"/>
    <n v="589200000"/>
    <x v="8"/>
    <s v="Diversified Chemicals"/>
  </r>
  <r>
    <x v="160"/>
    <x v="2"/>
    <x v="2"/>
    <n v="3258700000"/>
    <n v="2047800000"/>
    <n v="589800000"/>
    <n v="126300000"/>
    <n v="0"/>
    <n v="1210900000"/>
    <n v="494800000"/>
    <x v="8"/>
    <s v="Diversified Chemicals"/>
  </r>
  <r>
    <x v="160"/>
    <x v="3"/>
    <x v="3"/>
    <n v="3276500000"/>
    <n v="2201100000"/>
    <n v="737900000"/>
    <n v="143700000"/>
    <n v="0"/>
    <n v="1075400000"/>
    <n v="193800000"/>
    <x v="8"/>
    <s v="Diversified Chemicals"/>
  </r>
  <r>
    <x v="161"/>
    <x v="0"/>
    <x v="1"/>
    <n v="637413000"/>
    <n v="190454000"/>
    <n v="31970000"/>
    <n v="0"/>
    <n v="160828000"/>
    <n v="446959000"/>
    <n v="254161000"/>
    <x v="7"/>
    <s v="Retail REITs"/>
  </r>
  <r>
    <x v="161"/>
    <x v="1"/>
    <x v="2"/>
    <n v="686090000"/>
    <n v="211923000"/>
    <n v="32316000"/>
    <n v="0"/>
    <n v="170814000"/>
    <n v="474167000"/>
    <n v="271037000"/>
    <x v="7"/>
    <s v="Retail REITs"/>
  </r>
  <r>
    <x v="161"/>
    <x v="2"/>
    <x v="3"/>
    <n v="744012000"/>
    <n v="233417000"/>
    <n v="35645000"/>
    <n v="0"/>
    <n v="174796000"/>
    <n v="510595000"/>
    <n v="300154000"/>
    <x v="7"/>
    <s v="Retail REITs"/>
  </r>
  <r>
    <x v="161"/>
    <x v="3"/>
    <x v="28"/>
    <n v="801591000"/>
    <n v="253612000"/>
    <n v="33399000"/>
    <n v="0"/>
    <n v="193585000"/>
    <n v="547979000"/>
    <n v="320995000"/>
    <x v="7"/>
    <s v="Retail REITs"/>
  </r>
  <r>
    <x v="162"/>
    <x v="0"/>
    <x v="0"/>
    <n v="3368545000"/>
    <n v="2515796000"/>
    <n v="280928000"/>
    <n v="132460000"/>
    <n v="0"/>
    <n v="852749000"/>
    <n v="439361000"/>
    <x v="2"/>
    <s v="Semiconductors"/>
  </r>
  <r>
    <x v="162"/>
    <x v="1"/>
    <x v="1"/>
    <n v="3309616000"/>
    <n v="2444984000"/>
    <n v="270261000"/>
    <n v="134300000"/>
    <n v="0"/>
    <n v="864632000"/>
    <n v="460071000"/>
    <x v="2"/>
    <s v="Semiconductors"/>
  </r>
  <r>
    <x v="162"/>
    <x v="2"/>
    <x v="2"/>
    <n v="3391187000"/>
    <n v="2566246000"/>
    <n v="253827000"/>
    <n v="143969000"/>
    <n v="0"/>
    <n v="824941000"/>
    <n v="427145000"/>
    <x v="2"/>
    <s v="Semiconductors"/>
  </r>
  <r>
    <x v="162"/>
    <x v="3"/>
    <x v="3"/>
    <n v="3578995000"/>
    <n v="2659728000"/>
    <n v="255192000"/>
    <n v="130593000"/>
    <n v="0"/>
    <n v="919267000"/>
    <n v="533482000"/>
    <x v="2"/>
    <s v="Semiconductors"/>
  </r>
  <r>
    <x v="163"/>
    <x v="0"/>
    <x v="0"/>
    <n v="5011853000"/>
    <s v=" $-   "/>
    <n v="2676141000"/>
    <n v="0"/>
    <n v="1266807000"/>
    <e v="#VALUE!"/>
    <e v="#VALUE!"/>
    <x v="10"/>
    <s v="Integrated Telecommunications Services"/>
  </r>
  <r>
    <x v="163"/>
    <x v="1"/>
    <x v="1"/>
    <n v="4762000000"/>
    <s v=" $-   "/>
    <n v="2616000000"/>
    <n v="0"/>
    <n v="1170000000"/>
    <e v="#VALUE!"/>
    <e v="#VALUE!"/>
    <x v="10"/>
    <s v="Integrated Telecommunications Services"/>
  </r>
  <r>
    <x v="163"/>
    <x v="2"/>
    <x v="2"/>
    <n v="4772000000"/>
    <s v=" $-   "/>
    <n v="2671000000"/>
    <n v="0"/>
    <n v="1139000000"/>
    <e v="#VALUE!"/>
    <e v="#VALUE!"/>
    <x v="10"/>
    <s v="Integrated Telecommunications Services"/>
  </r>
  <r>
    <x v="163"/>
    <x v="3"/>
    <x v="3"/>
    <n v="5576000000"/>
    <s v=" $-   "/>
    <n v="3275000000"/>
    <n v="0"/>
    <n v="1320000000"/>
    <e v="#VALUE!"/>
    <e v="#VALUE!"/>
    <x v="10"/>
    <s v="Integrated Telecommunications Services"/>
  </r>
  <r>
    <x v="164"/>
    <x v="0"/>
    <x v="1"/>
    <n v="30930000000"/>
    <n v="25202000000"/>
    <n v="2039000000"/>
    <n v="0"/>
    <n v="0"/>
    <n v="5728000000"/>
    <n v="3689000000"/>
    <x v="0"/>
    <s v="Aerospace &amp; Defense"/>
  </r>
  <r>
    <x v="164"/>
    <x v="1"/>
    <x v="2"/>
    <n v="30852000000"/>
    <n v="24979000000"/>
    <n v="1984000000"/>
    <n v="0"/>
    <n v="0"/>
    <n v="5873000000"/>
    <n v="3889000000"/>
    <x v="0"/>
    <s v="Aerospace &amp; Defense"/>
  </r>
  <r>
    <x v="164"/>
    <x v="2"/>
    <x v="3"/>
    <n v="31469000000"/>
    <n v="25339000000"/>
    <n v="1952000000"/>
    <n v="0"/>
    <n v="0"/>
    <n v="6130000000"/>
    <n v="4178000000"/>
    <x v="0"/>
    <s v="Aerospace &amp; Defense"/>
  </r>
  <r>
    <x v="164"/>
    <x v="3"/>
    <x v="28"/>
    <n v="31353000000"/>
    <n v="25104000000"/>
    <n v="1940000000"/>
    <n v="0"/>
    <n v="0"/>
    <n v="6249000000"/>
    <n v="4309000000"/>
    <x v="0"/>
    <s v="Aerospace &amp; Defense"/>
  </r>
  <r>
    <x v="165"/>
    <x v="0"/>
    <x v="0"/>
    <n v="2426301000"/>
    <n v="800336000"/>
    <n v="72163000"/>
    <n v="0"/>
    <n v="768820000"/>
    <n v="1625965000"/>
    <n v="784982000"/>
    <x v="7"/>
    <s v="Retail REITs"/>
  </r>
  <r>
    <x v="165"/>
    <x v="1"/>
    <x v="1"/>
    <n v="2486017000"/>
    <n v="815095000"/>
    <n v="76864000"/>
    <n v="0"/>
    <n v="749722000"/>
    <n v="1670922000"/>
    <n v="844336000"/>
    <x v="7"/>
    <s v="Retail REITs"/>
  </r>
  <r>
    <x v="165"/>
    <x v="2"/>
    <x v="2"/>
    <n v="2535559000"/>
    <n v="783602000"/>
    <n v="88705000"/>
    <n v="0"/>
    <n v="708406000"/>
    <n v="1751957000"/>
    <n v="954846000"/>
    <x v="7"/>
    <s v="Retail REITs"/>
  </r>
  <r>
    <x v="165"/>
    <x v="3"/>
    <x v="3"/>
    <n v="2403906000"/>
    <n v="747276000"/>
    <n v="72363000"/>
    <n v="0"/>
    <n v="643689000"/>
    <n v="1656630000"/>
    <n v="940578000"/>
    <x v="7"/>
    <s v="Retail REITs"/>
  </r>
  <r>
    <x v="166"/>
    <x v="0"/>
    <x v="0"/>
    <n v="9702000000"/>
    <n v="2471000000"/>
    <n v="1461000000"/>
    <n v="1760000000"/>
    <n v="0"/>
    <n v="7231000000"/>
    <n v="4010000000"/>
    <x v="3"/>
    <s v="Biotechnology"/>
  </r>
  <r>
    <x v="166"/>
    <x v="1"/>
    <x v="1"/>
    <n v="11202000000"/>
    <n v="2859000000"/>
    <n v="1699000000"/>
    <n v="2120000000"/>
    <n v="0"/>
    <n v="8343000000"/>
    <n v="4524000000"/>
    <x v="3"/>
    <s v="Biotechnology"/>
  </r>
  <r>
    <x v="166"/>
    <x v="2"/>
    <x v="2"/>
    <n v="24890000000"/>
    <n v="3788000000"/>
    <n v="2983000000"/>
    <n v="2854000000"/>
    <n v="0"/>
    <n v="21102000000"/>
    <n v="15265000000"/>
    <x v="3"/>
    <s v="Biotechnology"/>
  </r>
  <r>
    <x v="166"/>
    <x v="3"/>
    <x v="3"/>
    <n v="32639000000"/>
    <n v="4006000000"/>
    <n v="3426000000"/>
    <n v="3014000000"/>
    <n v="0"/>
    <n v="28633000000"/>
    <n v="22193000000"/>
    <x v="3"/>
    <s v="Biotechnology"/>
  </r>
  <r>
    <x v="167"/>
    <x v="0"/>
    <x v="48"/>
    <n v="17774100000"/>
    <n v="11350200000"/>
    <n v="3552300000"/>
    <n v="0"/>
    <n v="0"/>
    <n v="6423900000"/>
    <n v="2871600000"/>
    <x v="4"/>
    <s v="Packaged Foods &amp; Meats"/>
  </r>
  <r>
    <x v="167"/>
    <x v="1"/>
    <x v="49"/>
    <n v="17909600000"/>
    <n v="11539800000"/>
    <n v="3474300000"/>
    <n v="0"/>
    <n v="0"/>
    <n v="6369800000"/>
    <n v="2895500000"/>
    <x v="4"/>
    <s v="Packaged Foods &amp; Meats"/>
  </r>
  <r>
    <x v="167"/>
    <x v="2"/>
    <x v="50"/>
    <n v="17630300000"/>
    <n v="11681100000"/>
    <n v="3328000000"/>
    <n v="0"/>
    <n v="0"/>
    <n v="5949200000"/>
    <n v="2621200000"/>
    <x v="4"/>
    <s v="Packaged Foods &amp; Meats"/>
  </r>
  <r>
    <x v="167"/>
    <x v="3"/>
    <x v="51"/>
    <n v="16563100000"/>
    <n v="10733600000"/>
    <n v="3118900000"/>
    <n v="0"/>
    <n v="0"/>
    <n v="5829500000"/>
    <n v="2710600000"/>
    <x v="4"/>
    <s v="Packaged Foods &amp; Meats"/>
  </r>
  <r>
    <x v="168"/>
    <x v="0"/>
    <x v="1"/>
    <n v="7819000000"/>
    <n v="4495000000"/>
    <n v="1126000000"/>
    <n v="710000000"/>
    <n v="31000000"/>
    <n v="3324000000"/>
    <n v="1457000000"/>
    <x v="2"/>
    <s v="Electronic Components"/>
  </r>
  <r>
    <x v="168"/>
    <x v="1"/>
    <x v="2"/>
    <n v="9715000000"/>
    <n v="5663000000"/>
    <n v="1202000000"/>
    <n v="815000000"/>
    <n v="33000000"/>
    <n v="4052000000"/>
    <n v="2002000000"/>
    <x v="2"/>
    <s v="Electronic Components"/>
  </r>
  <r>
    <x v="168"/>
    <x v="2"/>
    <x v="3"/>
    <n v="9111000000"/>
    <n v="5458000000"/>
    <n v="1508000000"/>
    <n v="769000000"/>
    <n v="54000000"/>
    <n v="3653000000"/>
    <n v="1322000000"/>
    <x v="2"/>
    <s v="Electronic Components"/>
  </r>
  <r>
    <x v="168"/>
    <x v="3"/>
    <x v="28"/>
    <n v="9390000000"/>
    <n v="5644000000"/>
    <n v="1472000000"/>
    <n v="742000000"/>
    <n v="64000000"/>
    <n v="3746000000"/>
    <n v="1468000000"/>
    <x v="2"/>
    <s v="Electronic Components"/>
  </r>
  <r>
    <x v="169"/>
    <x v="0"/>
    <x v="1"/>
    <n v="155427000000"/>
    <n v="137373000000"/>
    <n v="12382000000"/>
    <n v="0"/>
    <n v="0"/>
    <n v="18054000000"/>
    <n v="5672000000"/>
    <x v="1"/>
    <s v="Automobile Manufacturers"/>
  </r>
  <r>
    <x v="169"/>
    <x v="1"/>
    <x v="2"/>
    <n v="155929000000"/>
    <n v="142121000000"/>
    <n v="12158000000"/>
    <n v="0"/>
    <n v="0"/>
    <n v="13808000000"/>
    <n v="1650000000"/>
    <x v="1"/>
    <s v="Automobile Manufacturers"/>
  </r>
  <r>
    <x v="169"/>
    <x v="2"/>
    <x v="3"/>
    <n v="152356000000"/>
    <n v="134054000000"/>
    <n v="13405000000"/>
    <n v="0"/>
    <n v="0"/>
    <n v="18302000000"/>
    <n v="4897000000"/>
    <x v="1"/>
    <s v="Automobile Manufacturers"/>
  </r>
  <r>
    <x v="169"/>
    <x v="3"/>
    <x v="28"/>
    <n v="166380000000"/>
    <n v="145125000000"/>
    <n v="11710000000"/>
    <n v="0"/>
    <n v="0"/>
    <n v="21255000000"/>
    <n v="9545000000"/>
    <x v="1"/>
    <s v="Automobile Manufacturers"/>
  </r>
  <r>
    <x v="170"/>
    <x v="0"/>
    <x v="0"/>
    <n v="13013868000"/>
    <n v="9235777000"/>
    <n v="2656530000"/>
    <n v="0"/>
    <n v="98383000"/>
    <n v="3778091000"/>
    <n v="1023178000"/>
    <x v="1"/>
    <s v="Specialty Stores"/>
  </r>
  <r>
    <x v="170"/>
    <x v="1"/>
    <x v="1"/>
    <n v="14077843000"/>
    <n v="9857923000"/>
    <n v="3028028000"/>
    <n v="0"/>
    <n v="133957000"/>
    <n v="4219920000"/>
    <n v="1057935000"/>
    <x v="1"/>
    <s v="Specialty Stores"/>
  </r>
  <r>
    <x v="170"/>
    <x v="2"/>
    <x v="2"/>
    <n v="15341647000"/>
    <n v="10747886000"/>
    <n v="3314030000"/>
    <n v="0"/>
    <n v="148313000"/>
    <n v="4593761000"/>
    <n v="1131418000"/>
    <x v="1"/>
    <s v="Specialty Stores"/>
  </r>
  <r>
    <x v="170"/>
    <x v="3"/>
    <x v="3"/>
    <n v="15280044000"/>
    <n v="10724192000"/>
    <n v="3277390000"/>
    <n v="0"/>
    <n v="141675000"/>
    <n v="4555852000"/>
    <n v="1136787000"/>
    <x v="1"/>
    <s v="Specialty Stores"/>
  </r>
  <r>
    <x v="171"/>
    <x v="0"/>
    <x v="83"/>
    <n v="2375923000"/>
    <n v="862075000"/>
    <n v="1156635000"/>
    <n v="0"/>
    <n v="0"/>
    <n v="1513848000"/>
    <n v="357213000"/>
    <x v="2"/>
    <s v="Data Processing &amp; Outsourced Services"/>
  </r>
  <r>
    <x v="171"/>
    <x v="1"/>
    <x v="84"/>
    <n v="2554236000"/>
    <n v="952225000"/>
    <n v="1196512000"/>
    <n v="0"/>
    <n v="0"/>
    <n v="1602011000"/>
    <n v="405499000"/>
    <x v="2"/>
    <s v="Data Processing &amp; Outsourced Services"/>
  </r>
  <r>
    <x v="171"/>
    <x v="2"/>
    <x v="50"/>
    <n v="2773718000"/>
    <n v="1022107000"/>
    <n v="1295014000"/>
    <n v="0"/>
    <n v="0"/>
    <n v="1751611000"/>
    <n v="456597000"/>
    <x v="2"/>
    <s v="Data Processing &amp; Outsourced Services"/>
  </r>
  <r>
    <x v="171"/>
    <x v="3"/>
    <x v="85"/>
    <n v="2898150000"/>
    <n v="1147639000"/>
    <n v="1325567000"/>
    <n v="0"/>
    <n v="0"/>
    <n v="1750511000"/>
    <n v="424944000"/>
    <x v="2"/>
    <s v="Data Processing &amp; Outsourced Services"/>
  </r>
  <r>
    <x v="172"/>
    <x v="0"/>
    <x v="92"/>
    <n v="15651000000"/>
    <n v="9480000000"/>
    <s v=" $-   "/>
    <n v="0"/>
    <n v="0"/>
    <n v="6171000000"/>
    <e v="#VALUE!"/>
    <x v="1"/>
    <s v="Apparel Retail"/>
  </r>
  <r>
    <x v="172"/>
    <x v="1"/>
    <x v="46"/>
    <n v="16148000000"/>
    <n v="9855000000"/>
    <s v=" $-   "/>
    <n v="0"/>
    <n v="0"/>
    <n v="6293000000"/>
    <e v="#VALUE!"/>
    <x v="1"/>
    <s v="Apparel Retail"/>
  </r>
  <r>
    <x v="172"/>
    <x v="2"/>
    <x v="26"/>
    <n v="16435000000"/>
    <n v="10146000000"/>
    <s v=" $-   "/>
    <n v="0"/>
    <n v="0"/>
    <n v="6289000000"/>
    <e v="#VALUE!"/>
    <x v="1"/>
    <s v="Apparel Retail"/>
  </r>
  <r>
    <x v="172"/>
    <x v="3"/>
    <x v="47"/>
    <n v="15797000000"/>
    <n v="10077000000"/>
    <s v=" $-   "/>
    <n v="0"/>
    <n v="0"/>
    <n v="5720000000"/>
    <e v="#VALUE!"/>
    <x v="1"/>
    <s v="Apparel Retail"/>
  </r>
  <r>
    <x v="173"/>
    <x v="0"/>
    <x v="4"/>
    <n v="2715675000"/>
    <n v="1277195000"/>
    <n v="508547000"/>
    <n v="325773000"/>
    <n v="0"/>
    <n v="1438480000"/>
    <n v="604160000"/>
    <x v="1"/>
    <s v="Consumer Electronics"/>
  </r>
  <r>
    <x v="173"/>
    <x v="1"/>
    <x v="5"/>
    <n v="2631851000"/>
    <n v="1224551000"/>
    <n v="468345000"/>
    <n v="364923000"/>
    <n v="0"/>
    <n v="1407300000"/>
    <n v="574032000"/>
    <x v="1"/>
    <s v="Consumer Electronics"/>
  </r>
  <r>
    <x v="173"/>
    <x v="2"/>
    <x v="97"/>
    <n v="2870658000"/>
    <n v="1266246000"/>
    <n v="518665000"/>
    <n v="395121000"/>
    <n v="0"/>
    <n v="1604412000"/>
    <n v="690626000"/>
    <x v="1"/>
    <s v="Consumer Electronics"/>
  </r>
  <r>
    <x v="173"/>
    <x v="3"/>
    <x v="98"/>
    <n v="2820270000"/>
    <n v="1281566000"/>
    <n v="562080000"/>
    <n v="427043000"/>
    <n v="0"/>
    <n v="1538704000"/>
    <n v="549581000"/>
    <x v="1"/>
    <s v="Consumer Electronics"/>
  </r>
  <r>
    <x v="174"/>
    <x v="0"/>
    <x v="1"/>
    <n v="19540000000"/>
    <n v="15422000000"/>
    <n v="2816000000"/>
    <n v="0"/>
    <n v="0"/>
    <n v="4118000000"/>
    <n v="1302000000"/>
    <x v="1"/>
    <s v="Tires &amp; Rubber"/>
  </r>
  <r>
    <x v="174"/>
    <x v="1"/>
    <x v="2"/>
    <n v="18138000000"/>
    <n v="13906000000"/>
    <n v="2815000000"/>
    <n v="0"/>
    <n v="0"/>
    <n v="4232000000"/>
    <n v="1417000000"/>
    <x v="1"/>
    <s v="Tires &amp; Rubber"/>
  </r>
  <r>
    <x v="174"/>
    <x v="2"/>
    <x v="3"/>
    <n v="16443000000"/>
    <n v="12164000000"/>
    <n v="2728000000"/>
    <n v="0"/>
    <n v="0"/>
    <n v="4279000000"/>
    <n v="1551000000"/>
    <x v="1"/>
    <s v="Tires &amp; Rubber"/>
  </r>
  <r>
    <x v="174"/>
    <x v="3"/>
    <x v="28"/>
    <n v="15158000000"/>
    <n v="10972000000"/>
    <n v="2617000000"/>
    <n v="0"/>
    <n v="0"/>
    <n v="4186000000"/>
    <n v="1569000000"/>
    <x v="1"/>
    <s v="Tires &amp; Rubber"/>
  </r>
  <r>
    <x v="175"/>
    <x v="0"/>
    <x v="0"/>
    <n v="8950045000"/>
    <n v="5033885000"/>
    <n v="2785035000"/>
    <n v="0"/>
    <n v="0"/>
    <n v="3916160000"/>
    <n v="1131125000"/>
    <x v="0"/>
    <s v="Industrial Materials"/>
  </r>
  <r>
    <x v="175"/>
    <x v="1"/>
    <x v="1"/>
    <n v="9437758000"/>
    <n v="5301275000"/>
    <n v="2839629000"/>
    <n v="0"/>
    <n v="0"/>
    <n v="4136483000"/>
    <n v="1296854000"/>
    <x v="0"/>
    <s v="Industrial Materials"/>
  </r>
  <r>
    <x v="175"/>
    <x v="2"/>
    <x v="2"/>
    <n v="9964953000"/>
    <n v="5650711000"/>
    <n v="2967125000"/>
    <n v="0"/>
    <n v="0"/>
    <n v="4314242000"/>
    <n v="1347117000"/>
    <x v="0"/>
    <s v="Industrial Materials"/>
  </r>
  <r>
    <x v="175"/>
    <x v="3"/>
    <x v="3"/>
    <n v="9973384000"/>
    <n v="5741956000"/>
    <n v="2931108000"/>
    <n v="0"/>
    <n v="0"/>
    <n v="4231428000"/>
    <n v="1300320000"/>
    <x v="0"/>
    <s v="Industrial Materials"/>
  </r>
  <r>
    <x v="176"/>
    <x v="0"/>
    <x v="1"/>
    <n v="29402000000"/>
    <n v="24931000000"/>
    <n v="1333000000"/>
    <n v="0"/>
    <n v="0"/>
    <n v="4471000000"/>
    <n v="3138000000"/>
    <x v="9"/>
    <s v="Oil &amp; Gas Equipment &amp; Services"/>
  </r>
  <r>
    <x v="176"/>
    <x v="1"/>
    <x v="2"/>
    <n v="32870000000"/>
    <n v="27334000000"/>
    <n v="293000000"/>
    <n v="0"/>
    <n v="0"/>
    <n v="5536000000"/>
    <n v="5243000000"/>
    <x v="9"/>
    <s v="Oil &amp; Gas Equipment &amp; Services"/>
  </r>
  <r>
    <x v="176"/>
    <x v="2"/>
    <x v="3"/>
    <n v="23633000000"/>
    <n v="21113000000"/>
    <n v="200000000"/>
    <n v="0"/>
    <n v="0"/>
    <n v="2520000000"/>
    <n v="2320000000"/>
    <x v="9"/>
    <s v="Oil &amp; Gas Equipment &amp; Services"/>
  </r>
  <r>
    <x v="176"/>
    <x v="3"/>
    <x v="28"/>
    <n v="15887000000"/>
    <n v="15023000000"/>
    <n v="228000000"/>
    <n v="0"/>
    <n v="0"/>
    <n v="864000000"/>
    <n v="636000000"/>
    <x v="9"/>
    <s v="Oil &amp; Gas Equipment &amp; Services"/>
  </r>
  <r>
    <x v="177"/>
    <x v="0"/>
    <x v="52"/>
    <n v="4297842000"/>
    <n v="3193722000"/>
    <n v="902869000"/>
    <n v="0"/>
    <n v="0"/>
    <n v="1104120000"/>
    <n v="201251000"/>
    <x v="1"/>
    <s v="Consumer Electronics"/>
  </r>
  <r>
    <x v="177"/>
    <x v="1"/>
    <x v="53"/>
    <n v="5348483000"/>
    <n v="3891816000"/>
    <n v="1126940000"/>
    <n v="0"/>
    <n v="0"/>
    <n v="1456667000"/>
    <n v="329727000"/>
    <x v="1"/>
    <s v="Consumer Electronics"/>
  </r>
  <r>
    <x v="177"/>
    <x v="2"/>
    <x v="54"/>
    <n v="6155297000"/>
    <n v="4338193000"/>
    <n v="1347510000"/>
    <n v="0"/>
    <n v="0"/>
    <n v="1817104000"/>
    <n v="469594000"/>
    <x v="1"/>
    <s v="Consumer Electronics"/>
  </r>
  <r>
    <x v="177"/>
    <x v="3"/>
    <x v="55"/>
    <n v="6911676000"/>
    <n v="4818585000"/>
    <n v="1513064000"/>
    <n v="0"/>
    <n v="0"/>
    <n v="2093091000"/>
    <n v="580027000"/>
    <x v="1"/>
    <s v="Consumer Electronics"/>
  </r>
  <r>
    <x v="178"/>
    <x v="0"/>
    <x v="0"/>
    <n v="4088983000"/>
    <n v="1671980000"/>
    <n v="1269586000"/>
    <n v="201197000"/>
    <n v="92369000"/>
    <n v="2417003000"/>
    <n v="853851000"/>
    <x v="1"/>
    <s v="Leisure Products"/>
  </r>
  <r>
    <x v="178"/>
    <x v="1"/>
    <x v="99"/>
    <n v="4082157000"/>
    <n v="1672901000"/>
    <n v="1269777000"/>
    <n v="207591000"/>
    <n v="125876000"/>
    <n v="2409256000"/>
    <n v="806012000"/>
    <x v="1"/>
    <s v="Leisure Products"/>
  </r>
  <r>
    <x v="178"/>
    <x v="2"/>
    <x v="100"/>
    <n v="4277207000"/>
    <n v="1698372000"/>
    <n v="1315793000"/>
    <n v="222556000"/>
    <n v="99794000"/>
    <n v="2578835000"/>
    <n v="940692000"/>
    <x v="1"/>
    <s v="Leisure Products"/>
  </r>
  <r>
    <x v="178"/>
    <x v="3"/>
    <x v="101"/>
    <n v="4447509000"/>
    <n v="1677033000"/>
    <n v="1370183000"/>
    <n v="242944000"/>
    <n v="86171000"/>
    <n v="2770476000"/>
    <n v="1071178000"/>
    <x v="1"/>
    <s v="Leisure Products"/>
  </r>
  <r>
    <x v="179"/>
    <x v="0"/>
    <x v="0"/>
    <n v="3036584000"/>
    <n v="162167000"/>
    <n v="1789327000"/>
    <n v="0"/>
    <n v="193937000"/>
    <n v="2874417000"/>
    <n v="891153000"/>
    <x v="6"/>
    <s v="Banks"/>
  </r>
  <r>
    <x v="179"/>
    <x v="1"/>
    <x v="1"/>
    <n v="2872833000"/>
    <n v="116241000"/>
    <n v="1716639000"/>
    <n v="0"/>
    <n v="131409000"/>
    <n v="2756592000"/>
    <n v="908544000"/>
    <x v="6"/>
    <s v="Banks"/>
  </r>
  <r>
    <x v="179"/>
    <x v="2"/>
    <x v="2"/>
    <n v="2955641000"/>
    <n v="86453000"/>
    <n v="1843069000"/>
    <n v="0"/>
    <n v="120266000"/>
    <n v="2869188000"/>
    <n v="905853000"/>
    <x v="6"/>
    <s v="Banks"/>
  </r>
  <r>
    <x v="179"/>
    <x v="3"/>
    <x v="3"/>
    <n v="3153251000"/>
    <n v="82175000"/>
    <n v="1948041000"/>
    <n v="0"/>
    <n v="127821000"/>
    <n v="3071076000"/>
    <n v="995214000"/>
    <x v="6"/>
    <s v="Banks"/>
  </r>
  <r>
    <x v="180"/>
    <x v="0"/>
    <x v="5"/>
    <n v="4627802000"/>
    <n v="3016109000"/>
    <n v="1096507000"/>
    <n v="0"/>
    <n v="0"/>
    <n v="1611693000"/>
    <n v="515186000"/>
    <x v="1"/>
    <s v="Apparel, Accessories &amp; Luxury Goods"/>
  </r>
  <r>
    <x v="180"/>
    <x v="1"/>
    <x v="6"/>
    <n v="5324746000"/>
    <n v="3420339000"/>
    <n v="1340453000"/>
    <n v="0"/>
    <n v="0"/>
    <n v="1904407000"/>
    <n v="563954000"/>
    <x v="1"/>
    <s v="Apparel, Accessories &amp; Luxury Goods"/>
  </r>
  <r>
    <x v="180"/>
    <x v="2"/>
    <x v="7"/>
    <n v="5731549000"/>
    <n v="3595217000"/>
    <n v="1541214000"/>
    <n v="0"/>
    <n v="0"/>
    <n v="2136332000"/>
    <n v="595118000"/>
    <x v="1"/>
    <s v="Apparel, Accessories &amp; Luxury Goods"/>
  </r>
  <r>
    <x v="180"/>
    <x v="3"/>
    <x v="28"/>
    <n v="6028199000"/>
    <n v="3752151000"/>
    <n v="1500399000"/>
    <n v="0"/>
    <n v="0"/>
    <n v="2276048000"/>
    <n v="775649000"/>
    <x v="1"/>
    <s v="Apparel, Accessories &amp; Luxury Goods"/>
  </r>
  <r>
    <x v="181"/>
    <x v="0"/>
    <x v="0"/>
    <n v="33013000000"/>
    <n v="5717000000"/>
    <n v="20801000000"/>
    <n v="0"/>
    <n v="1679000000"/>
    <n v="27296000000"/>
    <n v="4816000000"/>
    <x v="3"/>
    <s v="Health Care Facilities"/>
  </r>
  <r>
    <x v="181"/>
    <x v="1"/>
    <x v="1"/>
    <n v="34182000000"/>
    <n v="5970000000"/>
    <n v="21667000000"/>
    <n v="0"/>
    <n v="1753000000"/>
    <n v="28212000000"/>
    <n v="4792000000"/>
    <x v="3"/>
    <s v="Health Care Facilities"/>
  </r>
  <r>
    <x v="181"/>
    <x v="2"/>
    <x v="2"/>
    <n v="36918000000"/>
    <n v="6262000000"/>
    <n v="23271000000"/>
    <n v="0"/>
    <n v="1820000000"/>
    <n v="30656000000"/>
    <n v="5565000000"/>
    <x v="3"/>
    <s v="Health Care Facilities"/>
  </r>
  <r>
    <x v="181"/>
    <x v="3"/>
    <x v="3"/>
    <n v="39678000000"/>
    <n v="6638000000"/>
    <n v="25171000000"/>
    <n v="0"/>
    <n v="1904000000"/>
    <n v="33040000000"/>
    <n v="5965000000"/>
    <x v="3"/>
    <s v="Health Care Facilities"/>
  </r>
  <r>
    <x v="182"/>
    <x v="0"/>
    <x v="0"/>
    <n v="1765979000"/>
    <n v="567989000"/>
    <n v="158950000"/>
    <n v="0"/>
    <n v="506220000"/>
    <n v="1197990000"/>
    <n v="532820000"/>
    <x v="7"/>
    <s v="REITs"/>
  </r>
  <r>
    <x v="182"/>
    <x v="1"/>
    <x v="1"/>
    <n v="2847945000"/>
    <n v="1206813000"/>
    <n v="241719000"/>
    <n v="0"/>
    <n v="865800000"/>
    <n v="1641132000"/>
    <n v="533613000"/>
    <x v="7"/>
    <s v="REITs"/>
  </r>
  <r>
    <x v="182"/>
    <x v="2"/>
    <x v="2"/>
    <n v="3305879000"/>
    <n v="1403358000"/>
    <n v="212481000"/>
    <n v="0"/>
    <n v="844130000"/>
    <n v="1902521000"/>
    <n v="845910000"/>
    <x v="7"/>
    <s v="REITs"/>
  </r>
  <r>
    <x v="182"/>
    <x v="3"/>
    <x v="3"/>
    <n v="3775685000"/>
    <n v="1622257000"/>
    <n v="258342000"/>
    <n v="0"/>
    <n v="826240000"/>
    <n v="2153428000"/>
    <n v="1068846000"/>
    <x v="7"/>
    <s v="REITs"/>
  </r>
  <r>
    <x v="183"/>
    <x v="0"/>
    <x v="1"/>
    <n v="2013719000"/>
    <s v=" $-   "/>
    <n v="401324000"/>
    <n v="0"/>
    <n v="423312000"/>
    <e v="#VALUE!"/>
    <e v="#VALUE!"/>
    <x v="7"/>
    <s v="REITs"/>
  </r>
  <r>
    <x v="183"/>
    <x v="1"/>
    <x v="2"/>
    <n v="1563210000"/>
    <s v=" $-   "/>
    <n v="463059000"/>
    <n v="0"/>
    <n v="455016000"/>
    <e v="#VALUE!"/>
    <e v="#VALUE!"/>
    <x v="7"/>
    <s v="REITs"/>
  </r>
  <r>
    <x v="183"/>
    <x v="2"/>
    <x v="3"/>
    <n v="1828305000"/>
    <s v=" $-   "/>
    <n v="706644000"/>
    <n v="0"/>
    <n v="504905000"/>
    <e v="#VALUE!"/>
    <e v="#VALUE!"/>
    <x v="7"/>
    <s v="REITs"/>
  </r>
  <r>
    <x v="183"/>
    <x v="3"/>
    <x v="28"/>
    <n v="2040486000"/>
    <s v=" $-   "/>
    <n v="842010000"/>
    <n v="0"/>
    <n v="568108000"/>
    <e v="#VALUE!"/>
    <e v="#VALUE!"/>
    <x v="7"/>
    <s v="REITs"/>
  </r>
  <r>
    <x v="184"/>
    <x v="0"/>
    <x v="102"/>
    <n v="74754000000"/>
    <n v="48912000000"/>
    <n v="16508000000"/>
    <n v="0"/>
    <n v="1568000000"/>
    <n v="25842000000"/>
    <n v="7766000000"/>
    <x v="1"/>
    <s v="Home Improvement Retail"/>
  </r>
  <r>
    <x v="184"/>
    <x v="1"/>
    <x v="103"/>
    <n v="78812000000"/>
    <n v="51897000000"/>
    <n v="16122000000"/>
    <n v="0"/>
    <n v="1627000000"/>
    <n v="26915000000"/>
    <n v="9166000000"/>
    <x v="1"/>
    <s v="Home Improvement Retail"/>
  </r>
  <r>
    <x v="184"/>
    <x v="2"/>
    <x v="104"/>
    <n v="83176000000"/>
    <n v="54787000000"/>
    <n v="16280000000"/>
    <n v="0"/>
    <n v="1640000000"/>
    <n v="28389000000"/>
    <n v="10469000000"/>
    <x v="1"/>
    <s v="Home Improvement Retail"/>
  </r>
  <r>
    <x v="184"/>
    <x v="3"/>
    <x v="27"/>
    <n v="88519000000"/>
    <n v="58254000000"/>
    <n v="16801000000"/>
    <n v="0"/>
    <n v="1690000000"/>
    <n v="30265000000"/>
    <n v="11774000000"/>
    <x v="1"/>
    <s v="Home Improvement Retail"/>
  </r>
  <r>
    <x v="185"/>
    <x v="0"/>
    <x v="0"/>
    <n v="12245000000"/>
    <n v="3535000000"/>
    <n v="1126000000"/>
    <n v="0"/>
    <n v="2866000000"/>
    <n v="8710000000"/>
    <n v="4718000000"/>
    <x v="9"/>
    <s v="Integrated Oil &amp; Gas"/>
  </r>
  <r>
    <x v="185"/>
    <x v="1"/>
    <x v="1"/>
    <n v="11905000000"/>
    <n v="3969000000"/>
    <n v="1045000000"/>
    <n v="0"/>
    <n v="2687000000"/>
    <n v="7936000000"/>
    <n v="4204000000"/>
    <x v="9"/>
    <s v="Integrated Oil &amp; Gas"/>
  </r>
  <r>
    <x v="185"/>
    <x v="2"/>
    <x v="2"/>
    <n v="10737000000"/>
    <n v="3753000000"/>
    <n v="863000000"/>
    <n v="0"/>
    <n v="3224000000"/>
    <n v="6984000000"/>
    <n v="2897000000"/>
    <x v="9"/>
    <s v="Integrated Oil &amp; Gas"/>
  </r>
  <r>
    <x v="185"/>
    <x v="3"/>
    <x v="3"/>
    <n v="6636000000"/>
    <n v="3323000000"/>
    <n v="703000000"/>
    <n v="0"/>
    <n v="3955000000"/>
    <n v="3313000000"/>
    <n v="-1345000000"/>
    <x v="9"/>
    <s v="Integrated Oil &amp; Gas"/>
  </r>
  <r>
    <x v="186"/>
    <x v="0"/>
    <x v="0"/>
    <n v="22086000000"/>
    <n v="13195000000"/>
    <s v=" $-   "/>
    <n v="0"/>
    <n v="7080000000"/>
    <n v="8891000000"/>
    <e v="#VALUE!"/>
    <x v="6"/>
    <s v="Property &amp; Casualty Insurance"/>
  </r>
  <r>
    <x v="186"/>
    <x v="1"/>
    <x v="1"/>
    <n v="20673000000"/>
    <n v="11048000000"/>
    <s v=" $-   "/>
    <n v="0"/>
    <n v="5970000000"/>
    <n v="9625000000"/>
    <e v="#VALUE!"/>
    <x v="6"/>
    <s v="Property &amp; Casualty Insurance"/>
  </r>
  <r>
    <x v="186"/>
    <x v="2"/>
    <x v="2"/>
    <n v="18614000000"/>
    <n v="10805000000"/>
    <s v=" $-   "/>
    <n v="0"/>
    <n v="5757000000"/>
    <n v="7809000000"/>
    <e v="#VALUE!"/>
    <x v="6"/>
    <s v="Property &amp; Casualty Insurance"/>
  </r>
  <r>
    <x v="186"/>
    <x v="3"/>
    <x v="3"/>
    <n v="18377000000"/>
    <n v="10775000000"/>
    <s v=" $-   "/>
    <n v="0"/>
    <n v="5274000000"/>
    <n v="7602000000"/>
    <e v="#VALUE!"/>
    <x v="6"/>
    <s v="Property &amp; Casualty Insurance"/>
  </r>
  <r>
    <x v="187"/>
    <x v="0"/>
    <x v="0"/>
    <n v="5580506000"/>
    <n v="3440623000"/>
    <n v="1111232000"/>
    <n v="0"/>
    <n v="0"/>
    <n v="2139883000"/>
    <n v="1028651000"/>
    <x v="1"/>
    <s v="Motorcycle Manufacturers"/>
  </r>
  <r>
    <x v="187"/>
    <x v="1"/>
    <x v="1"/>
    <n v="5899872000"/>
    <n v="3621417000"/>
    <n v="1124753000"/>
    <n v="0"/>
    <n v="0"/>
    <n v="2278455000"/>
    <n v="1153702000"/>
    <x v="1"/>
    <s v="Motorcycle Manufacturers"/>
  </r>
  <r>
    <x v="187"/>
    <x v="2"/>
    <x v="2"/>
    <n v="6228508000"/>
    <n v="3788023000"/>
    <n v="1159502000"/>
    <n v="0"/>
    <n v="0"/>
    <n v="2440485000"/>
    <n v="1280983000"/>
    <x v="1"/>
    <s v="Motorcycle Manufacturers"/>
  </r>
  <r>
    <x v="187"/>
    <x v="3"/>
    <x v="3"/>
    <n v="5995402000"/>
    <n v="3619612000"/>
    <n v="1220095000"/>
    <n v="0"/>
    <n v="0"/>
    <n v="2375790000"/>
    <n v="1155695000"/>
    <x v="1"/>
    <s v="Motorcycle Manufacturers"/>
  </r>
  <r>
    <x v="188"/>
    <x v="0"/>
    <x v="8"/>
    <n v="2492300000"/>
    <n v="1330900000"/>
    <n v="661100000"/>
    <n v="197600000"/>
    <n v="112600000"/>
    <n v="1161400000"/>
    <n v="190100000"/>
    <x v="3"/>
    <s v="Health Care Equipment"/>
  </r>
  <r>
    <x v="188"/>
    <x v="1"/>
    <x v="9"/>
    <n v="2530700000"/>
    <n v="1285200000"/>
    <n v="591500000"/>
    <n v="203200000"/>
    <n v="113800000"/>
    <n v="1245500000"/>
    <n v="337000000"/>
    <x v="3"/>
    <s v="Health Care Equipment"/>
  </r>
  <r>
    <x v="188"/>
    <x v="2"/>
    <x v="10"/>
    <n v="2705000000"/>
    <n v="1272300000"/>
    <n v="624000000"/>
    <n v="214900000"/>
    <n v="110200000"/>
    <n v="1432700000"/>
    <n v="483600000"/>
    <x v="3"/>
    <s v="Health Care Equipment"/>
  </r>
  <r>
    <x v="188"/>
    <x v="3"/>
    <x v="11"/>
    <n v="2832700000"/>
    <n v="1269400000"/>
    <n v="682400000"/>
    <n v="232100000"/>
    <n v="89700000"/>
    <n v="1563300000"/>
    <n v="559100000"/>
    <x v="3"/>
    <s v="Health Care Equipment"/>
  </r>
  <r>
    <x v="189"/>
    <x v="0"/>
    <x v="1"/>
    <n v="39055000000"/>
    <n v="28364000000"/>
    <n v="5190000000"/>
    <n v="0"/>
    <n v="0"/>
    <n v="10691000000"/>
    <n v="5501000000"/>
    <x v="0"/>
    <s v="Industrial Conglomerates"/>
  </r>
  <r>
    <x v="189"/>
    <x v="1"/>
    <x v="2"/>
    <n v="40306000000"/>
    <n v="28957000000"/>
    <n v="5518000000"/>
    <n v="0"/>
    <n v="0"/>
    <n v="11349000000"/>
    <n v="5831000000"/>
    <x v="0"/>
    <s v="Industrial Conglomerates"/>
  </r>
  <r>
    <x v="189"/>
    <x v="2"/>
    <x v="3"/>
    <n v="38581000000"/>
    <n v="26747000000"/>
    <n v="5006000000"/>
    <n v="0"/>
    <n v="0"/>
    <n v="11834000000"/>
    <n v="6828000000"/>
    <x v="0"/>
    <s v="Industrial Conglomerates"/>
  </r>
  <r>
    <x v="189"/>
    <x v="3"/>
    <x v="28"/>
    <n v="39302000000"/>
    <n v="27150000000"/>
    <n v="5469000000"/>
    <n v="0"/>
    <n v="0"/>
    <n v="12152000000"/>
    <n v="6683000000"/>
    <x v="0"/>
    <s v="Industrial Conglomerates"/>
  </r>
  <r>
    <x v="190"/>
    <x v="0"/>
    <x v="12"/>
    <n v="3387614000"/>
    <n v="1852768000"/>
    <n v="126250000"/>
    <n v="15235000"/>
    <n v="455623000"/>
    <n v="1534846000"/>
    <n v="937738000"/>
    <x v="9"/>
    <s v="Oil &amp; Gas Drilling"/>
  </r>
  <r>
    <x v="190"/>
    <x v="1"/>
    <x v="13"/>
    <n v="3715968000"/>
    <n v="2006715000"/>
    <n v="116190000"/>
    <n v="15905000"/>
    <n v="523984000"/>
    <n v="1709253000"/>
    <n v="1053174000"/>
    <x v="9"/>
    <s v="Oil &amp; Gas Drilling"/>
  </r>
  <r>
    <x v="190"/>
    <x v="2"/>
    <x v="14"/>
    <n v="3161702000"/>
    <n v="1703476000"/>
    <n v="122878000"/>
    <n v="16104000"/>
    <n v="608039000"/>
    <n v="1458226000"/>
    <n v="711205000"/>
    <x v="9"/>
    <s v="Oil &amp; Gas Drilling"/>
  </r>
  <r>
    <x v="190"/>
    <x v="3"/>
    <x v="15"/>
    <n v="1624232000"/>
    <n v="898805000"/>
    <n v="136287000"/>
    <n v="10269000"/>
    <n v="598587000"/>
    <n v="725427000"/>
    <n v="-19716000"/>
    <x v="9"/>
    <s v="Oil &amp; Gas Drilling"/>
  </r>
  <r>
    <x v="191"/>
    <x v="0"/>
    <x v="61"/>
    <n v="55123000000"/>
    <n v="39486000000"/>
    <n v="8717000000"/>
    <n v="2197000000"/>
    <n v="906000000"/>
    <n v="15637000000"/>
    <n v="3817000000"/>
    <x v="2"/>
    <s v="Technology Hardware, Storage &amp; Peripherals"/>
  </r>
  <r>
    <x v="191"/>
    <x v="1"/>
    <x v="22"/>
    <n v="52107000000"/>
    <n v="37168000000"/>
    <n v="9047000000"/>
    <n v="2338000000"/>
    <n v="852000000"/>
    <n v="14939000000"/>
    <n v="2702000000"/>
    <x v="2"/>
    <s v="Technology Hardware, Storage &amp; Peripherals"/>
  </r>
  <r>
    <x v="191"/>
    <x v="2"/>
    <x v="62"/>
    <n v="50123000000"/>
    <n v="35507000000"/>
    <n v="8419000000"/>
    <n v="2298000000"/>
    <n v="755000000"/>
    <n v="14616000000"/>
    <n v="3144000000"/>
    <x v="2"/>
    <s v="Technology Hardware, Storage &amp; Peripherals"/>
  </r>
  <r>
    <x v="192"/>
    <x v="0"/>
    <x v="60"/>
    <n v="112298000000"/>
    <n v="86380000000"/>
    <n v="13267000000"/>
    <n v="3135000000"/>
    <n v="1373000000"/>
    <n v="25918000000"/>
    <n v="8143000000"/>
    <x v="2"/>
    <s v="Computer Hardware"/>
  </r>
  <r>
    <x v="192"/>
    <x v="1"/>
    <x v="61"/>
    <n v="56651000000"/>
    <n v="45431000000"/>
    <n v="5361000000"/>
    <n v="1298000000"/>
    <n v="129000000"/>
    <n v="11220000000"/>
    <n v="4432000000"/>
    <x v="2"/>
    <s v="Computer Hardware"/>
  </r>
  <r>
    <x v="192"/>
    <x v="2"/>
    <x v="22"/>
    <n v="51463000000"/>
    <n v="41524000000"/>
    <n v="4663000000"/>
    <n v="1191000000"/>
    <n v="102000000"/>
    <n v="9939000000"/>
    <n v="3983000000"/>
    <x v="2"/>
    <s v="Computer Hardware"/>
  </r>
  <r>
    <x v="192"/>
    <x v="3"/>
    <x v="62"/>
    <n v="48238000000"/>
    <n v="39240000000"/>
    <n v="4019000000"/>
    <n v="1209000000"/>
    <n v="16000000"/>
    <n v="8998000000"/>
    <n v="3754000000"/>
    <x v="2"/>
    <s v="Computer Hardware"/>
  </r>
  <r>
    <x v="193"/>
    <x v="0"/>
    <x v="105"/>
    <n v="2807114000"/>
    <n v="1123773000"/>
    <n v="828095000"/>
    <n v="0"/>
    <n v="92407000"/>
    <n v="1683341000"/>
    <n v="762839000"/>
    <x v="6"/>
    <s v="Consumer Finance"/>
  </r>
  <r>
    <x v="193"/>
    <x v="1"/>
    <x v="106"/>
    <n v="3024295000"/>
    <n v="1179405000"/>
    <n v="830789000"/>
    <n v="0"/>
    <n v="115604000"/>
    <n v="1844890000"/>
    <n v="898497000"/>
    <x v="6"/>
    <s v="Consumer Finance"/>
  </r>
  <r>
    <x v="193"/>
    <x v="2"/>
    <x v="107"/>
    <n v="3078658000"/>
    <n v="1231104000"/>
    <n v="818091000"/>
    <n v="0"/>
    <n v="159804000"/>
    <n v="1847554000"/>
    <n v="869659000"/>
    <x v="6"/>
    <s v="Consumer Finance"/>
  </r>
  <r>
    <x v="193"/>
    <x v="3"/>
    <x v="108"/>
    <n v="3038153000"/>
    <n v="1250320000"/>
    <n v="905648000"/>
    <n v="0"/>
    <n v="173598000"/>
    <n v="1787833000"/>
    <n v="708587000"/>
    <x v="6"/>
    <s v="Consumer Finance"/>
  </r>
  <r>
    <x v="194"/>
    <x v="0"/>
    <x v="29"/>
    <n v="8751654000"/>
    <n v="7338838000"/>
    <n v="627340000"/>
    <n v="0"/>
    <n v="0"/>
    <n v="1412816000"/>
    <n v="785476000"/>
    <x v="4"/>
    <s v="Packaged Foods &amp; Meats"/>
  </r>
  <r>
    <x v="194"/>
    <x v="1"/>
    <x v="30"/>
    <n v="9316256000"/>
    <n v="7751273000"/>
    <n v="650948000"/>
    <n v="0"/>
    <n v="0"/>
    <n v="1564983000"/>
    <n v="914035000"/>
    <x v="4"/>
    <s v="Packaged Foods &amp; Meats"/>
  </r>
  <r>
    <x v="194"/>
    <x v="2"/>
    <x v="22"/>
    <n v="9263863000"/>
    <n v="7455282000"/>
    <n v="743611000"/>
    <n v="0"/>
    <n v="0"/>
    <n v="1808581000"/>
    <n v="1064970000"/>
    <x v="4"/>
    <s v="Packaged Foods &amp; Meats"/>
  </r>
  <r>
    <x v="194"/>
    <x v="3"/>
    <x v="32"/>
    <n v="9523224000"/>
    <n v="7365049000"/>
    <n v="871974000"/>
    <n v="0"/>
    <n v="0"/>
    <n v="2158175000"/>
    <n v="1286201000"/>
    <x v="4"/>
    <s v="Packaged Foods &amp; Meats"/>
  </r>
  <r>
    <x v="195"/>
    <x v="0"/>
    <x v="109"/>
    <n v="5112000000"/>
    <n v="3385000000"/>
    <n v="914000000"/>
    <n v="0"/>
    <n v="0"/>
    <n v="1727000000"/>
    <n v="813000000"/>
    <x v="2"/>
    <s v="Telecommunications Equipment"/>
  </r>
  <r>
    <x v="195"/>
    <x v="1"/>
    <x v="110"/>
    <n v="5012000000"/>
    <n v="3310000000"/>
    <n v="820000000"/>
    <n v="0"/>
    <n v="0"/>
    <n v="1702000000"/>
    <n v="882000000"/>
    <x v="2"/>
    <s v="Telecommunications Equipment"/>
  </r>
  <r>
    <x v="195"/>
    <x v="2"/>
    <x v="111"/>
    <n v="5083000000"/>
    <n v="3348000000"/>
    <n v="976000000"/>
    <n v="0"/>
    <n v="0"/>
    <n v="1735000000"/>
    <n v="759000000"/>
    <x v="2"/>
    <s v="Telecommunications Equipment"/>
  </r>
  <r>
    <x v="195"/>
    <x v="3"/>
    <x v="112"/>
    <n v="7467000000"/>
    <n v="5132000000"/>
    <n v="1186000000"/>
    <n v="0"/>
    <n v="0"/>
    <n v="2335000000"/>
    <n v="1149000000"/>
    <x v="2"/>
    <s v="Telecommunications Equipment"/>
  </r>
  <r>
    <x v="196"/>
    <x v="0"/>
    <x v="4"/>
    <n v="8939967000"/>
    <n v="6432454000"/>
    <n v="1873360000"/>
    <n v="0"/>
    <n v="0"/>
    <n v="2507513000"/>
    <n v="634153000"/>
    <x v="3"/>
    <s v="Health Care Distributors"/>
  </r>
  <r>
    <x v="196"/>
    <x v="1"/>
    <x v="5"/>
    <n v="9560647000"/>
    <n v="6904633000"/>
    <n v="1978960000"/>
    <n v="0"/>
    <n v="0"/>
    <n v="2656014000"/>
    <n v="677054000"/>
    <x v="3"/>
    <s v="Health Care Distributors"/>
  </r>
  <r>
    <x v="196"/>
    <x v="2"/>
    <x v="97"/>
    <n v="10371390000"/>
    <n v="7460075000"/>
    <n v="2196173000"/>
    <n v="0"/>
    <n v="0"/>
    <n v="2911315000"/>
    <n v="715142000"/>
    <x v="3"/>
    <s v="Health Care Distributors"/>
  </r>
  <r>
    <x v="196"/>
    <x v="3"/>
    <x v="98"/>
    <n v="10629719000"/>
    <n v="7617460000"/>
    <n v="2243356000"/>
    <n v="0"/>
    <n v="0"/>
    <n v="3012259000"/>
    <n v="768903000"/>
    <x v="3"/>
    <s v="Health Care Distributors"/>
  </r>
  <r>
    <x v="197"/>
    <x v="0"/>
    <x v="0"/>
    <n v="5059000000"/>
    <n v="1885000000"/>
    <n v="2101000000"/>
    <n v="0"/>
    <n v="722000000"/>
    <n v="3174000000"/>
    <n v="351000000"/>
    <x v="7"/>
    <s v="REITs"/>
  </r>
  <r>
    <x v="197"/>
    <x v="1"/>
    <x v="1"/>
    <n v="5166000000"/>
    <n v="1989000000"/>
    <n v="1968000000"/>
    <n v="0"/>
    <n v="697000000"/>
    <n v="3177000000"/>
    <n v="512000000"/>
    <x v="7"/>
    <s v="REITs"/>
  </r>
  <r>
    <x v="197"/>
    <x v="2"/>
    <x v="2"/>
    <n v="5354000000"/>
    <n v="2033000000"/>
    <n v="1920000000"/>
    <n v="0"/>
    <n v="701000000"/>
    <n v="3321000000"/>
    <n v="700000000"/>
    <x v="7"/>
    <s v="REITs"/>
  </r>
  <r>
    <x v="197"/>
    <x v="3"/>
    <x v="3"/>
    <n v="5387000000"/>
    <n v="2012000000"/>
    <n v="2011000000"/>
    <n v="0"/>
    <n v="716000000"/>
    <n v="3375000000"/>
    <n v="648000000"/>
    <x v="7"/>
    <s v="REITs"/>
  </r>
  <r>
    <x v="198"/>
    <x v="0"/>
    <x v="0"/>
    <n v="6644252000"/>
    <n v="3784370000"/>
    <n v="1703796000"/>
    <n v="0"/>
    <n v="0"/>
    <n v="2859882000"/>
    <n v="1156086000"/>
    <x v="4"/>
    <s v="Packaged Foods &amp; Meats"/>
  </r>
  <r>
    <x v="198"/>
    <x v="1"/>
    <x v="1"/>
    <n v="7146079000"/>
    <n v="3865231000"/>
    <n v="1924132000"/>
    <n v="0"/>
    <n v="0"/>
    <n v="3280848000"/>
    <n v="1356716000"/>
    <x v="4"/>
    <s v="Packaged Foods &amp; Meats"/>
  </r>
  <r>
    <x v="198"/>
    <x v="2"/>
    <x v="2"/>
    <n v="7421768000"/>
    <n v="4085602000"/>
    <n v="1898284000"/>
    <n v="0"/>
    <n v="0"/>
    <n v="3336166000"/>
    <n v="1437882000"/>
    <x v="4"/>
    <s v="Packaged Foods &amp; Meats"/>
  </r>
  <r>
    <x v="198"/>
    <x v="3"/>
    <x v="3"/>
    <n v="7386626000"/>
    <n v="4003951000"/>
    <n v="1969308000"/>
    <n v="0"/>
    <n v="0"/>
    <n v="3382675000"/>
    <n v="1413367000"/>
    <x v="4"/>
    <s v="Packaged Foods &amp; Meats"/>
  </r>
  <r>
    <x v="199"/>
    <x v="0"/>
    <x v="1"/>
    <n v="41313000000"/>
    <n v="32564000000"/>
    <s v=" $-   "/>
    <n v="0"/>
    <n v="6688000000"/>
    <n v="8749000000"/>
    <e v="#VALUE!"/>
    <x v="3"/>
    <s v="Managed Health Care"/>
  </r>
  <r>
    <x v="199"/>
    <x v="1"/>
    <x v="2"/>
    <n v="48500000000"/>
    <n v="38166000000"/>
    <s v=" $-   "/>
    <n v="0"/>
    <n v="7972000000"/>
    <n v="10334000000"/>
    <e v="#VALUE!"/>
    <x v="3"/>
    <s v="Managed Health Care"/>
  </r>
  <r>
    <x v="199"/>
    <x v="2"/>
    <x v="3"/>
    <n v="54289000000"/>
    <n v="44269000000"/>
    <s v=" $-   "/>
    <n v="0"/>
    <n v="7673000000"/>
    <n v="10020000000"/>
    <e v="#VALUE!"/>
    <x v="3"/>
    <s v="Managed Health Care"/>
  </r>
  <r>
    <x v="199"/>
    <x v="3"/>
    <x v="28"/>
    <n v="54379000000"/>
    <n v="45007000000"/>
    <s v=" $-   "/>
    <n v="0"/>
    <n v="7631000000"/>
    <n v="9372000000"/>
    <e v="#VALUE!"/>
    <x v="3"/>
    <s v="Managed Health Care"/>
  </r>
  <r>
    <x v="200"/>
    <x v="0"/>
    <x v="0"/>
    <n v="102874000000"/>
    <n v="52513000000"/>
    <n v="22389000000"/>
    <n v="5816000000"/>
    <n v="0"/>
    <n v="50361000000"/>
    <n v="22156000000"/>
    <x v="2"/>
    <s v="IT Consulting &amp; Other Services"/>
  </r>
  <r>
    <x v="200"/>
    <x v="1"/>
    <x v="1"/>
    <n v="98367000000"/>
    <n v="49683000000"/>
    <n v="22629000000"/>
    <n v="5743000000"/>
    <n v="0"/>
    <n v="48684000000"/>
    <n v="20312000000"/>
    <x v="2"/>
    <s v="IT Consulting &amp; Other Services"/>
  </r>
  <r>
    <x v="200"/>
    <x v="2"/>
    <x v="2"/>
    <n v="92793000000"/>
    <n v="46386000000"/>
    <n v="22438000000"/>
    <n v="5437000000"/>
    <n v="0"/>
    <n v="46407000000"/>
    <n v="18532000000"/>
    <x v="2"/>
    <s v="IT Consulting &amp; Other Services"/>
  </r>
  <r>
    <x v="200"/>
    <x v="3"/>
    <x v="3"/>
    <n v="81741000000"/>
    <n v="41057000000"/>
    <n v="19748000000"/>
    <n v="5247000000"/>
    <n v="0"/>
    <n v="40684000000"/>
    <n v="15689000000"/>
    <x v="2"/>
    <s v="IT Consulting &amp; Other Services"/>
  </r>
  <r>
    <x v="201"/>
    <x v="0"/>
    <x v="0"/>
    <n v="1293338000"/>
    <n v="594190000"/>
    <n v="354571000"/>
    <n v="82014000"/>
    <n v="0"/>
    <n v="699148000"/>
    <n v="262563000"/>
    <x v="3"/>
    <s v="Health Care Equipment"/>
  </r>
  <r>
    <x v="201"/>
    <x v="1"/>
    <x v="1"/>
    <n v="1377058000"/>
    <n v="620940000"/>
    <n v="401353000"/>
    <n v="88003000"/>
    <n v="0"/>
    <n v="756118000"/>
    <n v="266762000"/>
    <x v="3"/>
    <s v="Health Care Equipment"/>
  </r>
  <r>
    <x v="201"/>
    <x v="2"/>
    <x v="2"/>
    <n v="1485807000"/>
    <n v="669691000"/>
    <n v="457598000"/>
    <n v="98263000"/>
    <n v="0"/>
    <n v="816116000"/>
    <n v="260255000"/>
    <x v="3"/>
    <s v="Health Care Equipment"/>
  </r>
  <r>
    <x v="201"/>
    <x v="3"/>
    <x v="3"/>
    <n v="1601892000"/>
    <n v="711622000"/>
    <n v="482465000"/>
    <n v="99681000"/>
    <n v="0"/>
    <n v="890270000"/>
    <n v="308124000"/>
    <x v="3"/>
    <s v="Health Care Equipment"/>
  </r>
  <r>
    <x v="202"/>
    <x v="0"/>
    <x v="0"/>
    <n v="2821446000"/>
    <n v="1645912000"/>
    <n v="453535000"/>
    <n v="233713000"/>
    <n v="0"/>
    <n v="1175534000"/>
    <n v="488286000"/>
    <x v="8"/>
    <s v="Specialty Chemicals"/>
  </r>
  <r>
    <x v="202"/>
    <x v="1"/>
    <x v="1"/>
    <n v="2952896000"/>
    <n v="1668691000"/>
    <n v="505877000"/>
    <n v="259838000"/>
    <n v="0"/>
    <n v="1284205000"/>
    <n v="518490000"/>
    <x v="8"/>
    <s v="Specialty Chemicals"/>
  </r>
  <r>
    <x v="202"/>
    <x v="2"/>
    <x v="2"/>
    <n v="3088533000"/>
    <n v="1726383000"/>
    <n v="514891000"/>
    <n v="253640000"/>
    <n v="0"/>
    <n v="1362150000"/>
    <n v="593619000"/>
    <x v="8"/>
    <s v="Specialty Chemicals"/>
  </r>
  <r>
    <x v="202"/>
    <x v="3"/>
    <x v="3"/>
    <n v="3023189000"/>
    <n v="1671590000"/>
    <n v="509557000"/>
    <n v="246101000"/>
    <n v="0"/>
    <n v="1351599000"/>
    <n v="595941000"/>
    <x v="8"/>
    <s v="Specialty Chemicals"/>
  </r>
  <r>
    <x v="203"/>
    <x v="0"/>
    <x v="99"/>
    <n v="1421178000"/>
    <n v="509291000"/>
    <n v="397285000"/>
    <n v="276743000"/>
    <n v="0"/>
    <n v="911887000"/>
    <n v="237859000"/>
    <x v="3"/>
    <s v="Life Sciences Tools &amp; Services"/>
  </r>
  <r>
    <x v="203"/>
    <x v="1"/>
    <x v="100"/>
    <n v="1861358000"/>
    <n v="563648000"/>
    <n v="471921000"/>
    <n v="388055000"/>
    <n v="0"/>
    <n v="1297710000"/>
    <n v="437734000"/>
    <x v="3"/>
    <s v="Life Sciences Tools &amp; Services"/>
  </r>
  <r>
    <x v="203"/>
    <x v="2"/>
    <x v="113"/>
    <n v="2219762000"/>
    <n v="670472000"/>
    <n v="522046000"/>
    <n v="401527000"/>
    <n v="0"/>
    <n v="1549290000"/>
    <n v="625717000"/>
    <x v="3"/>
    <s v="Life Sciences Tools &amp; Services"/>
  </r>
  <r>
    <x v="203"/>
    <x v="3"/>
    <x v="114"/>
    <n v="2398373000"/>
    <n v="731925000"/>
    <n v="584491000"/>
    <n v="504415000"/>
    <n v="0"/>
    <n v="1666448000"/>
    <n v="577542000"/>
    <x v="3"/>
    <s v="Life Sciences Tools &amp; Services"/>
  </r>
  <r>
    <x v="204"/>
    <x v="0"/>
    <x v="5"/>
    <n v="52708000000"/>
    <n v="21187000000"/>
    <n v="8088000000"/>
    <n v="10611000000"/>
    <n v="291000000"/>
    <n v="31521000000"/>
    <n v="12531000000"/>
    <x v="2"/>
    <s v="Semiconductors"/>
  </r>
  <r>
    <x v="204"/>
    <x v="1"/>
    <x v="97"/>
    <n v="55870000000"/>
    <n v="20261000000"/>
    <n v="8136000000"/>
    <n v="11537000000"/>
    <n v="294000000"/>
    <n v="35609000000"/>
    <n v="15642000000"/>
    <x v="2"/>
    <s v="Semiconductors"/>
  </r>
  <r>
    <x v="204"/>
    <x v="2"/>
    <x v="98"/>
    <n v="55355000000"/>
    <n v="20676000000"/>
    <n v="7930000000"/>
    <n v="12128000000"/>
    <n v="265000000"/>
    <n v="34679000000"/>
    <n v="14356000000"/>
    <x v="2"/>
    <s v="Semiconductors"/>
  </r>
  <r>
    <x v="204"/>
    <x v="3"/>
    <x v="28"/>
    <n v="59387000000"/>
    <n v="23196000000"/>
    <n v="8397000000"/>
    <n v="12740000000"/>
    <n v="294000000"/>
    <n v="36191000000"/>
    <n v="14760000000"/>
    <x v="2"/>
    <s v="Semiconductors"/>
  </r>
  <r>
    <x v="205"/>
    <x v="0"/>
    <x v="115"/>
    <n v="3946000000"/>
    <n v="527000000"/>
    <n v="1534000000"/>
    <n v="647000000"/>
    <n v="30000000"/>
    <n v="3419000000"/>
    <n v="1208000000"/>
    <x v="2"/>
    <s v="Internet Software &amp; Services"/>
  </r>
  <r>
    <x v="205"/>
    <x v="1"/>
    <x v="116"/>
    <n v="4243000000"/>
    <n v="603000000"/>
    <n v="1601000000"/>
    <n v="714000000"/>
    <n v="25000000"/>
    <n v="3640000000"/>
    <n v="1300000000"/>
    <x v="2"/>
    <s v="Internet Software &amp; Services"/>
  </r>
  <r>
    <x v="205"/>
    <x v="2"/>
    <x v="117"/>
    <n v="4192000000"/>
    <n v="695000000"/>
    <n v="1771000000"/>
    <n v="798000000"/>
    <n v="42000000"/>
    <n v="3497000000"/>
    <n v="886000000"/>
    <x v="2"/>
    <s v="Internet Software &amp; Services"/>
  </r>
  <r>
    <x v="205"/>
    <x v="3"/>
    <x v="73"/>
    <n v="4694000000"/>
    <n v="730000000"/>
    <n v="1807000000"/>
    <n v="881000000"/>
    <n v="34000000"/>
    <n v="3964000000"/>
    <n v="1242000000"/>
    <x v="2"/>
    <s v="Internet Software &amp; Services"/>
  </r>
  <r>
    <x v="206"/>
    <x v="0"/>
    <x v="0"/>
    <n v="21852000000"/>
    <n v="15287000000"/>
    <n v="3303000000"/>
    <n v="0"/>
    <n v="1473000000"/>
    <n v="6565000000"/>
    <n v="1789000000"/>
    <x v="8"/>
    <s v="Paper Packaging"/>
  </r>
  <r>
    <x v="206"/>
    <x v="1"/>
    <x v="1"/>
    <n v="23483000000"/>
    <n v="16282000000"/>
    <n v="3557000000"/>
    <n v="0"/>
    <n v="1531000000"/>
    <n v="7201000000"/>
    <n v="2113000000"/>
    <x v="8"/>
    <s v="Paper Packaging"/>
  </r>
  <r>
    <x v="206"/>
    <x v="2"/>
    <x v="2"/>
    <n v="23617000000"/>
    <n v="16254000000"/>
    <n v="3494000000"/>
    <n v="0"/>
    <n v="1406000000"/>
    <n v="7363000000"/>
    <n v="2463000000"/>
    <x v="8"/>
    <s v="Paper Packaging"/>
  </r>
  <r>
    <x v="206"/>
    <x v="3"/>
    <x v="3"/>
    <n v="22365000000"/>
    <n v="15468000000"/>
    <n v="3219000000"/>
    <n v="0"/>
    <n v="1294000000"/>
    <n v="6897000000"/>
    <n v="2384000000"/>
    <x v="8"/>
    <s v="Paper Packaging"/>
  </r>
  <r>
    <x v="207"/>
    <x v="0"/>
    <x v="0"/>
    <n v="6956200000"/>
    <s v=" $-   "/>
    <n v="6279100000"/>
    <n v="0"/>
    <n v="0"/>
    <e v="#VALUE!"/>
    <e v="#VALUE!"/>
    <x v="1"/>
    <s v="Advertising"/>
  </r>
  <r>
    <x v="207"/>
    <x v="1"/>
    <x v="1"/>
    <n v="7122300000"/>
    <s v=" $-   "/>
    <n v="6463400000"/>
    <n v="0"/>
    <n v="0"/>
    <e v="#VALUE!"/>
    <e v="#VALUE!"/>
    <x v="1"/>
    <s v="Advertising"/>
  </r>
  <r>
    <x v="207"/>
    <x v="2"/>
    <x v="2"/>
    <n v="7537100000"/>
    <s v=" $-   "/>
    <n v="6748500000"/>
    <n v="0"/>
    <n v="0"/>
    <e v="#VALUE!"/>
    <e v="#VALUE!"/>
    <x v="1"/>
    <s v="Advertising"/>
  </r>
  <r>
    <x v="207"/>
    <x v="3"/>
    <x v="3"/>
    <n v="7613800000"/>
    <s v=" $-   "/>
    <n v="6742700000"/>
    <n v="0"/>
    <n v="0"/>
    <e v="#VALUE!"/>
    <e v="#VALUE!"/>
    <x v="1"/>
    <s v="Advertising"/>
  </r>
  <r>
    <x v="208"/>
    <x v="0"/>
    <x v="0"/>
    <n v="3003955000"/>
    <n v="1277113000"/>
    <n v="850371000"/>
    <n v="0"/>
    <n v="316344000"/>
    <n v="1726842000"/>
    <n v="560127000"/>
    <x v="7"/>
    <s v="REITs"/>
  </r>
  <r>
    <x v="208"/>
    <x v="1"/>
    <x v="1"/>
    <n v="3024623000"/>
    <n v="1288878000"/>
    <n v="924031000"/>
    <n v="0"/>
    <n v="322037000"/>
    <n v="1735745000"/>
    <n v="489677000"/>
    <x v="7"/>
    <s v="REITs"/>
  </r>
  <r>
    <x v="208"/>
    <x v="2"/>
    <x v="2"/>
    <n v="3117693000"/>
    <n v="1344636000"/>
    <n v="869572000"/>
    <n v="0"/>
    <n v="353143000"/>
    <n v="1773057000"/>
    <n v="550342000"/>
    <x v="7"/>
    <s v="REITs"/>
  </r>
  <r>
    <x v="208"/>
    <x v="3"/>
    <x v="3"/>
    <n v="3007976000"/>
    <n v="1290025000"/>
    <n v="844960000"/>
    <n v="0"/>
    <n v="345464000"/>
    <n v="1717951000"/>
    <n v="527527000"/>
    <x v="7"/>
    <s v="REITs"/>
  </r>
  <r>
    <x v="209"/>
    <x v="0"/>
    <x v="1"/>
    <n v="2265100000"/>
    <n v="670900000"/>
    <n v="574000000"/>
    <n v="167700000"/>
    <n v="0"/>
    <n v="1594200000"/>
    <n v="852500000"/>
    <x v="3"/>
    <s v="Health Care Equipment"/>
  </r>
  <r>
    <x v="209"/>
    <x v="1"/>
    <x v="2"/>
    <n v="2131700000"/>
    <n v="717900000"/>
    <n v="691000000"/>
    <n v="178000000"/>
    <n v="0"/>
    <n v="1413800000"/>
    <n v="544800000"/>
    <x v="3"/>
    <s v="Health Care Equipment"/>
  </r>
  <r>
    <x v="209"/>
    <x v="2"/>
    <x v="3"/>
    <n v="2384400000"/>
    <n v="806500000"/>
    <n v="640500000"/>
    <n v="197400000"/>
    <n v="0"/>
    <n v="1577900000"/>
    <n v="740000000"/>
    <x v="3"/>
    <s v="Health Care Equipment"/>
  </r>
  <r>
    <x v="209"/>
    <x v="3"/>
    <x v="28"/>
    <n v="2704400000"/>
    <n v="814300000"/>
    <n v="705300000"/>
    <n v="239600000"/>
    <n v="0"/>
    <n v="1890100000"/>
    <n v="945200000"/>
    <x v="3"/>
    <s v="Health Care Equipment"/>
  </r>
  <r>
    <x v="210"/>
    <x v="0"/>
    <x v="1"/>
    <n v="14135000000"/>
    <n v="8554000000"/>
    <n v="2815000000"/>
    <n v="0"/>
    <n v="250000000"/>
    <n v="5581000000"/>
    <n v="2516000000"/>
    <x v="0"/>
    <s v="Industrial Machinery"/>
  </r>
  <r>
    <x v="210"/>
    <x v="1"/>
    <x v="2"/>
    <n v="14484000000"/>
    <n v="8673000000"/>
    <n v="2678000000"/>
    <n v="0"/>
    <n v="245000000"/>
    <n v="5811000000"/>
    <n v="2888000000"/>
    <x v="0"/>
    <s v="Industrial Machinery"/>
  </r>
  <r>
    <x v="210"/>
    <x v="2"/>
    <x v="3"/>
    <n v="13405000000"/>
    <n v="7888000000"/>
    <n v="2417000000"/>
    <n v="0"/>
    <n v="233000000"/>
    <n v="5517000000"/>
    <n v="2867000000"/>
    <x v="0"/>
    <s v="Industrial Machinery"/>
  </r>
  <r>
    <x v="210"/>
    <x v="3"/>
    <x v="28"/>
    <n v="13599000000"/>
    <n v="7896000000"/>
    <n v="2415000000"/>
    <n v="0"/>
    <n v="224000000"/>
    <n v="5703000000"/>
    <n v="3064000000"/>
    <x v="0"/>
    <s v="Industrial Machinery"/>
  </r>
  <r>
    <x v="211"/>
    <x v="0"/>
    <x v="0"/>
    <n v="4050400000"/>
    <s v=" $-   "/>
    <n v="3207800000"/>
    <n v="0"/>
    <n v="0"/>
    <e v="#VALUE!"/>
    <e v="#VALUE!"/>
    <x v="6"/>
    <s v="Asset Management &amp; Custody Banks"/>
  </r>
  <r>
    <x v="211"/>
    <x v="1"/>
    <x v="1"/>
    <n v="4644600000"/>
    <s v=" $-   "/>
    <n v="3524400000"/>
    <n v="0"/>
    <n v="0"/>
    <e v="#VALUE!"/>
    <e v="#VALUE!"/>
    <x v="6"/>
    <s v="Asset Management &amp; Custody Banks"/>
  </r>
  <r>
    <x v="211"/>
    <x v="2"/>
    <x v="2"/>
    <n v="5147100000"/>
    <s v=" $-   "/>
    <n v="3870200000"/>
    <n v="0"/>
    <n v="0"/>
    <e v="#VALUE!"/>
    <e v="#VALUE!"/>
    <x v="6"/>
    <s v="Asset Management &amp; Custody Banks"/>
  </r>
  <r>
    <x v="211"/>
    <x v="3"/>
    <x v="3"/>
    <n v="5122900000"/>
    <s v=" $-   "/>
    <n v="3764500000"/>
    <n v="0"/>
    <n v="0"/>
    <e v="#VALUE!"/>
    <e v="#VALUE!"/>
    <x v="6"/>
    <s v="Asset Management &amp; Custody Banks"/>
  </r>
  <r>
    <x v="212"/>
    <x v="0"/>
    <x v="0"/>
    <n v="5054980000"/>
    <n v="3230857000"/>
    <n v="1064757000"/>
    <n v="0"/>
    <n v="229166000"/>
    <n v="1824123000"/>
    <n v="530200000"/>
    <x v="0"/>
    <s v="Trucking"/>
  </r>
  <r>
    <x v="212"/>
    <x v="1"/>
    <x v="1"/>
    <n v="5584571000"/>
    <n v="3570801000"/>
    <n v="1183682000"/>
    <n v="0"/>
    <n v="253380000"/>
    <n v="2013770000"/>
    <n v="576708000"/>
    <x v="0"/>
    <s v="Trucking"/>
  </r>
  <r>
    <x v="212"/>
    <x v="2"/>
    <x v="2"/>
    <n v="6165441000"/>
    <n v="3898403000"/>
    <n v="1341000000"/>
    <n v="0"/>
    <n v="294496000"/>
    <n v="2267038000"/>
    <n v="631542000"/>
    <x v="0"/>
    <s v="Trucking"/>
  </r>
  <r>
    <x v="212"/>
    <x v="3"/>
    <x v="3"/>
    <n v="6187646000"/>
    <n v="3665578000"/>
    <n v="1466761000"/>
    <n v="0"/>
    <n v="339613000"/>
    <n v="2522068000"/>
    <n v="715694000"/>
    <x v="0"/>
    <s v="Trucking"/>
  </r>
  <r>
    <x v="213"/>
    <x v="0"/>
    <x v="118"/>
    <n v="11818376000"/>
    <n v="9976057000"/>
    <n v="1173340000"/>
    <n v="0"/>
    <n v="0"/>
    <n v="1842319000"/>
    <n v="668979000"/>
    <x v="0"/>
    <s v="Industrial Conglomerates"/>
  </r>
  <r>
    <x v="213"/>
    <x v="1"/>
    <x v="119"/>
    <n v="12695157000"/>
    <n v="10621373000"/>
    <n v="1545716000"/>
    <n v="0"/>
    <n v="0"/>
    <n v="2073784000"/>
    <n v="528068000"/>
    <x v="0"/>
    <s v="Industrial Conglomerates"/>
  </r>
  <r>
    <x v="213"/>
    <x v="2"/>
    <x v="120"/>
    <n v="12114832000"/>
    <n v="10146494000"/>
    <n v="1522811000"/>
    <n v="0"/>
    <n v="0"/>
    <n v="1968338000"/>
    <n v="445527000"/>
    <x v="0"/>
    <s v="Industrial Conglomerates"/>
  </r>
  <r>
    <x v="213"/>
    <x v="3"/>
    <x v="15"/>
    <n v="10964157000"/>
    <n v="9196326000"/>
    <n v="1429233000"/>
    <n v="0"/>
    <n v="0"/>
    <n v="1767831000"/>
    <n v="338598000"/>
    <x v="0"/>
    <s v="Industrial Conglomerates"/>
  </r>
  <r>
    <x v="214"/>
    <x v="0"/>
    <x v="0"/>
    <n v="4365400000"/>
    <n v="1656600000"/>
    <n v="1252300000"/>
    <n v="1101600000"/>
    <n v="0"/>
    <n v="2708800000"/>
    <n v="354900000"/>
    <x v="2"/>
    <s v="Networking Equipment"/>
  </r>
  <r>
    <x v="214"/>
    <x v="1"/>
    <x v="1"/>
    <n v="4669100000"/>
    <n v="1727700000"/>
    <n v="1293200000"/>
    <n v="1043200000"/>
    <n v="0"/>
    <n v="2941400000"/>
    <n v="605000000"/>
    <x v="2"/>
    <s v="Networking Equipment"/>
  </r>
  <r>
    <x v="214"/>
    <x v="2"/>
    <x v="2"/>
    <n v="4627100000"/>
    <n v="1768900000"/>
    <n v="1254700000"/>
    <n v="1006200000"/>
    <n v="0"/>
    <n v="2858200000"/>
    <n v="597300000"/>
    <x v="2"/>
    <s v="Networking Equipment"/>
  </r>
  <r>
    <x v="214"/>
    <x v="3"/>
    <x v="3"/>
    <n v="4857800000"/>
    <n v="1779200000"/>
    <n v="1172700000"/>
    <n v="994500000"/>
    <n v="0"/>
    <n v="3078600000"/>
    <n v="911400000"/>
    <x v="2"/>
    <s v="Networking Equipment"/>
  </r>
  <r>
    <x v="215"/>
    <x v="0"/>
    <x v="0"/>
    <n v="93646000000"/>
    <s v=" $-   "/>
    <n v="64729000000"/>
    <n v="0"/>
    <n v="3385000000"/>
    <e v="#VALUE!"/>
    <e v="#VALUE!"/>
    <x v="6"/>
    <s v="Banks"/>
  </r>
  <r>
    <x v="215"/>
    <x v="1"/>
    <x v="1"/>
    <n v="97142000000"/>
    <s v=" $-   "/>
    <n v="70467000000"/>
    <n v="0"/>
    <n v="225000000"/>
    <e v="#VALUE!"/>
    <e v="#VALUE!"/>
    <x v="6"/>
    <s v="Banks"/>
  </r>
  <r>
    <x v="215"/>
    <x v="2"/>
    <x v="2"/>
    <n v="91973000000"/>
    <s v=" $-   "/>
    <n v="61274000000"/>
    <n v="0"/>
    <n v="3139000000"/>
    <e v="#VALUE!"/>
    <e v="#VALUE!"/>
    <x v="6"/>
    <s v="Banks"/>
  </r>
  <r>
    <x v="215"/>
    <x v="3"/>
    <x v="3"/>
    <n v="89716000000"/>
    <s v=" $-   "/>
    <n v="59014000000"/>
    <n v="0"/>
    <n v="3827000000"/>
    <e v="#VALUE!"/>
    <e v="#VALUE!"/>
    <x v="6"/>
    <s v="Banks"/>
  </r>
  <r>
    <x v="216"/>
    <x v="0"/>
    <x v="92"/>
    <n v="12134000000"/>
    <n v="7432000000"/>
    <n v="3357000000"/>
    <n v="0"/>
    <n v="0"/>
    <n v="4702000000"/>
    <n v="1345000000"/>
    <x v="1"/>
    <s v="Department Stores"/>
  </r>
  <r>
    <x v="216"/>
    <x v="1"/>
    <x v="46"/>
    <n v="12540000000"/>
    <n v="7737000000"/>
    <n v="3453000000"/>
    <n v="0"/>
    <n v="0"/>
    <n v="4803000000"/>
    <n v="1350000000"/>
    <x v="1"/>
    <s v="Department Stores"/>
  </r>
  <r>
    <x v="216"/>
    <x v="2"/>
    <x v="26"/>
    <n v="13506000000"/>
    <n v="8406000000"/>
    <n v="3777000000"/>
    <n v="0"/>
    <n v="0"/>
    <n v="5100000000"/>
    <n v="1323000000"/>
    <x v="1"/>
    <s v="Department Stores"/>
  </r>
  <r>
    <x v="216"/>
    <x v="3"/>
    <x v="47"/>
    <n v="14437000000"/>
    <n v="9168000000"/>
    <n v="4168000000"/>
    <n v="0"/>
    <n v="0"/>
    <n v="5269000000"/>
    <n v="1101000000"/>
    <x v="1"/>
    <s v="Department Stores"/>
  </r>
  <r>
    <x v="217"/>
    <x v="0"/>
    <x v="4"/>
    <n v="14197000000"/>
    <n v="8763000000"/>
    <n v="3872000000"/>
    <n v="0"/>
    <n v="0"/>
    <n v="5434000000"/>
    <n v="1562000000"/>
    <x v="4"/>
    <s v="Packaged Foods &amp; Meats"/>
  </r>
  <r>
    <x v="217"/>
    <x v="1"/>
    <x v="5"/>
    <n v="14792000000"/>
    <n v="8689000000"/>
    <n v="3266000000"/>
    <n v="0"/>
    <n v="0"/>
    <n v="6103000000"/>
    <n v="2837000000"/>
    <x v="4"/>
    <s v="Packaged Foods &amp; Meats"/>
  </r>
  <r>
    <x v="217"/>
    <x v="2"/>
    <x v="6"/>
    <n v="14580000000"/>
    <n v="9517000000"/>
    <n v="4039000000"/>
    <n v="0"/>
    <n v="0"/>
    <n v="5063000000"/>
    <n v="1024000000"/>
    <x v="4"/>
    <s v="Packaged Foods &amp; Meats"/>
  </r>
  <r>
    <x v="217"/>
    <x v="3"/>
    <x v="7"/>
    <n v="13525000000"/>
    <n v="8844000000"/>
    <n v="3590000000"/>
    <n v="0"/>
    <n v="0"/>
    <n v="4681000000"/>
    <n v="1091000000"/>
    <x v="4"/>
    <s v="Packaged Foods &amp; Meats"/>
  </r>
  <r>
    <x v="218"/>
    <x v="0"/>
    <x v="12"/>
    <n v="1287577000"/>
    <n v="1073447000"/>
    <n v="174085000"/>
    <n v="0"/>
    <n v="12784000"/>
    <n v="214130000"/>
    <n v="27261000"/>
    <x v="6"/>
    <s v="Banks"/>
  </r>
  <r>
    <x v="218"/>
    <x v="1"/>
    <x v="13"/>
    <n v="1463767000"/>
    <n v="1200308000"/>
    <n v="194491000"/>
    <n v="0"/>
    <n v="13279000"/>
    <n v="263459000"/>
    <n v="55689000"/>
    <x v="6"/>
    <s v="Banks"/>
  </r>
  <r>
    <x v="218"/>
    <x v="2"/>
    <x v="14"/>
    <n v="1627413000"/>
    <n v="1354969000"/>
    <n v="207519000"/>
    <n v="0"/>
    <n v="13338000"/>
    <n v="272444000"/>
    <n v="51587000"/>
    <x v="6"/>
    <s v="Banks"/>
  </r>
  <r>
    <x v="218"/>
    <x v="3"/>
    <x v="15"/>
    <n v="1822114000"/>
    <n v="1524907000"/>
    <n v="224088000"/>
    <n v="0"/>
    <n v="13794000"/>
    <n v="297207000"/>
    <n v="59325000"/>
    <x v="6"/>
    <s v="Banks"/>
  </r>
  <r>
    <x v="219"/>
    <x v="0"/>
    <x v="0"/>
    <n v="793373000"/>
    <n v="206974000"/>
    <n v="123524000"/>
    <n v="0"/>
    <n v="214827000"/>
    <n v="586399000"/>
    <n v="248048000"/>
    <x v="7"/>
    <s v="REITs"/>
  </r>
  <r>
    <x v="219"/>
    <x v="1"/>
    <x v="1"/>
    <n v="861527000"/>
    <n v="221498000"/>
    <n v="127470000"/>
    <n v="0"/>
    <n v="224713000"/>
    <n v="640029000"/>
    <n v="287846000"/>
    <x v="7"/>
    <s v="REITs"/>
  </r>
  <r>
    <x v="219"/>
    <x v="2"/>
    <x v="2"/>
    <n v="993897000"/>
    <n v="258617000"/>
    <n v="122201000"/>
    <n v="0"/>
    <n v="258074000"/>
    <n v="735280000"/>
    <n v="355005000"/>
    <x v="7"/>
    <s v="REITs"/>
  </r>
  <r>
    <x v="219"/>
    <x v="3"/>
    <x v="3"/>
    <n v="1166769000"/>
    <n v="304477000"/>
    <n v="122735000"/>
    <n v="0"/>
    <n v="344527000"/>
    <n v="862292000"/>
    <n v="395030000"/>
    <x v="7"/>
    <s v="REITs"/>
  </r>
  <r>
    <x v="220"/>
    <x v="0"/>
    <x v="52"/>
    <n v="2842781000"/>
    <n v="1237452000"/>
    <n v="387812000"/>
    <n v="487832000"/>
    <n v="0"/>
    <n v="1605329000"/>
    <n v="729685000"/>
    <x v="2"/>
    <s v="Semiconductor Equipment"/>
  </r>
  <r>
    <x v="220"/>
    <x v="1"/>
    <x v="53"/>
    <n v="2929408000"/>
    <n v="1232962000"/>
    <n v="384907000"/>
    <n v="539469000"/>
    <n v="0"/>
    <n v="1696446000"/>
    <n v="772070000"/>
    <x v="2"/>
    <s v="Semiconductor Equipment"/>
  </r>
  <r>
    <x v="220"/>
    <x v="2"/>
    <x v="54"/>
    <n v="2814049000"/>
    <n v="1215229000"/>
    <n v="406864000"/>
    <n v="530616000"/>
    <n v="0"/>
    <n v="1598820000"/>
    <n v="661340000"/>
    <x v="2"/>
    <s v="Semiconductor Equipment"/>
  </r>
  <r>
    <x v="220"/>
    <x v="3"/>
    <x v="55"/>
    <n v="2984493000"/>
    <n v="1163391000"/>
    <n v="379399000"/>
    <n v="481258000"/>
    <n v="0"/>
    <n v="1821102000"/>
    <n v="960445000"/>
    <x v="2"/>
    <s v="Semiconductor Equipment"/>
  </r>
  <r>
    <x v="221"/>
    <x v="0"/>
    <x v="1"/>
    <n v="19561000000"/>
    <n v="12952000000"/>
    <n v="3706000000"/>
    <n v="0"/>
    <n v="0"/>
    <n v="6609000000"/>
    <n v="2903000000"/>
    <x v="4"/>
    <s v="Household Products"/>
  </r>
  <r>
    <x v="221"/>
    <x v="1"/>
    <x v="2"/>
    <n v="19724000000"/>
    <n v="13041000000"/>
    <n v="4162000000"/>
    <n v="0"/>
    <n v="0"/>
    <n v="6683000000"/>
    <n v="2521000000"/>
    <x v="4"/>
    <s v="Household Products"/>
  </r>
  <r>
    <x v="221"/>
    <x v="2"/>
    <x v="3"/>
    <n v="18591000000"/>
    <n v="11967000000"/>
    <n v="5011000000"/>
    <n v="0"/>
    <n v="0"/>
    <n v="6624000000"/>
    <n v="1613000000"/>
    <x v="4"/>
    <s v="Household Products"/>
  </r>
  <r>
    <x v="221"/>
    <x v="3"/>
    <x v="28"/>
    <n v="18202000000"/>
    <n v="11551000000"/>
    <n v="3334000000"/>
    <n v="0"/>
    <n v="0"/>
    <n v="6651000000"/>
    <n v="3317000000"/>
    <x v="4"/>
    <s v="Household Products"/>
  </r>
  <r>
    <x v="222"/>
    <x v="0"/>
    <x v="1"/>
    <n v="14070000000"/>
    <n v="7365000000"/>
    <n v="1007000000"/>
    <n v="0"/>
    <n v="1806000000"/>
    <n v="6705000000"/>
    <n v="3892000000"/>
    <x v="9"/>
    <s v="Oil &amp; Gas Refining &amp; Marketing &amp; Transportation"/>
  </r>
  <r>
    <x v="222"/>
    <x v="1"/>
    <x v="2"/>
    <n v="16226000000"/>
    <n v="8435000000"/>
    <n v="1029000000"/>
    <n v="0"/>
    <n v="2040000000"/>
    <n v="7791000000"/>
    <n v="4722000000"/>
    <x v="9"/>
    <s v="Oil &amp; Gas Refining &amp; Marketing &amp; Transportation"/>
  </r>
  <r>
    <x v="222"/>
    <x v="2"/>
    <x v="3"/>
    <n v="14403000000"/>
    <n v="6452000000"/>
    <n v="1126000000"/>
    <n v="0"/>
    <n v="2309000000"/>
    <n v="7951000000"/>
    <n v="4516000000"/>
    <x v="9"/>
    <s v="Oil &amp; Gas Refining &amp; Marketing &amp; Transportation"/>
  </r>
  <r>
    <x v="222"/>
    <x v="3"/>
    <x v="28"/>
    <n v="13058000000"/>
    <n v="5801000000"/>
    <n v="1089000000"/>
    <n v="0"/>
    <n v="2209000000"/>
    <n v="7257000000"/>
    <n v="3959000000"/>
    <x v="9"/>
    <s v="Oil &amp; Gas Refining &amp; Marketing &amp; Transportation"/>
  </r>
  <r>
    <x v="223"/>
    <x v="0"/>
    <x v="121"/>
    <n v="10962818000"/>
    <n v="9498456000"/>
    <n v="731767000"/>
    <n v="0"/>
    <n v="0"/>
    <n v="1464362000"/>
    <n v="732595000"/>
    <x v="1"/>
    <s v="Specialty Stores"/>
  </r>
  <r>
    <x v="223"/>
    <x v="1"/>
    <x v="122"/>
    <n v="12574299000"/>
    <n v="10925598000"/>
    <n v="819048000"/>
    <n v="0"/>
    <n v="0"/>
    <n v="1648701000"/>
    <n v="829653000"/>
    <x v="1"/>
    <s v="Specialty Stores"/>
  </r>
  <r>
    <x v="223"/>
    <x v="2"/>
    <x v="43"/>
    <n v="14268716000"/>
    <n v="12381189000"/>
    <n v="890431000"/>
    <n v="0"/>
    <n v="0"/>
    <n v="1887527000"/>
    <n v="997096000"/>
    <x v="1"/>
    <s v="Specialty Stores"/>
  </r>
  <r>
    <x v="223"/>
    <x v="3"/>
    <x v="123"/>
    <n v="15149675000"/>
    <n v="13130915000"/>
    <n v="959899000"/>
    <n v="0"/>
    <n v="0"/>
    <n v="2018760000"/>
    <n v="1058861000"/>
    <x v="1"/>
    <s v="Specialty Stores"/>
  </r>
  <r>
    <x v="224"/>
    <x v="0"/>
    <x v="0"/>
    <n v="48017000000"/>
    <n v="19053000000"/>
    <n v="18185000000"/>
    <n v="0"/>
    <n v="0"/>
    <n v="28964000000"/>
    <n v="10779000000"/>
    <x v="4"/>
    <s v="Soft Drinks"/>
  </r>
  <r>
    <x v="224"/>
    <x v="1"/>
    <x v="1"/>
    <n v="46854000000"/>
    <n v="18421000000"/>
    <n v="18205000000"/>
    <n v="0"/>
    <n v="0"/>
    <n v="28433000000"/>
    <n v="10228000000"/>
    <x v="4"/>
    <s v="Soft Drinks"/>
  </r>
  <r>
    <x v="224"/>
    <x v="2"/>
    <x v="2"/>
    <n v="45998000000"/>
    <n v="17889000000"/>
    <n v="18401000000"/>
    <n v="0"/>
    <n v="0"/>
    <n v="28109000000"/>
    <n v="9708000000"/>
    <x v="4"/>
    <s v="Soft Drinks"/>
  </r>
  <r>
    <x v="224"/>
    <x v="3"/>
    <x v="3"/>
    <n v="44294000000"/>
    <n v="17482000000"/>
    <n v="18084000000"/>
    <n v="0"/>
    <n v="0"/>
    <n v="26812000000"/>
    <n v="8728000000"/>
    <x v="4"/>
    <s v="Soft Drinks"/>
  </r>
  <r>
    <x v="225"/>
    <x v="0"/>
    <x v="124"/>
    <n v="2181732000"/>
    <n v="875166000"/>
    <n v="621536000"/>
    <n v="0"/>
    <n v="54291000"/>
    <n v="1306566000"/>
    <n v="630739000"/>
    <x v="1"/>
    <s v="Apparel, Accessories &amp; Luxury Goods"/>
  </r>
  <r>
    <x v="225"/>
    <x v="1"/>
    <x v="125"/>
    <n v="3310800000"/>
    <n v="1294700000"/>
    <n v="926900000"/>
    <n v="0"/>
    <n v="79700000"/>
    <n v="2016100000"/>
    <n v="1009500000"/>
    <x v="1"/>
    <s v="Apparel, Accessories &amp; Luxury Goods"/>
  </r>
  <r>
    <x v="225"/>
    <x v="2"/>
    <x v="126"/>
    <n v="4371500000"/>
    <n v="1723800000"/>
    <n v="1251500000"/>
    <n v="0"/>
    <n v="138400000"/>
    <n v="2647700000"/>
    <n v="1257800000"/>
    <x v="1"/>
    <s v="Apparel, Accessories &amp; Luxury Goods"/>
  </r>
  <r>
    <x v="225"/>
    <x v="3"/>
    <x v="127"/>
    <n v="4712100000"/>
    <n v="1914900000"/>
    <n v="1428000000"/>
    <n v="0"/>
    <n v="183200000"/>
    <n v="2797200000"/>
    <n v="1186000000"/>
    <x v="1"/>
    <s v="Apparel, Accessories &amp; Luxury Goods"/>
  </r>
  <r>
    <x v="226"/>
    <x v="0"/>
    <x v="92"/>
    <n v="96619000000"/>
    <n v="76726000000"/>
    <n v="15477000000"/>
    <n v="0"/>
    <n v="1652000000"/>
    <n v="19893000000"/>
    <n v="2764000000"/>
    <x v="4"/>
    <s v="Food Retail"/>
  </r>
  <r>
    <x v="226"/>
    <x v="1"/>
    <x v="46"/>
    <n v="98375000000"/>
    <n v="78138000000"/>
    <n v="15809000000"/>
    <n v="0"/>
    <n v="1703000000"/>
    <n v="20237000000"/>
    <n v="2725000000"/>
    <x v="4"/>
    <s v="Food Retail"/>
  </r>
  <r>
    <x v="226"/>
    <x v="2"/>
    <x v="26"/>
    <n v="108465000000"/>
    <n v="85512000000"/>
    <n v="17868000000"/>
    <n v="0"/>
    <n v="1948000000"/>
    <n v="22953000000"/>
    <n v="3137000000"/>
    <x v="4"/>
    <s v="Food Retail"/>
  </r>
  <r>
    <x v="226"/>
    <x v="3"/>
    <x v="47"/>
    <n v="109830000000"/>
    <n v="85496000000"/>
    <n v="18669000000"/>
    <n v="0"/>
    <n v="2089000000"/>
    <n v="24334000000"/>
    <n v="3576000000"/>
    <x v="4"/>
    <s v="Food Retail"/>
  </r>
  <r>
    <x v="227"/>
    <x v="0"/>
    <x v="92"/>
    <n v="19279000000"/>
    <n v="12289000000"/>
    <n v="4267000000"/>
    <n v="0"/>
    <n v="833000000"/>
    <n v="6990000000"/>
    <n v="1890000000"/>
    <x v="1"/>
    <s v="General Merchandise Stores"/>
  </r>
  <r>
    <x v="227"/>
    <x v="1"/>
    <x v="46"/>
    <n v="19031000000"/>
    <n v="12087000000"/>
    <n v="4313000000"/>
    <n v="0"/>
    <n v="889000000"/>
    <n v="6944000000"/>
    <n v="1742000000"/>
    <x v="1"/>
    <s v="General Merchandise Stores"/>
  </r>
  <r>
    <x v="227"/>
    <x v="2"/>
    <x v="26"/>
    <n v="19023000000"/>
    <n v="12098000000"/>
    <n v="4350000000"/>
    <n v="0"/>
    <n v="886000000"/>
    <n v="6925000000"/>
    <n v="1689000000"/>
    <x v="1"/>
    <s v="General Merchandise Stores"/>
  </r>
  <r>
    <x v="227"/>
    <x v="3"/>
    <x v="47"/>
    <n v="19204000000"/>
    <n v="12265000000"/>
    <n v="4452000000"/>
    <n v="0"/>
    <n v="934000000"/>
    <n v="6939000000"/>
    <n v="1553000000"/>
    <x v="1"/>
    <s v="General Merchandise Stores"/>
  </r>
  <r>
    <x v="228"/>
    <x v="0"/>
    <x v="1"/>
    <n v="2369300000"/>
    <n v="805300000"/>
    <n v="602100000"/>
    <n v="0"/>
    <n v="223300000"/>
    <n v="1564000000"/>
    <n v="738600000"/>
    <x v="0"/>
    <s v="Railroads"/>
  </r>
  <r>
    <x v="228"/>
    <x v="1"/>
    <x v="2"/>
    <n v="2577100000"/>
    <n v="877900000"/>
    <n v="632000000"/>
    <n v="0"/>
    <n v="258100000"/>
    <n v="1699200000"/>
    <n v="809100000"/>
    <x v="0"/>
    <s v="Railroads"/>
  </r>
  <r>
    <x v="228"/>
    <x v="2"/>
    <x v="3"/>
    <n v="2418800000"/>
    <n v="759200000"/>
    <n v="571200000"/>
    <n v="0"/>
    <n v="284600000"/>
    <n v="1659600000"/>
    <n v="803800000"/>
    <x v="0"/>
    <s v="Railroads"/>
  </r>
  <r>
    <x v="228"/>
    <x v="3"/>
    <x v="28"/>
    <n v="2334200000"/>
    <n v="691100000"/>
    <n v="519600000"/>
    <n v="0"/>
    <n v="305000000"/>
    <n v="1643100000"/>
    <n v="818500000"/>
    <x v="0"/>
    <s v="Railroads"/>
  </r>
  <r>
    <x v="229"/>
    <x v="0"/>
    <x v="92"/>
    <n v="10459000000"/>
    <n v="6073000000"/>
    <n v="2720000000"/>
    <n v="0"/>
    <n v="0"/>
    <n v="4386000000"/>
    <n v="1666000000"/>
    <x v="1"/>
    <s v="Apparel Retail"/>
  </r>
  <r>
    <x v="229"/>
    <x v="1"/>
    <x v="46"/>
    <n v="10773000000"/>
    <n v="6344000000"/>
    <n v="2686000000"/>
    <n v="0"/>
    <n v="0"/>
    <n v="4429000000"/>
    <n v="1743000000"/>
    <x v="1"/>
    <s v="Apparel Retail"/>
  </r>
  <r>
    <x v="229"/>
    <x v="2"/>
    <x v="26"/>
    <n v="11454000000"/>
    <n v="6646000000"/>
    <n v="2855000000"/>
    <n v="0"/>
    <n v="0"/>
    <n v="4808000000"/>
    <n v="1953000000"/>
    <x v="1"/>
    <s v="Apparel Retail"/>
  </r>
  <r>
    <x v="229"/>
    <x v="3"/>
    <x v="47"/>
    <n v="12154000000"/>
    <n v="6950000000"/>
    <n v="3012000000"/>
    <n v="0"/>
    <n v="0"/>
    <n v="5204000000"/>
    <n v="2192000000"/>
    <x v="1"/>
    <s v="Apparel Retail"/>
  </r>
  <r>
    <x v="230"/>
    <x v="0"/>
    <x v="0"/>
    <n v="3414500000"/>
    <n v="2718900000"/>
    <n v="346100000"/>
    <n v="0"/>
    <n v="25100000"/>
    <n v="695600000"/>
    <n v="324400000"/>
    <x v="0"/>
    <s v="Industrial Conglomerates"/>
  </r>
  <r>
    <x v="230"/>
    <x v="1"/>
    <x v="1"/>
    <n v="3477200000"/>
    <n v="2767300000"/>
    <n v="346900000"/>
    <n v="0"/>
    <n v="25400000"/>
    <n v="709900000"/>
    <n v="337600000"/>
    <x v="0"/>
    <s v="Industrial Conglomerates"/>
  </r>
  <r>
    <x v="230"/>
    <x v="2"/>
    <x v="2"/>
    <n v="3782300000"/>
    <n v="2991900000"/>
    <n v="439200000"/>
    <n v="0"/>
    <n v="19700000"/>
    <n v="790400000"/>
    <n v="331500000"/>
    <x v="0"/>
    <s v="Industrial Conglomerates"/>
  </r>
  <r>
    <x v="230"/>
    <x v="3"/>
    <x v="3"/>
    <n v="3917200000"/>
    <n v="2994000000"/>
    <n v="411800000"/>
    <n v="0"/>
    <n v="20800000"/>
    <n v="923200000"/>
    <n v="490600000"/>
    <x v="0"/>
    <s v="Industrial Conglomerates"/>
  </r>
  <r>
    <x v="231"/>
    <x v="0"/>
    <x v="56"/>
    <n v="5935095000"/>
    <n v="4920664000"/>
    <n v="328595000"/>
    <n v="0"/>
    <n v="0"/>
    <n v="1014431000"/>
    <n v="685836000"/>
    <x v="1"/>
    <s v="Homebuilding"/>
  </r>
  <r>
    <x v="231"/>
    <x v="1"/>
    <x v="57"/>
    <n v="7779812000"/>
    <n v="6336272000"/>
    <n v="521502000"/>
    <n v="0"/>
    <n v="0"/>
    <n v="1443540000"/>
    <n v="922038000"/>
    <x v="1"/>
    <s v="Homebuilding"/>
  </r>
  <r>
    <x v="231"/>
    <x v="2"/>
    <x v="58"/>
    <n v="9474008000"/>
    <n v="7757571000"/>
    <n v="630421000"/>
    <n v="0"/>
    <n v="0"/>
    <n v="1716437000"/>
    <n v="1086016000"/>
    <x v="1"/>
    <s v="Homebuilding"/>
  </r>
  <r>
    <x v="231"/>
    <x v="3"/>
    <x v="59"/>
    <n v="10949999000"/>
    <n v="8923519000"/>
    <n v="764117000"/>
    <n v="0"/>
    <n v="0"/>
    <n v="2026480000"/>
    <n v="1262363000"/>
    <x v="1"/>
    <s v="Homebuilding"/>
  </r>
  <r>
    <x v="232"/>
    <x v="0"/>
    <x v="0"/>
    <n v="5671400000"/>
    <n v="3421700000"/>
    <n v="1114600000"/>
    <n v="0"/>
    <n v="86300000"/>
    <n v="2249700000"/>
    <n v="1048800000"/>
    <x v="3"/>
    <s v="Health Care Facilities"/>
  </r>
  <r>
    <x v="232"/>
    <x v="1"/>
    <x v="1"/>
    <n v="5808300000"/>
    <n v="3585100000"/>
    <n v="1128800000"/>
    <n v="0"/>
    <n v="81700000"/>
    <n v="2223200000"/>
    <n v="1012700000"/>
    <x v="3"/>
    <s v="Health Care Facilities"/>
  </r>
  <r>
    <x v="232"/>
    <x v="2"/>
    <x v="2"/>
    <n v="6011600000"/>
    <n v="3808500000"/>
    <n v="1198200000"/>
    <n v="0"/>
    <n v="76700000"/>
    <n v="2203100000"/>
    <n v="928200000"/>
    <x v="3"/>
    <s v="Health Care Facilities"/>
  </r>
  <r>
    <x v="232"/>
    <x v="3"/>
    <x v="3"/>
    <n v="8680100000"/>
    <n v="5776800000"/>
    <n v="1622000000"/>
    <n v="0"/>
    <n v="164500000"/>
    <n v="2903300000"/>
    <n v="1116800000"/>
    <x v="3"/>
    <s v="Health Care Facilities"/>
  </r>
  <r>
    <x v="233"/>
    <x v="0"/>
    <x v="0"/>
    <n v="4122930000"/>
    <n v="2398790000"/>
    <n v="1219343000"/>
    <n v="0"/>
    <n v="64093000"/>
    <n v="1724140000"/>
    <n v="440704000"/>
    <x v="1"/>
    <s v="Distributors"/>
  </r>
  <r>
    <x v="233"/>
    <x v="1"/>
    <x v="1"/>
    <n v="5062528000"/>
    <n v="2987126000"/>
    <n v="1454080000"/>
    <n v="0"/>
    <n v="80969000"/>
    <n v="2075402000"/>
    <n v="540353000"/>
    <x v="1"/>
    <s v="Distributors"/>
  </r>
  <r>
    <x v="233"/>
    <x v="2"/>
    <x v="2"/>
    <n v="6740064000"/>
    <n v="4088151000"/>
    <n v="1866520000"/>
    <n v="0"/>
    <n v="120719000"/>
    <n v="2651913000"/>
    <n v="664674000"/>
    <x v="1"/>
    <s v="Distributors"/>
  </r>
  <r>
    <x v="233"/>
    <x v="3"/>
    <x v="3"/>
    <n v="7192633000"/>
    <n v="4359104000"/>
    <n v="1987271000"/>
    <n v="0"/>
    <n v="122120000"/>
    <n v="2833529000"/>
    <n v="724138000"/>
    <x v="1"/>
    <s v="Distributors"/>
  </r>
  <r>
    <x v="234"/>
    <x v="0"/>
    <x v="0"/>
    <n v="13107000000"/>
    <n v="11799000000"/>
    <s v=" $-   "/>
    <n v="0"/>
    <n v="0"/>
    <n v="1308000000"/>
    <e v="#VALUE!"/>
    <x v="0"/>
    <s v="Industrial Conglomerates"/>
  </r>
  <r>
    <x v="234"/>
    <x v="1"/>
    <x v="1"/>
    <n v="11420000000"/>
    <n v="10303000000"/>
    <s v=" $-   "/>
    <n v="0"/>
    <n v="0"/>
    <n v="1117000000"/>
    <e v="#VALUE!"/>
    <x v="0"/>
    <s v="Industrial Conglomerates"/>
  </r>
  <r>
    <x v="234"/>
    <x v="2"/>
    <x v="2"/>
    <n v="10986000000"/>
    <n v="9974000000"/>
    <s v=" $-   "/>
    <n v="0"/>
    <n v="0"/>
    <n v="1012000000"/>
    <e v="#VALUE!"/>
    <x v="0"/>
    <s v="Industrial Conglomerates"/>
  </r>
  <r>
    <x v="234"/>
    <x v="3"/>
    <x v="3"/>
    <n v="10466000000"/>
    <n v="9576000000"/>
    <s v=" $-   "/>
    <n v="0"/>
    <n v="0"/>
    <n v="890000000"/>
    <e v="#VALUE!"/>
    <x v="0"/>
    <s v="Industrial Conglomerates"/>
  </r>
  <r>
    <x v="235"/>
    <x v="0"/>
    <x v="52"/>
    <n v="1282236000"/>
    <n v="322516000"/>
    <n v="151382000"/>
    <n v="235184000"/>
    <n v="0"/>
    <n v="959720000"/>
    <n v="573154000"/>
    <x v="2"/>
    <s v="Semiconductors"/>
  </r>
  <r>
    <x v="235"/>
    <x v="1"/>
    <x v="128"/>
    <n v="1388386000"/>
    <n v="338580000"/>
    <n v="159642000"/>
    <n v="250434000"/>
    <n v="0"/>
    <n v="1049806000"/>
    <n v="639730000"/>
    <x v="2"/>
    <s v="Semiconductors"/>
  </r>
  <r>
    <x v="235"/>
    <x v="2"/>
    <x v="129"/>
    <n v="1475139000"/>
    <n v="355727000"/>
    <n v="169952000"/>
    <n v="266761000"/>
    <n v="0"/>
    <n v="1119412000"/>
    <n v="682699000"/>
    <x v="2"/>
    <s v="Semiconductors"/>
  </r>
  <r>
    <x v="235"/>
    <x v="3"/>
    <x v="130"/>
    <n v="1423936000"/>
    <n v="343801000"/>
    <n v="170120000"/>
    <n v="276462000"/>
    <n v="0"/>
    <n v="1080135000"/>
    <n v="633553000"/>
    <x v="2"/>
    <s v="Semiconductors"/>
  </r>
  <r>
    <x v="236"/>
    <x v="0"/>
    <x v="0"/>
    <n v="22603400000"/>
    <n v="4796500000"/>
    <n v="6839500000"/>
    <n v="5278100000"/>
    <n v="0"/>
    <n v="17806900000"/>
    <n v="5689300000"/>
    <x v="3"/>
    <s v="Pharmaceuticals"/>
  </r>
  <r>
    <x v="236"/>
    <x v="1"/>
    <x v="1"/>
    <n v="23113100000"/>
    <n v="4908100000"/>
    <n v="6606700000"/>
    <n v="5531300000"/>
    <n v="0"/>
    <n v="18205000000"/>
    <n v="6067000000"/>
    <x v="3"/>
    <s v="Pharmaceuticals"/>
  </r>
  <r>
    <x v="236"/>
    <x v="2"/>
    <x v="2"/>
    <n v="19615600000"/>
    <n v="4932500000"/>
    <n v="6280300000"/>
    <n v="4733600000"/>
    <n v="0"/>
    <n v="14683100000"/>
    <n v="3669200000"/>
    <x v="3"/>
    <s v="Pharmaceuticals"/>
  </r>
  <r>
    <x v="236"/>
    <x v="3"/>
    <x v="3"/>
    <n v="19958700000"/>
    <n v="5037200000"/>
    <n v="6432400000"/>
    <n v="4796400000"/>
    <n v="0"/>
    <n v="14921500000"/>
    <n v="3692700000"/>
    <x v="3"/>
    <s v="Pharmaceuticals"/>
  </r>
  <r>
    <x v="237"/>
    <x v="0"/>
    <x v="1"/>
    <n v="45358000000"/>
    <n v="41171000000"/>
    <n v="-318000000"/>
    <n v="0"/>
    <n v="0"/>
    <n v="4187000000"/>
    <n v="4505000000"/>
    <x v="0"/>
    <s v="Aerospace &amp; Defense"/>
  </r>
  <r>
    <x v="237"/>
    <x v="1"/>
    <x v="2"/>
    <n v="39946000000"/>
    <n v="35263000000"/>
    <n v="-329000000"/>
    <n v="0"/>
    <n v="0"/>
    <n v="4683000000"/>
    <n v="5012000000"/>
    <x v="0"/>
    <s v="Aerospace &amp; Defense"/>
  </r>
  <r>
    <x v="237"/>
    <x v="2"/>
    <x v="3"/>
    <n v="40536000000"/>
    <n v="36044000000"/>
    <n v="-220000000"/>
    <n v="0"/>
    <n v="0"/>
    <n v="4492000000"/>
    <n v="4712000000"/>
    <x v="0"/>
    <s v="Aerospace &amp; Defense"/>
  </r>
  <r>
    <x v="237"/>
    <x v="3"/>
    <x v="28"/>
    <n v="47248000000"/>
    <n v="42186000000"/>
    <n v="-487000000"/>
    <n v="0"/>
    <n v="0"/>
    <n v="5062000000"/>
    <n v="5549000000"/>
    <x v="0"/>
    <s v="Aerospace &amp; Defense"/>
  </r>
  <r>
    <x v="238"/>
    <x v="0"/>
    <x v="0"/>
    <n v="3094500000"/>
    <n v="2144200000"/>
    <n v="98200000"/>
    <n v="0"/>
    <n v="332400000"/>
    <n v="950300000"/>
    <n v="519700000"/>
    <x v="5"/>
    <s v="Electric Utilities"/>
  </r>
  <r>
    <x v="238"/>
    <x v="1"/>
    <x v="1"/>
    <n v="3276800000"/>
    <n v="2272400000"/>
    <n v="99600000"/>
    <n v="0"/>
    <n v="370900000"/>
    <n v="1004400000"/>
    <n v="533900000"/>
    <x v="5"/>
    <s v="Electric Utilities"/>
  </r>
  <r>
    <x v="238"/>
    <x v="2"/>
    <x v="2"/>
    <n v="3350300000"/>
    <n v="2317500000"/>
    <n v="101100000"/>
    <n v="0"/>
    <n v="388100000"/>
    <n v="1032800000"/>
    <n v="543600000"/>
    <x v="5"/>
    <s v="Electric Utilities"/>
  </r>
  <r>
    <x v="238"/>
    <x v="3"/>
    <x v="3"/>
    <n v="3253600000"/>
    <n v="2171600000"/>
    <n v="103700000"/>
    <n v="0"/>
    <n v="401300000"/>
    <n v="1082000000"/>
    <n v="577000000"/>
    <x v="5"/>
    <s v="Electric Utilities"/>
  </r>
  <r>
    <x v="239"/>
    <x v="0"/>
    <x v="87"/>
    <n v="50521000000"/>
    <n v="33194000000"/>
    <n v="12244000000"/>
    <n v="0"/>
    <n v="1523000000"/>
    <n v="17327000000"/>
    <n v="3560000000"/>
    <x v="1"/>
    <s v="Home Improvement Retail"/>
  </r>
  <r>
    <x v="239"/>
    <x v="1"/>
    <x v="25"/>
    <n v="53417000000"/>
    <n v="34941000000"/>
    <n v="12865000000"/>
    <n v="0"/>
    <n v="1462000000"/>
    <n v="18476000000"/>
    <n v="4149000000"/>
    <x v="1"/>
    <s v="Home Improvement Retail"/>
  </r>
  <r>
    <x v="239"/>
    <x v="2"/>
    <x v="88"/>
    <n v="56223000000"/>
    <n v="36665000000"/>
    <n v="13281000000"/>
    <n v="0"/>
    <n v="1485000000"/>
    <n v="19558000000"/>
    <n v="4792000000"/>
    <x v="1"/>
    <s v="Home Improvement Retail"/>
  </r>
  <r>
    <x v="239"/>
    <x v="3"/>
    <x v="89"/>
    <n v="59074000000"/>
    <n v="38504000000"/>
    <n v="14115000000"/>
    <n v="0"/>
    <n v="1484000000"/>
    <n v="20570000000"/>
    <n v="4971000000"/>
    <x v="1"/>
    <s v="Home Improvement Retail"/>
  </r>
  <r>
    <x v="240"/>
    <x v="0"/>
    <x v="52"/>
    <n v="3598916000"/>
    <n v="2195857000"/>
    <n v="601300000"/>
    <n v="683688000"/>
    <n v="0"/>
    <n v="1403059000"/>
    <n v="118071000"/>
    <x v="2"/>
    <s v="Semiconductor Equipment"/>
  </r>
  <r>
    <x v="240"/>
    <x v="1"/>
    <x v="128"/>
    <n v="4607309000"/>
    <n v="2599828000"/>
    <n v="613341000"/>
    <n v="716471000"/>
    <n v="0"/>
    <n v="2007481000"/>
    <n v="677669000"/>
    <x v="2"/>
    <s v="Semiconductor Equipment"/>
  </r>
  <r>
    <x v="240"/>
    <x v="2"/>
    <x v="129"/>
    <n v="5259312000"/>
    <n v="2974976000"/>
    <n v="591611000"/>
    <n v="825242000"/>
    <n v="0"/>
    <n v="2284336000"/>
    <n v="867483000"/>
    <x v="2"/>
    <s v="Semiconductor Equipment"/>
  </r>
  <r>
    <x v="240"/>
    <x v="3"/>
    <x v="131"/>
    <n v="5885893000"/>
    <n v="3266971000"/>
    <n v="630954000"/>
    <n v="913712000"/>
    <n v="0"/>
    <n v="2618922000"/>
    <n v="1074256000"/>
    <x v="2"/>
    <s v="Semiconductor Equipment"/>
  </r>
  <r>
    <x v="241"/>
    <x v="0"/>
    <x v="0"/>
    <n v="7810610000"/>
    <n v="7479746000"/>
    <n v="360586000"/>
    <n v="0"/>
    <n v="116388000"/>
    <n v="330864000"/>
    <n v="-146110000"/>
    <x v="6"/>
    <s v="Multi-Sector Holdings"/>
  </r>
  <r>
    <x v="241"/>
    <x v="1"/>
    <x v="1"/>
    <n v="9531778000"/>
    <n v="7567707000"/>
    <n v="2177616000"/>
    <n v="0"/>
    <n v="167425000"/>
    <n v="1964071000"/>
    <n v="-380970000"/>
    <x v="6"/>
    <s v="Multi-Sector Holdings"/>
  </r>
  <r>
    <x v="241"/>
    <x v="2"/>
    <x v="2"/>
    <n v="10681897000"/>
    <n v="8024286000"/>
    <n v="2856642000"/>
    <n v="0"/>
    <n v="185993000"/>
    <n v="2657611000"/>
    <n v="-385024000"/>
    <x v="6"/>
    <s v="Multi-Sector Holdings"/>
  </r>
  <r>
    <x v="241"/>
    <x v="3"/>
    <x v="3"/>
    <n v="10116502000"/>
    <n v="7677233000"/>
    <n v="2620072000"/>
    <n v="0"/>
    <n v="224133000"/>
    <n v="2439269000"/>
    <n v="-404936000"/>
    <x v="6"/>
    <s v="Multi-Sector Holdings"/>
  </r>
  <r>
    <x v="242"/>
    <x v="0"/>
    <x v="1"/>
    <n v="17699000000"/>
    <n v="8307000000"/>
    <n v="7161000000"/>
    <n v="0"/>
    <n v="867000000"/>
    <n v="9392000000"/>
    <n v="1364000000"/>
    <x v="0"/>
    <s v="Airlines"/>
  </r>
  <r>
    <x v="242"/>
    <x v="1"/>
    <x v="2"/>
    <n v="18605000000"/>
    <n v="7677000000"/>
    <n v="7639000000"/>
    <n v="0"/>
    <n v="938000000"/>
    <n v="10928000000"/>
    <n v="2351000000"/>
    <x v="0"/>
    <s v="Airlines"/>
  </r>
  <r>
    <x v="242"/>
    <x v="2"/>
    <x v="3"/>
    <n v="19820000000"/>
    <n v="6025000000"/>
    <n v="8625000000"/>
    <n v="0"/>
    <n v="1015000000"/>
    <n v="13795000000"/>
    <n v="4155000000"/>
    <x v="0"/>
    <s v="Airlines"/>
  </r>
  <r>
    <x v="242"/>
    <x v="3"/>
    <x v="28"/>
    <n v="20425000000"/>
    <n v="6132000000"/>
    <n v="9312000000"/>
    <n v="0"/>
    <n v="1221000000"/>
    <n v="14293000000"/>
    <n v="3760000000"/>
    <x v="0"/>
    <s v="Airlines"/>
  </r>
  <r>
    <x v="243"/>
    <x v="0"/>
    <x v="0"/>
    <n v="6376000000"/>
    <n v="3851000000"/>
    <n v="1201000000"/>
    <n v="0"/>
    <n v="749000000"/>
    <n v="2525000000"/>
    <n v="575000000"/>
    <x v="10"/>
    <s v="Alternative Carriers"/>
  </r>
  <r>
    <x v="243"/>
    <x v="1"/>
    <x v="1"/>
    <n v="6313000000"/>
    <n v="3685000000"/>
    <n v="1162000000"/>
    <n v="0"/>
    <n v="800000000"/>
    <n v="2628000000"/>
    <n v="666000000"/>
    <x v="10"/>
    <s v="Alternative Carriers"/>
  </r>
  <r>
    <x v="243"/>
    <x v="2"/>
    <x v="2"/>
    <n v="6777000000"/>
    <n v="3775000000"/>
    <n v="1181000000"/>
    <n v="0"/>
    <n v="808000000"/>
    <n v="3002000000"/>
    <n v="1013000000"/>
    <x v="10"/>
    <s v="Alternative Carriers"/>
  </r>
  <r>
    <x v="243"/>
    <x v="3"/>
    <x v="3"/>
    <n v="8229000000"/>
    <n v="4265000000"/>
    <n v="1467000000"/>
    <n v="0"/>
    <n v="1166000000"/>
    <n v="3964000000"/>
    <n v="1331000000"/>
    <x v="10"/>
    <s v="Alternative Carriers"/>
  </r>
  <r>
    <x v="244"/>
    <x v="0"/>
    <x v="0"/>
    <n v="45352000000"/>
    <n v="39595000000"/>
    <n v="909000000"/>
    <n v="172000000"/>
    <n v="0"/>
    <n v="5757000000"/>
    <n v="4676000000"/>
    <x v="8"/>
    <s v="Diversified Chemicals"/>
  </r>
  <r>
    <x v="244"/>
    <x v="1"/>
    <x v="1"/>
    <n v="44062000000"/>
    <n v="37940000000"/>
    <n v="870000000"/>
    <n v="150000000"/>
    <n v="0"/>
    <n v="6122000000"/>
    <n v="5102000000"/>
    <x v="8"/>
    <s v="Diversified Chemicals"/>
  </r>
  <r>
    <x v="244"/>
    <x v="2"/>
    <x v="2"/>
    <n v="45608000000"/>
    <n v="38939000000"/>
    <n v="806000000"/>
    <n v="127000000"/>
    <n v="0"/>
    <n v="6669000000"/>
    <n v="5736000000"/>
    <x v="8"/>
    <s v="Diversified Chemicals"/>
  </r>
  <r>
    <x v="244"/>
    <x v="3"/>
    <x v="3"/>
    <n v="32735000000"/>
    <n v="25683000000"/>
    <n v="828000000"/>
    <n v="102000000"/>
    <n v="0"/>
    <n v="7052000000"/>
    <n v="6122000000"/>
    <x v="8"/>
    <s v="Diversified Chemicals"/>
  </r>
  <r>
    <x v="245"/>
    <x v="0"/>
    <x v="92"/>
    <n v="27686000000"/>
    <n v="16538000000"/>
    <n v="8482000000"/>
    <n v="0"/>
    <n v="0"/>
    <n v="11148000000"/>
    <n v="2666000000"/>
    <x v="1"/>
    <s v="Department Stores"/>
  </r>
  <r>
    <x v="245"/>
    <x v="1"/>
    <x v="46"/>
    <n v="27931000000"/>
    <n v="16725000000"/>
    <n v="8440000000"/>
    <n v="0"/>
    <n v="0"/>
    <n v="11206000000"/>
    <n v="2766000000"/>
    <x v="1"/>
    <s v="Department Stores"/>
  </r>
  <r>
    <x v="245"/>
    <x v="2"/>
    <x v="26"/>
    <n v="28105000000"/>
    <n v="16863000000"/>
    <n v="8355000000"/>
    <n v="0"/>
    <n v="0"/>
    <n v="11242000000"/>
    <n v="2887000000"/>
    <x v="1"/>
    <s v="Department Stores"/>
  </r>
  <r>
    <x v="245"/>
    <x v="3"/>
    <x v="47"/>
    <n v="27079000000"/>
    <n v="16496000000"/>
    <n v="8256000000"/>
    <n v="0"/>
    <n v="0"/>
    <n v="10583000000"/>
    <n v="2327000000"/>
    <x v="1"/>
    <s v="Department Stores"/>
  </r>
  <r>
    <x v="246"/>
    <x v="0"/>
    <x v="1"/>
    <n v="8312000000"/>
    <s v=" $-   "/>
    <n v="3456000000"/>
    <n v="0"/>
    <n v="258000000"/>
    <e v="#VALUE!"/>
    <e v="#VALUE!"/>
    <x v="2"/>
    <s v="Internet Software &amp; Services"/>
  </r>
  <r>
    <x v="246"/>
    <x v="1"/>
    <x v="2"/>
    <n v="9441000000"/>
    <s v=" $-   "/>
    <n v="4014000000"/>
    <n v="0"/>
    <n v="321000000"/>
    <e v="#VALUE!"/>
    <e v="#VALUE!"/>
    <x v="2"/>
    <s v="Internet Software &amp; Services"/>
  </r>
  <r>
    <x v="246"/>
    <x v="2"/>
    <x v="3"/>
    <n v="9667000000"/>
    <s v=" $-   "/>
    <n v="4162000000"/>
    <n v="0"/>
    <n v="366000000"/>
    <e v="#VALUE!"/>
    <e v="#VALUE!"/>
    <x v="2"/>
    <s v="Internet Software &amp; Services"/>
  </r>
  <r>
    <x v="246"/>
    <x v="3"/>
    <x v="28"/>
    <n v="10776000000"/>
    <s v=" $-   "/>
    <n v="4525000000"/>
    <n v="0"/>
    <n v="373000000"/>
    <e v="#VALUE!"/>
    <e v="#VALUE!"/>
    <x v="2"/>
    <s v="Internet Software &amp; Services"/>
  </r>
  <r>
    <x v="247"/>
    <x v="0"/>
    <x v="0"/>
    <n v="475888000"/>
    <n v="117275000"/>
    <n v="47115000"/>
    <n v="0"/>
    <n v="121211000"/>
    <n v="358613000"/>
    <n v="190287000"/>
    <x v="7"/>
    <s v="Residential REITs"/>
  </r>
  <r>
    <x v="247"/>
    <x v="1"/>
    <x v="1"/>
    <n v="635490000"/>
    <n v="172050000"/>
    <n v="43720000"/>
    <n v="0"/>
    <n v="186979000"/>
    <n v="463440000"/>
    <n v="232741000"/>
    <x v="7"/>
    <s v="Residential REITs"/>
  </r>
  <r>
    <x v="247"/>
    <x v="2"/>
    <x v="2"/>
    <n v="992332000"/>
    <n v="275379000"/>
    <n v="57664000"/>
    <n v="0"/>
    <n v="301812000"/>
    <n v="716953000"/>
    <n v="357477000"/>
    <x v="7"/>
    <s v="Residential REITs"/>
  </r>
  <r>
    <x v="247"/>
    <x v="3"/>
    <x v="3"/>
    <n v="1042779000"/>
    <n v="280901000"/>
    <n v="53992000"/>
    <n v="0"/>
    <n v="294520000"/>
    <n v="761878000"/>
    <n v="413366000"/>
    <x v="7"/>
    <s v="Residential REITs"/>
  </r>
  <r>
    <x v="248"/>
    <x v="0"/>
    <x v="0"/>
    <n v="797517000"/>
    <n v="337533000"/>
    <n v="20412000"/>
    <n v="0"/>
    <n v="277621000"/>
    <n v="459984000"/>
    <n v="161951000"/>
    <x v="7"/>
    <s v="Retail REITs"/>
  </r>
  <r>
    <x v="248"/>
    <x v="1"/>
    <x v="1"/>
    <n v="1029475000"/>
    <n v="423256000"/>
    <n v="27772000"/>
    <n v="0"/>
    <n v="357165000"/>
    <n v="606219000"/>
    <n v="221282000"/>
    <x v="7"/>
    <s v="Retail REITs"/>
  </r>
  <r>
    <x v="248"/>
    <x v="2"/>
    <x v="2"/>
    <n v="1105247000"/>
    <n v="441929000"/>
    <n v="29412000"/>
    <n v="0"/>
    <n v="378716000"/>
    <n v="663318000"/>
    <n v="255190000"/>
    <x v="7"/>
    <s v="Retail REITs"/>
  </r>
  <r>
    <x v="248"/>
    <x v="3"/>
    <x v="3"/>
    <n v="1288149000"/>
    <n v="497359000"/>
    <n v="29870000"/>
    <n v="0"/>
    <n v="464472000"/>
    <n v="790790000"/>
    <n v="296448000"/>
    <x v="7"/>
    <s v="Retail REITs"/>
  </r>
  <r>
    <x v="249"/>
    <x v="0"/>
    <x v="0"/>
    <n v="11814000000"/>
    <n v="10190000000"/>
    <n v="582000000"/>
    <n v="0"/>
    <n v="102000000"/>
    <n v="1624000000"/>
    <n v="940000000"/>
    <x v="1"/>
    <s v="Hotels, Resorts &amp; Cruise Lines"/>
  </r>
  <r>
    <x v="249"/>
    <x v="1"/>
    <x v="1"/>
    <n v="12784000000"/>
    <n v="11020000000"/>
    <n v="649000000"/>
    <n v="0"/>
    <n v="127000000"/>
    <n v="1764000000"/>
    <n v="988000000"/>
    <x v="1"/>
    <s v="Hotels, Resorts &amp; Cruise Lines"/>
  </r>
  <r>
    <x v="249"/>
    <x v="2"/>
    <x v="2"/>
    <n v="13796000000"/>
    <n v="11830000000"/>
    <n v="659000000"/>
    <n v="0"/>
    <n v="148000000"/>
    <n v="1966000000"/>
    <n v="1159000000"/>
    <x v="1"/>
    <s v="Hotels, Resorts &amp; Cruise Lines"/>
  </r>
  <r>
    <x v="249"/>
    <x v="3"/>
    <x v="3"/>
    <n v="14486000000"/>
    <n v="12363000000"/>
    <n v="634000000"/>
    <n v="0"/>
    <n v="139000000"/>
    <n v="2123000000"/>
    <n v="1350000000"/>
    <x v="1"/>
    <s v="Hotels, Resorts &amp; Cruise Lines"/>
  </r>
  <r>
    <x v="250"/>
    <x v="0"/>
    <x v="1"/>
    <n v="6761000000"/>
    <n v="4802000000"/>
    <n v="1347000000"/>
    <n v="0"/>
    <n v="0"/>
    <n v="1959000000"/>
    <n v="612000000"/>
    <x v="0"/>
    <s v="Building Products"/>
  </r>
  <r>
    <x v="250"/>
    <x v="1"/>
    <x v="2"/>
    <n v="7006000000"/>
    <n v="4946000000"/>
    <n v="1338000000"/>
    <n v="0"/>
    <n v="0"/>
    <n v="2060000000"/>
    <n v="722000000"/>
    <x v="0"/>
    <s v="Building Products"/>
  </r>
  <r>
    <x v="250"/>
    <x v="2"/>
    <x v="3"/>
    <n v="7142000000"/>
    <n v="4889000000"/>
    <n v="1339000000"/>
    <n v="0"/>
    <n v="0"/>
    <n v="2253000000"/>
    <n v="914000000"/>
    <x v="0"/>
    <s v="Building Products"/>
  </r>
  <r>
    <x v="250"/>
    <x v="3"/>
    <x v="28"/>
    <n v="7357000000"/>
    <n v="4901000000"/>
    <n v="1403000000"/>
    <n v="0"/>
    <n v="0"/>
    <n v="2456000000"/>
    <n v="1053000000"/>
    <x v="0"/>
    <s v="Building Products"/>
  </r>
  <r>
    <x v="251"/>
    <x v="0"/>
    <x v="0"/>
    <n v="6420881000"/>
    <n v="3011684000"/>
    <n v="2388182000"/>
    <n v="0"/>
    <n v="0"/>
    <n v="3409197000"/>
    <n v="1021015000"/>
    <x v="1"/>
    <s v="Leisure Products"/>
  </r>
  <r>
    <x v="251"/>
    <x v="1"/>
    <x v="1"/>
    <n v="6484892000"/>
    <n v="3006009000"/>
    <n v="2310780000"/>
    <n v="0"/>
    <n v="0"/>
    <n v="3478883000"/>
    <n v="1168103000"/>
    <x v="1"/>
    <s v="Leisure Products"/>
  </r>
  <r>
    <x v="251"/>
    <x v="2"/>
    <x v="2"/>
    <n v="6023819000"/>
    <n v="3022797000"/>
    <n v="2347308000"/>
    <n v="0"/>
    <n v="0"/>
    <n v="3001022000"/>
    <n v="653714000"/>
    <x v="1"/>
    <s v="Leisure Products"/>
  </r>
  <r>
    <x v="251"/>
    <x v="3"/>
    <x v="3"/>
    <n v="5702613000"/>
    <n v="2896255000"/>
    <n v="2265436000"/>
    <n v="0"/>
    <n v="0"/>
    <n v="2806358000"/>
    <n v="540922000"/>
    <x v="1"/>
    <s v="Leisure Products"/>
  </r>
  <r>
    <x v="252"/>
    <x v="0"/>
    <x v="0"/>
    <n v="27567000000"/>
    <n v="16750700000"/>
    <n v="2211700000"/>
    <n v="0"/>
    <n v="0"/>
    <n v="10816300000"/>
    <n v="8604600000"/>
    <x v="1"/>
    <s v="Restaurants"/>
  </r>
  <r>
    <x v="252"/>
    <x v="1"/>
    <x v="1"/>
    <n v="28105700000"/>
    <n v="17203000000"/>
    <n v="2138400000"/>
    <n v="0"/>
    <n v="0"/>
    <n v="10902700000"/>
    <n v="8764300000"/>
    <x v="1"/>
    <s v="Restaurants"/>
  </r>
  <r>
    <x v="252"/>
    <x v="2"/>
    <x v="2"/>
    <n v="27441300000"/>
    <n v="16985600000"/>
    <n v="2506500000"/>
    <n v="0"/>
    <n v="0"/>
    <n v="10455700000"/>
    <n v="7949200000"/>
    <x v="1"/>
    <s v="Restaurants"/>
  </r>
  <r>
    <x v="252"/>
    <x v="3"/>
    <x v="3"/>
    <n v="25413000000"/>
    <n v="15623800000"/>
    <n v="2643700000"/>
    <n v="0"/>
    <n v="0"/>
    <n v="9789200000"/>
    <n v="7145500000"/>
    <x v="1"/>
    <s v="Restaurants"/>
  </r>
  <r>
    <x v="253"/>
    <x v="0"/>
    <x v="93"/>
    <n v="1581623000"/>
    <n v="743164000"/>
    <n v="261471000"/>
    <n v="254723000"/>
    <n v="111537000"/>
    <n v="838459000"/>
    <n v="210728000"/>
    <x v="2"/>
    <s v="Semiconductors"/>
  </r>
  <r>
    <x v="253"/>
    <x v="1"/>
    <x v="94"/>
    <n v="1931217000"/>
    <n v="802474000"/>
    <n v="267278000"/>
    <n v="305043000"/>
    <n v="94534000"/>
    <n v="1128743000"/>
    <n v="461888000"/>
    <x v="2"/>
    <s v="Semiconductors"/>
  </r>
  <r>
    <x v="253"/>
    <x v="2"/>
    <x v="95"/>
    <n v="2147036000"/>
    <n v="917472000"/>
    <n v="274815000"/>
    <n v="349543000"/>
    <n v="176746000"/>
    <n v="1229564000"/>
    <n v="428460000"/>
    <x v="2"/>
    <s v="Semiconductors"/>
  </r>
  <r>
    <x v="253"/>
    <x v="3"/>
    <x v="96"/>
    <n v="2173334000"/>
    <n v="967870000"/>
    <n v="301670000"/>
    <n v="372596000"/>
    <n v="174896000"/>
    <n v="1205464000"/>
    <n v="356302000"/>
    <x v="2"/>
    <s v="Semiconductors"/>
  </r>
  <r>
    <x v="254"/>
    <x v="0"/>
    <x v="93"/>
    <n v="122196000000"/>
    <n v="115315000000"/>
    <n v="4110000000"/>
    <n v="433000000"/>
    <n v="0"/>
    <n v="6881000000"/>
    <n v="2338000000"/>
    <x v="3"/>
    <s v="Health Care Distributors"/>
  </r>
  <r>
    <x v="254"/>
    <x v="1"/>
    <x v="94"/>
    <n v="137392000000"/>
    <n v="129040000000"/>
    <n v="5388000000"/>
    <n v="457000000"/>
    <n v="0"/>
    <n v="8352000000"/>
    <n v="2507000000"/>
    <x v="3"/>
    <s v="Health Care Distributors"/>
  </r>
  <r>
    <x v="254"/>
    <x v="2"/>
    <x v="95"/>
    <n v="179045000000"/>
    <n v="167634000000"/>
    <n v="7901000000"/>
    <n v="392000000"/>
    <n v="0"/>
    <n v="11411000000"/>
    <n v="3118000000"/>
    <x v="3"/>
    <s v="Health Care Distributors"/>
  </r>
  <r>
    <x v="254"/>
    <x v="3"/>
    <x v="96"/>
    <n v="190884000000"/>
    <n v="179468000000"/>
    <n v="7276000000"/>
    <n v="392000000"/>
    <n v="0"/>
    <n v="11416000000"/>
    <n v="3748000000"/>
    <x v="3"/>
    <s v="Health Care Distributors"/>
  </r>
  <r>
    <x v="255"/>
    <x v="0"/>
    <x v="0"/>
    <n v="2730300000"/>
    <n v="795000000"/>
    <n v="752200000"/>
    <n v="0"/>
    <n v="93500000"/>
    <n v="1935300000"/>
    <n v="1089600000"/>
    <x v="6"/>
    <s v="Diversified Financial Services"/>
  </r>
  <r>
    <x v="255"/>
    <x v="1"/>
    <x v="1"/>
    <n v="2972500000"/>
    <n v="822400000"/>
    <n v="822100000"/>
    <n v="0"/>
    <n v="93400000"/>
    <n v="2150100000"/>
    <n v="1234600000"/>
    <x v="6"/>
    <s v="Diversified Financial Services"/>
  </r>
  <r>
    <x v="255"/>
    <x v="2"/>
    <x v="2"/>
    <n v="3334300000"/>
    <n v="930300000"/>
    <n v="869300000"/>
    <n v="0"/>
    <n v="95600000"/>
    <n v="2404000000"/>
    <n v="1439100000"/>
    <x v="6"/>
    <s v="Diversified Financial Services"/>
  </r>
  <r>
    <x v="255"/>
    <x v="3"/>
    <x v="3"/>
    <n v="3484500000"/>
    <n v="976300000"/>
    <n v="921300000"/>
    <n v="0"/>
    <n v="113500000"/>
    <n v="2508200000"/>
    <n v="1473400000"/>
    <x v="6"/>
    <s v="Diversified Financial Services"/>
  </r>
  <r>
    <x v="256"/>
    <x v="0"/>
    <x v="0"/>
    <n v="35015000000"/>
    <n v="21939000000"/>
    <n v="9176000000"/>
    <n v="0"/>
    <n v="217000000"/>
    <n v="13076000000"/>
    <n v="3683000000"/>
    <x v="4"/>
    <s v="Packaged Foods &amp; Meats"/>
  </r>
  <r>
    <x v="256"/>
    <x v="1"/>
    <x v="1"/>
    <n v="35299000000"/>
    <n v="22189000000"/>
    <n v="8679000000"/>
    <n v="0"/>
    <n v="217000000"/>
    <n v="13110000000"/>
    <n v="4214000000"/>
    <x v="4"/>
    <s v="Packaged Foods &amp; Meats"/>
  </r>
  <r>
    <x v="256"/>
    <x v="2"/>
    <x v="2"/>
    <n v="34244000000"/>
    <n v="21647000000"/>
    <n v="8457000000"/>
    <n v="0"/>
    <n v="206000000"/>
    <n v="12597000000"/>
    <n v="3934000000"/>
    <x v="4"/>
    <s v="Packaged Foods &amp; Meats"/>
  </r>
  <r>
    <x v="256"/>
    <x v="3"/>
    <x v="3"/>
    <n v="29636000000"/>
    <n v="18124000000"/>
    <n v="7577000000"/>
    <n v="0"/>
    <n v="181000000"/>
    <n v="11512000000"/>
    <n v="3754000000"/>
    <x v="4"/>
    <s v="Packaged Foods &amp; Meats"/>
  </r>
  <r>
    <x v="257"/>
    <x v="0"/>
    <x v="0"/>
    <n v="68150000000"/>
    <n v="37987000000"/>
    <n v="9098000000"/>
    <n v="0"/>
    <n v="17755000000"/>
    <n v="30163000000"/>
    <n v="3310000000"/>
    <x v="6"/>
    <s v="Life &amp; Health Insurance"/>
  </r>
  <r>
    <x v="257"/>
    <x v="1"/>
    <x v="1"/>
    <n v="68199000000"/>
    <n v="38107000000"/>
    <n v="9438000000"/>
    <n v="0"/>
    <n v="16602000000"/>
    <n v="30092000000"/>
    <n v="4052000000"/>
    <x v="6"/>
    <s v="Life &amp; Health Insurance"/>
  </r>
  <r>
    <x v="257"/>
    <x v="2"/>
    <x v="2"/>
    <n v="73316000000"/>
    <n v="39102000000"/>
    <n v="8319000000"/>
    <n v="0"/>
    <n v="17091000000"/>
    <n v="34214000000"/>
    <n v="8804000000"/>
    <x v="6"/>
    <s v="Life &amp; Health Insurance"/>
  </r>
  <r>
    <x v="257"/>
    <x v="3"/>
    <x v="3"/>
    <n v="69951000000"/>
    <n v="38714000000"/>
    <n v="6998000000"/>
    <n v="0"/>
    <n v="16769000000"/>
    <n v="31237000000"/>
    <n v="7470000000"/>
    <x v="6"/>
    <s v="Life &amp; Health Insurance"/>
  </r>
  <r>
    <x v="258"/>
    <x v="0"/>
    <x v="0"/>
    <n v="5787980000"/>
    <n v="4297922000"/>
    <n v="1110550000"/>
    <n v="0"/>
    <n v="0"/>
    <n v="1490058000"/>
    <n v="379508000"/>
    <x v="1"/>
    <s v="Home Furnishings"/>
  </r>
  <r>
    <x v="258"/>
    <x v="1"/>
    <x v="1"/>
    <n v="7348754000"/>
    <n v="5427945000"/>
    <n v="1373878000"/>
    <n v="0"/>
    <n v="0"/>
    <n v="1920809000"/>
    <n v="546931000"/>
    <x v="1"/>
    <s v="Home Furnishings"/>
  </r>
  <r>
    <x v="258"/>
    <x v="2"/>
    <x v="2"/>
    <n v="7803446000"/>
    <n v="5649254000"/>
    <n v="1381396000"/>
    <n v="0"/>
    <n v="0"/>
    <n v="2154192000"/>
    <n v="772796000"/>
    <x v="1"/>
    <s v="Home Furnishings"/>
  </r>
  <r>
    <x v="258"/>
    <x v="3"/>
    <x v="3"/>
    <n v="8071563000"/>
    <n v="5660877000"/>
    <n v="1573120000"/>
    <n v="0"/>
    <n v="0"/>
    <n v="2410686000"/>
    <n v="837566000"/>
    <x v="1"/>
    <s v="Home Furnishings"/>
  </r>
  <r>
    <x v="259"/>
    <x v="0"/>
    <x v="0"/>
    <n v="3901300000"/>
    <n v="1503800000"/>
    <n v="1457300000"/>
    <n v="100100000"/>
    <n v="0"/>
    <n v="2397500000"/>
    <n v="840100000"/>
    <x v="4"/>
    <s v="Packaged Foods &amp; Meats"/>
  </r>
  <r>
    <x v="259"/>
    <x v="1"/>
    <x v="1"/>
    <n v="4200700000"/>
    <n v="1528500000"/>
    <n v="1548600000"/>
    <n v="100200000"/>
    <n v="0"/>
    <n v="2672200000"/>
    <n v="1023400000"/>
    <x v="4"/>
    <s v="Packaged Foods &amp; Meats"/>
  </r>
  <r>
    <x v="259"/>
    <x v="2"/>
    <x v="2"/>
    <n v="4409300000"/>
    <n v="1700600000"/>
    <n v="1617600000"/>
    <n v="115100000"/>
    <n v="0"/>
    <n v="2708700000"/>
    <n v="976000000"/>
    <x v="4"/>
    <s v="Packaged Foods &amp; Meats"/>
  </r>
  <r>
    <x v="259"/>
    <x v="3"/>
    <x v="3"/>
    <n v="4071300000"/>
    <n v="1455300000"/>
    <n v="1532400000"/>
    <n v="108400000"/>
    <n v="0"/>
    <n v="2616000000"/>
    <n v="975200000"/>
    <x v="4"/>
    <s v="Packaged Foods &amp; Meats"/>
  </r>
  <r>
    <x v="260"/>
    <x v="0"/>
    <x v="56"/>
    <n v="4123400000"/>
    <n v="2457600000"/>
    <n v="1090300000"/>
    <n v="0"/>
    <n v="0"/>
    <n v="1665800000"/>
    <n v="575500000"/>
    <x v="4"/>
    <s v="Packaged Foods &amp; Meats"/>
  </r>
  <r>
    <x v="260"/>
    <x v="1"/>
    <x v="57"/>
    <n v="4243200000"/>
    <n v="2513000000"/>
    <n v="1122000000"/>
    <n v="0"/>
    <n v="0"/>
    <n v="1730200000"/>
    <n v="608200000"/>
    <x v="4"/>
    <s v="Packaged Foods &amp; Meats"/>
  </r>
  <r>
    <x v="260"/>
    <x v="2"/>
    <x v="58"/>
    <n v="4296300000"/>
    <n v="2559000000"/>
    <n v="1127400000"/>
    <n v="0"/>
    <n v="0"/>
    <n v="1737300000"/>
    <n v="609900000"/>
    <x v="4"/>
    <s v="Packaged Foods &amp; Meats"/>
  </r>
  <r>
    <x v="260"/>
    <x v="3"/>
    <x v="59"/>
    <n v="4411500000"/>
    <n v="2579800000"/>
    <n v="1175000000"/>
    <n v="0"/>
    <n v="0"/>
    <n v="1831700000"/>
    <n v="656700000"/>
    <x v="4"/>
    <s v="Packaged Foods &amp; Meats"/>
  </r>
  <r>
    <x v="261"/>
    <x v="0"/>
    <x v="0"/>
    <n v="2031901000"/>
    <n v="1704767000"/>
    <n v="135824000"/>
    <n v="0"/>
    <n v="0"/>
    <n v="327134000"/>
    <n v="191310000"/>
    <x v="8"/>
    <s v="Construction Materials"/>
  </r>
  <r>
    <x v="261"/>
    <x v="1"/>
    <x v="1"/>
    <n v="2155551000"/>
    <n v="1791594000"/>
    <n v="145298000"/>
    <n v="0"/>
    <n v="0"/>
    <n v="363957000"/>
    <n v="218659000"/>
    <x v="8"/>
    <s v="Construction Materials"/>
  </r>
  <r>
    <x v="261"/>
    <x v="2"/>
    <x v="2"/>
    <n v="2957951000"/>
    <n v="2435591000"/>
    <n v="164596000"/>
    <n v="0"/>
    <n v="0"/>
    <n v="522360000"/>
    <n v="357764000"/>
    <x v="8"/>
    <s v="Construction Materials"/>
  </r>
  <r>
    <x v="261"/>
    <x v="3"/>
    <x v="3"/>
    <n v="3539570000"/>
    <n v="2817803000"/>
    <n v="233887000"/>
    <n v="0"/>
    <n v="0"/>
    <n v="721767000"/>
    <n v="487880000"/>
    <x v="8"/>
    <s v="Construction Materials"/>
  </r>
  <r>
    <x v="262"/>
    <x v="0"/>
    <x v="0"/>
    <n v="11924000000"/>
    <s v=" $-   "/>
    <n v="7134000000"/>
    <n v="0"/>
    <n v="2961000000"/>
    <e v="#VALUE!"/>
    <e v="#VALUE!"/>
    <x v="6"/>
    <s v="Insurance Brokers"/>
  </r>
  <r>
    <x v="262"/>
    <x v="1"/>
    <x v="1"/>
    <n v="12261000000"/>
    <s v=" $-   "/>
    <n v="7226000000"/>
    <n v="0"/>
    <n v="2958000000"/>
    <e v="#VALUE!"/>
    <e v="#VALUE!"/>
    <x v="6"/>
    <s v="Insurance Brokers"/>
  </r>
  <r>
    <x v="262"/>
    <x v="2"/>
    <x v="2"/>
    <n v="12951000000"/>
    <s v=" $-   "/>
    <n v="7515000000"/>
    <n v="0"/>
    <n v="3135000000"/>
    <e v="#VALUE!"/>
    <e v="#VALUE!"/>
    <x v="6"/>
    <s v="Insurance Brokers"/>
  </r>
  <r>
    <x v="262"/>
    <x v="3"/>
    <x v="3"/>
    <n v="12893000000"/>
    <s v=" $-   "/>
    <n v="7334000000"/>
    <n v="0"/>
    <n v="3140000000"/>
    <e v="#VALUE!"/>
    <e v="#VALUE!"/>
    <x v="6"/>
    <s v="Insurance Brokers"/>
  </r>
  <r>
    <x v="263"/>
    <x v="0"/>
    <x v="1"/>
    <n v="30871000000"/>
    <n v="16106000000"/>
    <n v="6384000000"/>
    <n v="1715000000"/>
    <n v="0"/>
    <n v="14765000000"/>
    <n v="6666000000"/>
    <x v="0"/>
    <s v="Industrial Conglomerates"/>
  </r>
  <r>
    <x v="263"/>
    <x v="1"/>
    <x v="2"/>
    <n v="31821000000"/>
    <n v="16447000000"/>
    <n v="6469000000"/>
    <n v="1770000000"/>
    <n v="0"/>
    <n v="15374000000"/>
    <n v="7135000000"/>
    <x v="0"/>
    <s v="Industrial Conglomerates"/>
  </r>
  <r>
    <x v="263"/>
    <x v="2"/>
    <x v="3"/>
    <n v="30274000000"/>
    <n v="15383000000"/>
    <n v="6182000000"/>
    <n v="1763000000"/>
    <n v="0"/>
    <n v="14891000000"/>
    <n v="6946000000"/>
    <x v="0"/>
    <s v="Industrial Conglomerates"/>
  </r>
  <r>
    <x v="263"/>
    <x v="3"/>
    <x v="28"/>
    <n v="30109000000"/>
    <n v="15040000000"/>
    <n v="6111000000"/>
    <n v="1735000000"/>
    <n v="0"/>
    <n v="15069000000"/>
    <n v="7223000000"/>
    <x v="0"/>
    <s v="Industrial Conglomerates"/>
  </r>
  <r>
    <x v="264"/>
    <x v="0"/>
    <x v="0"/>
    <n v="2060702000"/>
    <n v="995046000"/>
    <s v=" $-   "/>
    <n v="0"/>
    <n v="0"/>
    <n v="1065656000"/>
    <e v="#VALUE!"/>
    <x v="4"/>
    <s v="Soft Drinks"/>
  </r>
  <r>
    <x v="264"/>
    <x v="1"/>
    <x v="1"/>
    <n v="2246428000"/>
    <n v="1073497000"/>
    <s v=" $-   "/>
    <n v="0"/>
    <n v="0"/>
    <n v="1172931000"/>
    <e v="#VALUE!"/>
    <x v="4"/>
    <s v="Soft Drinks"/>
  </r>
  <r>
    <x v="264"/>
    <x v="2"/>
    <x v="2"/>
    <n v="2464867000"/>
    <n v="1125057000"/>
    <s v=" $-   "/>
    <n v="0"/>
    <n v="0"/>
    <n v="1339810000"/>
    <e v="#VALUE!"/>
    <x v="4"/>
    <s v="Soft Drinks"/>
  </r>
  <r>
    <x v="264"/>
    <x v="3"/>
    <x v="3"/>
    <n v="2722564000"/>
    <n v="1090263000"/>
    <s v=" $-   "/>
    <n v="0"/>
    <n v="0"/>
    <n v="1632301000"/>
    <e v="#VALUE!"/>
    <x v="4"/>
    <s v="Soft Drinks"/>
  </r>
  <r>
    <x v="265"/>
    <x v="0"/>
    <x v="0"/>
    <n v="24618000000"/>
    <n v="15055000000"/>
    <n v="2249000000"/>
    <n v="0"/>
    <n v="0"/>
    <n v="9563000000"/>
    <n v="7314000000"/>
    <x v="4"/>
    <s v="Tobacco"/>
  </r>
  <r>
    <x v="265"/>
    <x v="1"/>
    <x v="1"/>
    <n v="24466000000"/>
    <n v="14009000000"/>
    <n v="2362000000"/>
    <n v="0"/>
    <n v="0"/>
    <n v="10457000000"/>
    <n v="8095000000"/>
    <x v="4"/>
    <s v="Tobacco"/>
  </r>
  <r>
    <x v="265"/>
    <x v="2"/>
    <x v="2"/>
    <n v="24522000000"/>
    <n v="14362000000"/>
    <n v="2541000000"/>
    <n v="0"/>
    <n v="0"/>
    <n v="10160000000"/>
    <n v="7619000000"/>
    <x v="4"/>
    <s v="Tobacco"/>
  </r>
  <r>
    <x v="265"/>
    <x v="3"/>
    <x v="3"/>
    <n v="25434000000"/>
    <n v="14320000000"/>
    <n v="2749000000"/>
    <n v="0"/>
    <n v="0"/>
    <n v="11114000000"/>
    <n v="8365000000"/>
    <x v="4"/>
    <s v="Tobacco"/>
  </r>
  <r>
    <x v="266"/>
    <x v="0"/>
    <x v="34"/>
    <n v="14861000000"/>
    <n v="7208000000"/>
    <n v="2550000000"/>
    <n v="1533000000"/>
    <n v="0"/>
    <n v="7653000000"/>
    <n v="3570000000"/>
    <x v="8"/>
    <s v="Fertilizers &amp; Agricultural Chemicals"/>
  </r>
  <r>
    <x v="266"/>
    <x v="1"/>
    <x v="35"/>
    <n v="15855000000"/>
    <n v="7281000000"/>
    <n v="2774000000"/>
    <n v="1725000000"/>
    <n v="0"/>
    <n v="8574000000"/>
    <n v="4075000000"/>
    <x v="8"/>
    <s v="Fertilizers &amp; Agricultural Chemicals"/>
  </r>
  <r>
    <x v="266"/>
    <x v="2"/>
    <x v="36"/>
    <n v="15001000000"/>
    <n v="6819000000"/>
    <n v="2686000000"/>
    <n v="1580000000"/>
    <n v="0"/>
    <n v="8182000000"/>
    <n v="3916000000"/>
    <x v="8"/>
    <s v="Fertilizers &amp; Agricultural Chemicals"/>
  </r>
  <r>
    <x v="266"/>
    <x v="3"/>
    <x v="37"/>
    <n v="13502000000"/>
    <n v="6485000000"/>
    <n v="2833000000"/>
    <n v="1512000000"/>
    <n v="0"/>
    <n v="7017000000"/>
    <n v="2672000000"/>
    <x v="8"/>
    <s v="Fertilizers &amp; Agricultural Chemicals"/>
  </r>
  <r>
    <x v="267"/>
    <x v="0"/>
    <x v="83"/>
    <n v="9974100000"/>
    <n v="7213900000"/>
    <n v="550600000"/>
    <n v="0"/>
    <n v="0"/>
    <n v="2760200000"/>
    <n v="2209600000"/>
    <x v="8"/>
    <s v="Fertilizers &amp; Agricultural Chemicals"/>
  </r>
  <r>
    <x v="267"/>
    <x v="1"/>
    <x v="2"/>
    <n v="9055800000"/>
    <n v="7129200000"/>
    <n v="505800000"/>
    <n v="0"/>
    <n v="0"/>
    <n v="1926600000"/>
    <n v="1420800000"/>
    <x v="8"/>
    <s v="Fertilizers &amp; Agricultural Chemicals"/>
  </r>
  <r>
    <x v="267"/>
    <x v="2"/>
    <x v="3"/>
    <n v="8895300000"/>
    <n v="7177400000"/>
    <n v="439100000"/>
    <n v="0"/>
    <n v="0"/>
    <n v="1717900000"/>
    <n v="1278800000"/>
    <x v="8"/>
    <s v="Fertilizers &amp; Agricultural Chemicals"/>
  </r>
  <r>
    <x v="267"/>
    <x v="3"/>
    <x v="28"/>
    <n v="7162800000"/>
    <n v="6352800000"/>
    <n v="491000000"/>
    <n v="0"/>
    <n v="0"/>
    <n v="810000000"/>
    <n v="319000000"/>
    <x v="8"/>
    <s v="Fertilizers &amp; Agricultural Chemicals"/>
  </r>
  <r>
    <x v="268"/>
    <x v="0"/>
    <x v="0"/>
    <n v="82243000000"/>
    <n v="68948000000"/>
    <n v="7202000000"/>
    <n v="0"/>
    <n v="995000000"/>
    <n v="13295000000"/>
    <n v="5098000000"/>
    <x v="9"/>
    <s v="Oil &amp; Gas Refining &amp; Marketing &amp; Transportation"/>
  </r>
  <r>
    <x v="268"/>
    <x v="1"/>
    <x v="1"/>
    <n v="100160000000"/>
    <n v="87758000000"/>
    <n v="7851000000"/>
    <n v="0"/>
    <n v="1220000000"/>
    <n v="12402000000"/>
    <n v="3331000000"/>
    <x v="9"/>
    <s v="Oil &amp; Gas Refining &amp; Marketing &amp; Transportation"/>
  </r>
  <r>
    <x v="268"/>
    <x v="2"/>
    <x v="2"/>
    <n v="97817000000"/>
    <n v="84275000000"/>
    <n v="8450000000"/>
    <n v="0"/>
    <n v="1326000000"/>
    <n v="13542000000"/>
    <n v="3766000000"/>
    <x v="9"/>
    <s v="Oil &amp; Gas Refining &amp; Marketing &amp; Transportation"/>
  </r>
  <r>
    <x v="268"/>
    <x v="3"/>
    <x v="3"/>
    <n v="72051000000"/>
    <n v="55891000000"/>
    <n v="10029000000"/>
    <n v="0"/>
    <n v="1646000000"/>
    <n v="16160000000"/>
    <n v="4485000000"/>
    <x v="9"/>
    <s v="Oil &amp; Gas Refining &amp; Marketing &amp; Transportation"/>
  </r>
  <r>
    <x v="269"/>
    <x v="0"/>
    <x v="0"/>
    <n v="47267000000"/>
    <n v="16446000000"/>
    <n v="12776000000"/>
    <n v="8168000000"/>
    <n v="0"/>
    <n v="30821000000"/>
    <n v="9877000000"/>
    <x v="3"/>
    <s v="Pharmaceuticals"/>
  </r>
  <r>
    <x v="269"/>
    <x v="1"/>
    <x v="1"/>
    <n v="44033000000"/>
    <n v="16954000000"/>
    <n v="11911000000"/>
    <n v="7503000000"/>
    <n v="0"/>
    <n v="27079000000"/>
    <n v="7665000000"/>
    <x v="3"/>
    <s v="Pharmaceuticals"/>
  </r>
  <r>
    <x v="269"/>
    <x v="2"/>
    <x v="2"/>
    <n v="42237000000"/>
    <n v="16768000000"/>
    <n v="11606000000"/>
    <n v="7180000000"/>
    <n v="0"/>
    <n v="25469000000"/>
    <n v="6683000000"/>
    <x v="3"/>
    <s v="Pharmaceuticals"/>
  </r>
  <r>
    <x v="269"/>
    <x v="3"/>
    <x v="3"/>
    <n v="39498000000"/>
    <n v="14934000000"/>
    <n v="10313000000"/>
    <n v="6704000000"/>
    <n v="0"/>
    <n v="24564000000"/>
    <n v="7547000000"/>
    <x v="3"/>
    <s v="Pharmaceuticals"/>
  </r>
  <r>
    <x v="270"/>
    <x v="0"/>
    <x v="0"/>
    <n v="11966000000"/>
    <n v="2079000000"/>
    <n v="4017000000"/>
    <n v="0"/>
    <n v="2008000000"/>
    <n v="9887000000"/>
    <n v="3862000000"/>
    <x v="9"/>
    <s v="Oil &amp; Gas Exploration &amp; Production"/>
  </r>
  <r>
    <x v="270"/>
    <x v="1"/>
    <x v="1"/>
    <n v="11325000000"/>
    <n v="2156000000"/>
    <n v="3469000000"/>
    <n v="0"/>
    <n v="2500000000"/>
    <n v="9169000000"/>
    <n v="3200000000"/>
    <x v="9"/>
    <s v="Oil &amp; Gas Exploration &amp; Production"/>
  </r>
  <r>
    <x v="270"/>
    <x v="2"/>
    <x v="2"/>
    <n v="10846000000"/>
    <n v="2246000000"/>
    <n v="3627000000"/>
    <n v="0"/>
    <n v="2861000000"/>
    <n v="8600000000"/>
    <n v="2112000000"/>
    <x v="9"/>
    <s v="Oil &amp; Gas Exploration &amp; Production"/>
  </r>
  <r>
    <x v="270"/>
    <x v="3"/>
    <x v="3"/>
    <n v="5522000000"/>
    <n v="1694000000"/>
    <n v="1831000000"/>
    <n v="0"/>
    <n v="2957000000"/>
    <n v="3828000000"/>
    <n v="-960000000"/>
    <x v="9"/>
    <s v="Oil &amp; Gas Exploration &amp; Production"/>
  </r>
  <r>
    <x v="271"/>
    <x v="0"/>
    <x v="52"/>
    <n v="77849000000"/>
    <n v="20385000000"/>
    <n v="20289000000"/>
    <n v="10411000000"/>
    <n v="0"/>
    <n v="57464000000"/>
    <n v="26764000000"/>
    <x v="2"/>
    <s v="Systems Software"/>
  </r>
  <r>
    <x v="271"/>
    <x v="1"/>
    <x v="53"/>
    <n v="86833000000"/>
    <n v="27078000000"/>
    <n v="20488000000"/>
    <n v="11381000000"/>
    <n v="0"/>
    <n v="59755000000"/>
    <n v="27886000000"/>
    <x v="2"/>
    <s v="Systems Software"/>
  </r>
  <r>
    <x v="271"/>
    <x v="2"/>
    <x v="54"/>
    <n v="93580000000"/>
    <n v="33038000000"/>
    <n v="20324000000"/>
    <n v="12046000000"/>
    <n v="0"/>
    <n v="60542000000"/>
    <n v="28172000000"/>
    <x v="2"/>
    <s v="Systems Software"/>
  </r>
  <r>
    <x v="271"/>
    <x v="3"/>
    <x v="55"/>
    <n v="85320000000"/>
    <n v="32780000000"/>
    <n v="19260000000"/>
    <n v="11988000000"/>
    <n v="0"/>
    <n v="52540000000"/>
    <n v="21292000000"/>
    <x v="2"/>
    <s v="Systems Software"/>
  </r>
  <r>
    <x v="272"/>
    <x v="0"/>
    <x v="0"/>
    <n v="4608955000"/>
    <n v="116586000"/>
    <n v="2448629000"/>
    <n v="0"/>
    <n v="264631000"/>
    <n v="4492369000"/>
    <n v="1779109000"/>
    <x v="6"/>
    <s v="Banks"/>
  </r>
  <r>
    <x v="272"/>
    <x v="1"/>
    <x v="1"/>
    <n v="4822539000"/>
    <n v="83692000"/>
    <n v="2540954000"/>
    <n v="0"/>
    <n v="231912000"/>
    <n v="4738847000"/>
    <n v="1965981000"/>
    <x v="6"/>
    <s v="Banks"/>
  </r>
  <r>
    <x v="272"/>
    <x v="2"/>
    <x v="2"/>
    <n v="4736150000"/>
    <n v="63083000"/>
    <n v="2655650000"/>
    <n v="0"/>
    <n v="157824000"/>
    <n v="4673067000"/>
    <n v="1859593000"/>
    <x v="6"/>
    <s v="Banks"/>
  </r>
  <r>
    <x v="272"/>
    <x v="3"/>
    <x v="3"/>
    <n v="4995881000"/>
    <n v="73814000"/>
    <n v="2796508000"/>
    <n v="0"/>
    <n v="196424000"/>
    <n v="4922067000"/>
    <n v="1929135000"/>
    <x v="6"/>
    <s v="Banks"/>
  </r>
  <r>
    <x v="273"/>
    <x v="0"/>
    <x v="1"/>
    <n v="2378972000"/>
    <n v="1097041000"/>
    <n v="692693000"/>
    <n v="116346000"/>
    <n v="24539000"/>
    <n v="1281931000"/>
    <n v="448353000"/>
    <x v="3"/>
    <s v="Life Sciences Tools &amp; Services"/>
  </r>
  <r>
    <x v="273"/>
    <x v="1"/>
    <x v="2"/>
    <n v="2485983000"/>
    <n v="1127233000"/>
    <n v="728582000"/>
    <n v="123297000"/>
    <n v="29185000"/>
    <n v="1358750000"/>
    <n v="477686000"/>
    <x v="3"/>
    <s v="Life Sciences Tools &amp; Services"/>
  </r>
  <r>
    <x v="273"/>
    <x v="2"/>
    <x v="3"/>
    <n v="2395447000"/>
    <n v="1043454000"/>
    <n v="700810000"/>
    <n v="119076000"/>
    <n v="30951000"/>
    <n v="1351993000"/>
    <n v="501156000"/>
    <x v="3"/>
    <s v="Life Sciences Tools &amp; Services"/>
  </r>
  <r>
    <x v="273"/>
    <x v="3"/>
    <x v="28"/>
    <n v="2508257000"/>
    <n v="1072670000"/>
    <n v="732622000"/>
    <n v="119968000"/>
    <n v="36052000"/>
    <n v="1435587000"/>
    <n v="546945000"/>
    <x v="3"/>
    <s v="Life Sciences Tools &amp; Services"/>
  </r>
  <r>
    <x v="274"/>
    <x v="0"/>
    <x v="132"/>
    <n v="9073000000"/>
    <n v="7226000000"/>
    <n v="554000000"/>
    <n v="931000000"/>
    <n v="0"/>
    <n v="1847000000"/>
    <n v="362000000"/>
    <x v="2"/>
    <s v="Semiconductors"/>
  </r>
  <r>
    <x v="274"/>
    <x v="1"/>
    <x v="133"/>
    <n v="16358000000"/>
    <n v="10921000000"/>
    <n v="939000000"/>
    <n v="1371000000"/>
    <n v="0"/>
    <n v="5437000000"/>
    <n v="3127000000"/>
    <x v="2"/>
    <s v="Semiconductors"/>
  </r>
  <r>
    <x v="274"/>
    <x v="2"/>
    <x v="134"/>
    <n v="16192000000"/>
    <n v="10977000000"/>
    <n v="674000000"/>
    <n v="1540000000"/>
    <n v="0"/>
    <n v="5215000000"/>
    <n v="3001000000"/>
    <x v="2"/>
    <s v="Semiconductors"/>
  </r>
  <r>
    <x v="274"/>
    <x v="3"/>
    <x v="135"/>
    <n v="12399000000"/>
    <n v="9894000000"/>
    <n v="653000000"/>
    <n v="1617000000"/>
    <n v="0"/>
    <n v="2505000000"/>
    <n v="235000000"/>
    <x v="2"/>
    <s v="Semiconductors"/>
  </r>
  <r>
    <x v="275"/>
    <x v="0"/>
    <x v="0"/>
    <n v="4608563000"/>
    <n v="1079136000"/>
    <n v="285144000"/>
    <n v="0"/>
    <n v="1291456000"/>
    <n v="3529427000"/>
    <n v="1952827000"/>
    <x v="9"/>
    <s v="Integrated Oil &amp; Gas"/>
  </r>
  <r>
    <x v="275"/>
    <x v="1"/>
    <x v="1"/>
    <n v="5312686000"/>
    <n v="1252812000"/>
    <n v="466498000"/>
    <n v="0"/>
    <n v="1602390000"/>
    <n v="4059874000"/>
    <n v="1990986000"/>
    <x v="9"/>
    <s v="Integrated Oil &amp; Gas"/>
  </r>
  <r>
    <x v="275"/>
    <x v="2"/>
    <x v="2"/>
    <n v="5288933000"/>
    <n v="1089888000"/>
    <n v="471219000"/>
    <n v="0"/>
    <n v="1957025000"/>
    <n v="4199045000"/>
    <n v="1770801000"/>
    <x v="9"/>
    <s v="Integrated Oil &amp; Gas"/>
  </r>
  <r>
    <x v="275"/>
    <x v="3"/>
    <x v="3"/>
    <n v="2787116000"/>
    <n v="832306000"/>
    <n v="372457000"/>
    <n v="0"/>
    <n v="1668489000"/>
    <n v="1954810000"/>
    <n v="-86136000"/>
    <x v="9"/>
    <s v="Integrated Oil &amp; Gas"/>
  </r>
  <r>
    <x v="276"/>
    <x v="0"/>
    <x v="2"/>
    <n v="7719600000"/>
    <n v="4191600000"/>
    <n v="1545700000"/>
    <n v="581800000"/>
    <n v="0"/>
    <n v="3528000000"/>
    <n v="1400500000"/>
    <x v="3"/>
    <s v="Pharmaceuticals"/>
  </r>
  <r>
    <x v="276"/>
    <x v="1"/>
    <x v="3"/>
    <n v="9429300000"/>
    <n v="5213200000"/>
    <n v="2180700000"/>
    <n v="671900000"/>
    <n v="0"/>
    <n v="4216100000"/>
    <n v="1363500000"/>
    <x v="3"/>
    <s v="Pharmaceuticals"/>
  </r>
  <r>
    <x v="277"/>
    <x v="0"/>
    <x v="1"/>
    <n v="5015000000"/>
    <n v="844000000"/>
    <n v="446000000"/>
    <n v="0"/>
    <n v="1568000000"/>
    <n v="4171000000"/>
    <n v="2157000000"/>
    <x v="9"/>
    <s v="Oil &amp; Gas Exploration &amp; Production"/>
  </r>
  <r>
    <x v="277"/>
    <x v="1"/>
    <x v="2"/>
    <n v="5115000000"/>
    <n v="945000000"/>
    <n v="495000000"/>
    <n v="0"/>
    <n v="1759000000"/>
    <n v="4170000000"/>
    <n v="1916000000"/>
    <x v="9"/>
    <s v="Oil &amp; Gas Exploration &amp; Production"/>
  </r>
  <r>
    <x v="277"/>
    <x v="2"/>
    <x v="3"/>
    <n v="3183000000"/>
    <n v="979000000"/>
    <n v="745000000"/>
    <n v="0"/>
    <n v="2131000000"/>
    <n v="2204000000"/>
    <n v="-672000000"/>
    <x v="9"/>
    <s v="Oil &amp; Gas Exploration &amp; Production"/>
  </r>
  <r>
    <x v="277"/>
    <x v="3"/>
    <x v="28"/>
    <n v="3491000000"/>
    <n v="1083000000"/>
    <n v="233000000"/>
    <n v="0"/>
    <n v="2454000000"/>
    <n v="2408000000"/>
    <n v="-279000000"/>
    <x v="9"/>
    <s v="Oil &amp; Gas Exploration &amp; Production"/>
  </r>
  <r>
    <x v="278"/>
    <x v="0"/>
    <x v="0"/>
    <n v="3023000000"/>
    <n v="1446000000"/>
    <n v="832000000"/>
    <n v="0"/>
    <n v="104000000"/>
    <n v="1577000000"/>
    <n v="641000000"/>
    <x v="6"/>
    <s v="Diversified Financial Services"/>
  </r>
  <r>
    <x v="278"/>
    <x v="1"/>
    <x v="1"/>
    <n v="3100000000"/>
    <n v="1316000000"/>
    <n v="1054000000"/>
    <n v="0"/>
    <n v="122000000"/>
    <n v="1784000000"/>
    <n v="608000000"/>
    <x v="6"/>
    <s v="Diversified Financial Services"/>
  </r>
  <r>
    <x v="278"/>
    <x v="2"/>
    <x v="2"/>
    <n v="3383000000"/>
    <n v="1433000000"/>
    <n v="1095000000"/>
    <n v="0"/>
    <n v="137000000"/>
    <n v="1950000000"/>
    <n v="718000000"/>
    <x v="6"/>
    <s v="Diversified Financial Services"/>
  </r>
  <r>
    <x v="278"/>
    <x v="3"/>
    <x v="3"/>
    <n v="3292000000"/>
    <n v="1313000000"/>
    <n v="1050000000"/>
    <n v="0"/>
    <n v="138000000"/>
    <n v="1979000000"/>
    <n v="791000000"/>
    <x v="6"/>
    <s v="Diversified Financial Services"/>
  </r>
  <r>
    <x v="279"/>
    <x v="0"/>
    <x v="0"/>
    <n v="14256000000"/>
    <n v="8276000000"/>
    <n v="1186000000"/>
    <n v="0"/>
    <n v="1518000000"/>
    <n v="5980000000"/>
    <n v="3276000000"/>
    <x v="5"/>
    <s v="MultiUtilities"/>
  </r>
  <r>
    <x v="279"/>
    <x v="1"/>
    <x v="1"/>
    <n v="15136000000"/>
    <n v="8152000000"/>
    <n v="1280000000"/>
    <n v="0"/>
    <n v="2163000000"/>
    <n v="6984000000"/>
    <n v="3541000000"/>
    <x v="5"/>
    <s v="MultiUtilities"/>
  </r>
  <r>
    <x v="279"/>
    <x v="2"/>
    <x v="2"/>
    <n v="17021000000"/>
    <n v="8751000000"/>
    <n v="1324000000"/>
    <n v="0"/>
    <n v="2551000000"/>
    <n v="8270000000"/>
    <n v="4395000000"/>
    <x v="5"/>
    <s v="MultiUtilities"/>
  </r>
  <r>
    <x v="279"/>
    <x v="3"/>
    <x v="3"/>
    <n v="17486000000"/>
    <n v="8596000000"/>
    <n v="1399000000"/>
    <n v="0"/>
    <n v="2831000000"/>
    <n v="8890000000"/>
    <n v="4660000000"/>
    <x v="5"/>
    <s v="MultiUtilities"/>
  </r>
  <r>
    <x v="280"/>
    <x v="0"/>
    <x v="0"/>
    <n v="9964000000"/>
    <n v="4334000000"/>
    <n v="757000000"/>
    <n v="704000000"/>
    <n v="1032000000"/>
    <n v="5630000000"/>
    <n v="3137000000"/>
    <x v="8"/>
    <s v="Gold"/>
  </r>
  <r>
    <x v="280"/>
    <x v="1"/>
    <x v="1"/>
    <n v="8414000000"/>
    <n v="5299000000"/>
    <n v="584000000"/>
    <n v="469000000"/>
    <n v="1362000000"/>
    <n v="3115000000"/>
    <n v="700000000"/>
    <x v="8"/>
    <s v="Gold"/>
  </r>
  <r>
    <x v="280"/>
    <x v="2"/>
    <x v="2"/>
    <n v="7292000000"/>
    <n v="4457000000"/>
    <n v="545000000"/>
    <n v="325000000"/>
    <n v="1229000000"/>
    <n v="2835000000"/>
    <n v="736000000"/>
    <x v="8"/>
    <s v="Gold"/>
  </r>
  <r>
    <x v="280"/>
    <x v="3"/>
    <x v="3"/>
    <n v="7729000000"/>
    <n v="4312000000"/>
    <n v="670000000"/>
    <n v="289000000"/>
    <n v="1239000000"/>
    <n v="3417000000"/>
    <n v="1219000000"/>
    <x v="8"/>
    <s v="Gold"/>
  </r>
  <r>
    <x v="281"/>
    <x v="0"/>
    <x v="1"/>
    <n v="4374562000"/>
    <n v="3117203000"/>
    <n v="650243000"/>
    <n v="378769000"/>
    <n v="0"/>
    <n v="1257359000"/>
    <n v="228347000"/>
    <x v="2"/>
    <s v="Internet Software &amp; Services"/>
  </r>
  <r>
    <x v="281"/>
    <x v="1"/>
    <x v="2"/>
    <n v="5504656000"/>
    <n v="3752760000"/>
    <n v="876927000"/>
    <n v="472321000"/>
    <n v="0"/>
    <n v="1751896000"/>
    <n v="402648000"/>
    <x v="2"/>
    <s v="Internet Software &amp; Services"/>
  </r>
  <r>
    <x v="281"/>
    <x v="2"/>
    <x v="3"/>
    <n v="6779511000"/>
    <n v="4591476000"/>
    <n v="1231421000"/>
    <n v="650788000"/>
    <n v="0"/>
    <n v="2188035000"/>
    <n v="305826000"/>
    <x v="2"/>
    <s v="Internet Software &amp; Services"/>
  </r>
  <r>
    <x v="281"/>
    <x v="3"/>
    <x v="28"/>
    <n v="8830669000"/>
    <n v="6029901000"/>
    <n v="1568877000"/>
    <n v="852098000"/>
    <n v="0"/>
    <n v="2800768000"/>
    <n v="379793000"/>
    <x v="2"/>
    <s v="Internet Software &amp; Services"/>
  </r>
  <r>
    <x v="282"/>
    <x v="0"/>
    <x v="0"/>
    <n v="1562000000"/>
    <n v="413000000"/>
    <n v="311000000"/>
    <n v="0"/>
    <n v="704000000"/>
    <n v="1149000000"/>
    <n v="134000000"/>
    <x v="9"/>
    <s v="Oil &amp; Gas Exploration &amp; Production"/>
  </r>
  <r>
    <x v="282"/>
    <x v="1"/>
    <x v="1"/>
    <n v="1857000000"/>
    <n v="411000000"/>
    <n v="311000000"/>
    <n v="0"/>
    <n v="685000000"/>
    <n v="1446000000"/>
    <n v="450000000"/>
    <x v="9"/>
    <s v="Oil &amp; Gas Exploration &amp; Production"/>
  </r>
  <r>
    <x v="282"/>
    <x v="2"/>
    <x v="2"/>
    <n v="2288000000"/>
    <n v="485000000"/>
    <n v="358000000"/>
    <n v="0"/>
    <n v="870000000"/>
    <n v="1803000000"/>
    <n v="575000000"/>
    <x v="9"/>
    <s v="Oil &amp; Gas Exploration &amp; Production"/>
  </r>
  <r>
    <x v="282"/>
    <x v="3"/>
    <x v="3"/>
    <n v="1557000000"/>
    <n v="497000000"/>
    <n v="5204000000"/>
    <n v="0"/>
    <n v="917000000"/>
    <n v="1060000000"/>
    <n v="-5061000000"/>
    <x v="9"/>
    <s v="Oil &amp; Gas Exploration &amp; Production"/>
  </r>
  <r>
    <x v="283"/>
    <x v="0"/>
    <x v="83"/>
    <n v="25313000000"/>
    <n v="14279000000"/>
    <n v="7796000000"/>
    <n v="0"/>
    <n v="0"/>
    <n v="11034000000"/>
    <n v="3238000000"/>
    <x v="1"/>
    <s v="Apparel, Accessories &amp; Luxury Goods"/>
  </r>
  <r>
    <x v="283"/>
    <x v="1"/>
    <x v="84"/>
    <n v="27799000000"/>
    <n v="15353000000"/>
    <n v="8766000000"/>
    <n v="0"/>
    <n v="0"/>
    <n v="12446000000"/>
    <n v="3680000000"/>
    <x v="1"/>
    <s v="Apparel, Accessories &amp; Luxury Goods"/>
  </r>
  <r>
    <x v="283"/>
    <x v="2"/>
    <x v="50"/>
    <n v="30601000000"/>
    <n v="16534000000"/>
    <n v="9892000000"/>
    <n v="0"/>
    <n v="0"/>
    <n v="14067000000"/>
    <n v="4175000000"/>
    <x v="1"/>
    <s v="Apparel, Accessories &amp; Luxury Goods"/>
  </r>
  <r>
    <x v="283"/>
    <x v="3"/>
    <x v="85"/>
    <n v="32376000000"/>
    <n v="17405000000"/>
    <n v="10469000000"/>
    <n v="0"/>
    <n v="0"/>
    <n v="14971000000"/>
    <n v="4502000000"/>
    <x v="1"/>
    <s v="Apparel, Accessories &amp; Luxury Goods"/>
  </r>
  <r>
    <x v="284"/>
    <x v="0"/>
    <x v="1"/>
    <n v="5703000000"/>
    <n v="2398000000"/>
    <n v="1815000000"/>
    <n v="0"/>
    <n v="510000000"/>
    <n v="3305000000"/>
    <n v="980000000"/>
    <x v="0"/>
    <s v="Research &amp; Consulting Services"/>
  </r>
  <r>
    <x v="284"/>
    <x v="1"/>
    <x v="2"/>
    <n v="6288000000"/>
    <n v="2620000000"/>
    <n v="1917000000"/>
    <n v="0"/>
    <n v="573000000"/>
    <n v="3668000000"/>
    <n v="1178000000"/>
    <x v="0"/>
    <s v="Research &amp; Consulting Services"/>
  </r>
  <r>
    <x v="284"/>
    <x v="2"/>
    <x v="3"/>
    <n v="6172000000"/>
    <n v="2539000000"/>
    <n v="1915000000"/>
    <n v="0"/>
    <n v="574000000"/>
    <n v="3633000000"/>
    <n v="1144000000"/>
    <x v="0"/>
    <s v="Research &amp; Consulting Services"/>
  </r>
  <r>
    <x v="284"/>
    <x v="3"/>
    <x v="28"/>
    <n v="6309000000"/>
    <n v="2607000000"/>
    <n v="1851000000"/>
    <n v="0"/>
    <n v="603000000"/>
    <n v="3702000000"/>
    <n v="1248000000"/>
    <x v="0"/>
    <s v="Research &amp; Consulting Services"/>
  </r>
  <r>
    <x v="285"/>
    <x v="0"/>
    <x v="0"/>
    <n v="17194000000"/>
    <n v="12151000000"/>
    <n v="1654000000"/>
    <n v="0"/>
    <n v="0"/>
    <n v="5043000000"/>
    <n v="3389000000"/>
    <x v="9"/>
    <s v="Oil &amp; Gas Equipment &amp; Services"/>
  </r>
  <r>
    <x v="285"/>
    <x v="1"/>
    <x v="1"/>
    <n v="19221000000"/>
    <n v="14117000000"/>
    <n v="1905000000"/>
    <n v="0"/>
    <n v="0"/>
    <n v="5104000000"/>
    <n v="3199000000"/>
    <x v="9"/>
    <s v="Oil &amp; Gas Equipment &amp; Services"/>
  </r>
  <r>
    <x v="285"/>
    <x v="2"/>
    <x v="2"/>
    <n v="21440000000"/>
    <n v="15631000000"/>
    <n v="2092000000"/>
    <n v="0"/>
    <n v="0"/>
    <n v="5809000000"/>
    <n v="3717000000"/>
    <x v="9"/>
    <s v="Oil &amp; Gas Equipment &amp; Services"/>
  </r>
  <r>
    <x v="285"/>
    <x v="3"/>
    <x v="3"/>
    <n v="14757000000"/>
    <n v="11694000000"/>
    <n v="1764000000"/>
    <n v="0"/>
    <n v="0"/>
    <n v="3063000000"/>
    <n v="1299000000"/>
    <x v="9"/>
    <s v="Oil &amp; Gas Equipment &amp; Services"/>
  </r>
  <r>
    <x v="286"/>
    <x v="0"/>
    <x v="1"/>
    <n v="11245000000"/>
    <n v="4070000000"/>
    <n v="3002000000"/>
    <n v="0"/>
    <n v="916000000"/>
    <n v="7175000000"/>
    <n v="3257000000"/>
    <x v="0"/>
    <s v="Railroads"/>
  </r>
  <r>
    <x v="286"/>
    <x v="1"/>
    <x v="2"/>
    <n v="11624000000"/>
    <n v="4201000000"/>
    <n v="2897000000"/>
    <n v="0"/>
    <n v="951000000"/>
    <n v="7423000000"/>
    <n v="3575000000"/>
    <x v="0"/>
    <s v="Railroads"/>
  </r>
  <r>
    <x v="286"/>
    <x v="2"/>
    <x v="3"/>
    <n v="10511000000"/>
    <n v="3662000000"/>
    <n v="2911000000"/>
    <n v="0"/>
    <n v="1054000000"/>
    <n v="6849000000"/>
    <n v="2884000000"/>
    <x v="0"/>
    <s v="Railroads"/>
  </r>
  <r>
    <x v="286"/>
    <x v="3"/>
    <x v="28"/>
    <n v="9888000000"/>
    <n v="3045000000"/>
    <n v="2743000000"/>
    <n v="0"/>
    <n v="1026000000"/>
    <n v="6843000000"/>
    <n v="3074000000"/>
    <x v="0"/>
    <s v="Railroads"/>
  </r>
  <r>
    <x v="287"/>
    <x v="0"/>
    <x v="136"/>
    <n v="6332400000"/>
    <n v="2571300000"/>
    <n v="2247400000"/>
    <n v="904200000"/>
    <n v="0"/>
    <n v="3761100000"/>
    <n v="609500000"/>
    <x v="2"/>
    <s v="Internet Software &amp; Services"/>
  </r>
  <r>
    <x v="287"/>
    <x v="1"/>
    <x v="137"/>
    <n v="6325000000"/>
    <n v="2406000000"/>
    <n v="2179000000"/>
    <n v="918000000"/>
    <n v="0"/>
    <n v="3919000000"/>
    <n v="822000000"/>
    <x v="2"/>
    <s v="Internet Software &amp; Services"/>
  </r>
  <r>
    <x v="287"/>
    <x v="2"/>
    <x v="138"/>
    <n v="6123000000"/>
    <n v="2290000000"/>
    <n v="2197000000"/>
    <n v="920000000"/>
    <n v="0"/>
    <n v="3833000000"/>
    <n v="716000000"/>
    <x v="2"/>
    <s v="Internet Software &amp; Services"/>
  </r>
  <r>
    <x v="287"/>
    <x v="3"/>
    <x v="139"/>
    <n v="5546000000"/>
    <n v="2173000000"/>
    <n v="2099000000"/>
    <n v="861000000"/>
    <n v="0"/>
    <n v="3373000000"/>
    <n v="413000000"/>
    <x v="2"/>
    <s v="Internet Software &amp; Services"/>
  </r>
  <r>
    <x v="288"/>
    <x v="0"/>
    <x v="0"/>
    <n v="19429273000"/>
    <n v="17915735000"/>
    <n v="454900000"/>
    <n v="0"/>
    <n v="0"/>
    <n v="1513538000"/>
    <n v="1058638000"/>
    <x v="8"/>
    <s v="Steel"/>
  </r>
  <r>
    <x v="288"/>
    <x v="1"/>
    <x v="1"/>
    <n v="19052046000"/>
    <n v="17641421000"/>
    <n v="467904000"/>
    <n v="0"/>
    <n v="0"/>
    <n v="1410625000"/>
    <n v="942721000"/>
    <x v="8"/>
    <s v="Steel"/>
  </r>
  <r>
    <x v="288"/>
    <x v="2"/>
    <x v="2"/>
    <n v="21105141000"/>
    <n v="19198615000"/>
    <n v="520805000"/>
    <n v="0"/>
    <n v="0"/>
    <n v="1906526000"/>
    <n v="1385721000"/>
    <x v="8"/>
    <s v="Steel"/>
  </r>
  <r>
    <x v="288"/>
    <x v="3"/>
    <x v="3"/>
    <n v="16439276000"/>
    <n v="14858014000"/>
    <n v="458989000"/>
    <n v="0"/>
    <n v="0"/>
    <n v="1581262000"/>
    <n v="1122273000"/>
    <x v="8"/>
    <s v="Steel"/>
  </r>
  <r>
    <x v="289"/>
    <x v="0"/>
    <x v="140"/>
    <n v="4280159000"/>
    <n v="2053816000"/>
    <n v="430822000"/>
    <n v="1147282000"/>
    <n v="0"/>
    <n v="2226343000"/>
    <n v="648239000"/>
    <x v="2"/>
    <s v="Semiconductors"/>
  </r>
  <r>
    <x v="289"/>
    <x v="1"/>
    <x v="141"/>
    <n v="4130000000"/>
    <n v="1862000000"/>
    <n v="436000000"/>
    <n v="1336000000"/>
    <n v="0"/>
    <n v="2268000000"/>
    <n v="496000000"/>
    <x v="2"/>
    <s v="Semiconductors"/>
  </r>
  <r>
    <x v="289"/>
    <x v="2"/>
    <x v="142"/>
    <n v="4682000000"/>
    <n v="2083000000"/>
    <n v="480000000"/>
    <n v="1360000000"/>
    <n v="0"/>
    <n v="2599000000"/>
    <n v="759000000"/>
    <x v="2"/>
    <s v="Semiconductors"/>
  </r>
  <r>
    <x v="289"/>
    <x v="3"/>
    <x v="27"/>
    <n v="5010000000"/>
    <n v="2199000000"/>
    <n v="602000000"/>
    <n v="1331000000"/>
    <n v="0"/>
    <n v="2811000000"/>
    <n v="878000000"/>
    <x v="2"/>
    <s v="Semiconductors"/>
  </r>
  <r>
    <x v="290"/>
    <x v="0"/>
    <x v="0"/>
    <n v="5508500000"/>
    <n v="3414400000"/>
    <n v="1403500000"/>
    <n v="0"/>
    <n v="0"/>
    <n v="2094100000"/>
    <n v="690600000"/>
    <x v="1"/>
    <s v="Housewares &amp; Specialties"/>
  </r>
  <r>
    <x v="290"/>
    <x v="1"/>
    <x v="1"/>
    <n v="5607000000"/>
    <n v="3482100000"/>
    <n v="1399500000"/>
    <n v="0"/>
    <n v="0"/>
    <n v="2124900000"/>
    <n v="725400000"/>
    <x v="1"/>
    <s v="Housewares &amp; Specialties"/>
  </r>
  <r>
    <x v="290"/>
    <x v="2"/>
    <x v="2"/>
    <n v="5727000000"/>
    <n v="3523600000"/>
    <n v="1545900000"/>
    <n v="0"/>
    <n v="0"/>
    <n v="2203400000"/>
    <n v="657500000"/>
    <x v="1"/>
    <s v="Housewares &amp; Specialties"/>
  </r>
  <r>
    <x v="290"/>
    <x v="3"/>
    <x v="3"/>
    <n v="5915700000"/>
    <n v="3611100000"/>
    <n v="1626000000"/>
    <n v="0"/>
    <n v="0"/>
    <n v="2304600000"/>
    <n v="678600000"/>
    <x v="1"/>
    <s v="Housewares &amp; Specialties"/>
  </r>
  <r>
    <x v="291"/>
    <x v="0"/>
    <x v="0"/>
    <n v="484581000"/>
    <n v="21306000"/>
    <n v="38123000"/>
    <n v="0"/>
    <n v="147515000"/>
    <n v="463275000"/>
    <n v="277637000"/>
    <x v="7"/>
    <s v="Retail REITs"/>
  </r>
  <r>
    <x v="291"/>
    <x v="1"/>
    <x v="1"/>
    <n v="780209000"/>
    <n v="38851000"/>
    <n v="56881000"/>
    <n v="0"/>
    <n v="306769000"/>
    <n v="741358000"/>
    <n v="377708000"/>
    <x v="7"/>
    <s v="Retail REITs"/>
  </r>
  <r>
    <x v="291"/>
    <x v="2"/>
    <x v="2"/>
    <n v="933505000"/>
    <n v="53871000"/>
    <n v="51085000"/>
    <n v="0"/>
    <n v="374661000"/>
    <n v="879634000"/>
    <n v="453888000"/>
    <x v="7"/>
    <s v="Retail REITs"/>
  </r>
  <r>
    <x v="291"/>
    <x v="3"/>
    <x v="3"/>
    <n v="1023285000"/>
    <n v="55352000"/>
    <n v="49298000"/>
    <n v="0"/>
    <n v="409215000"/>
    <n v="967933000"/>
    <n v="509420000"/>
    <x v="7"/>
    <s v="Retail REITs"/>
  </r>
  <r>
    <x v="292"/>
    <x v="0"/>
    <x v="0"/>
    <n v="10184121000"/>
    <n v="8540319000"/>
    <n v="491725000"/>
    <n v="0"/>
    <n v="205334000"/>
    <n v="1643802000"/>
    <n v="946743000"/>
    <x v="9"/>
    <s v="Oil &amp; Gas Exploration &amp; Production"/>
  </r>
  <r>
    <x v="292"/>
    <x v="1"/>
    <x v="1"/>
    <n v="11871879000"/>
    <n v="10222213000"/>
    <n v="541586000"/>
    <n v="0"/>
    <n v="239343000"/>
    <n v="1649666000"/>
    <n v="868737000"/>
    <x v="9"/>
    <s v="Oil &amp; Gas Exploration &amp; Production"/>
  </r>
  <r>
    <x v="292"/>
    <x v="2"/>
    <x v="2"/>
    <n v="12195091000"/>
    <n v="10088548000"/>
    <n v="674887000"/>
    <n v="0"/>
    <n v="294684000"/>
    <n v="2106543000"/>
    <n v="1136972000"/>
    <x v="9"/>
    <s v="Oil &amp; Gas Exploration &amp; Production"/>
  </r>
  <r>
    <x v="292"/>
    <x v="3"/>
    <x v="3"/>
    <n v="7763206000"/>
    <n v="5641052000"/>
    <n v="693331000"/>
    <n v="0"/>
    <n v="354620000"/>
    <n v="2122154000"/>
    <n v="1074203000"/>
    <x v="9"/>
    <s v="Oil &amp; Gas Exploration &amp; Production"/>
  </r>
  <r>
    <x v="293"/>
    <x v="0"/>
    <x v="2"/>
    <n v="15317800000"/>
    <n v="12602100000"/>
    <n v="477200000"/>
    <n v="0"/>
    <n v="294400000"/>
    <n v="2715700000"/>
    <n v="1944100000"/>
    <x v="1"/>
    <s v="Advertising"/>
  </r>
  <r>
    <x v="293"/>
    <x v="1"/>
    <x v="3"/>
    <n v="15134400000"/>
    <n v="12491400000"/>
    <n v="431800000"/>
    <n v="0"/>
    <n v="291100000"/>
    <n v="2643000000"/>
    <n v="1920100000"/>
    <x v="1"/>
    <s v="Advertising"/>
  </r>
  <r>
    <x v="293"/>
    <x v="2"/>
    <x v="28"/>
    <n v="15416900000"/>
    <n v="12671200000"/>
    <n v="443900000"/>
    <n v="0"/>
    <n v="292900000"/>
    <n v="2745700000"/>
    <n v="2008900000"/>
    <x v="1"/>
    <s v="Advertising"/>
  </r>
  <r>
    <x v="294"/>
    <x v="0"/>
    <x v="0"/>
    <n v="6182184000"/>
    <n v="3084766000"/>
    <n v="2120025000"/>
    <n v="0"/>
    <n v="0"/>
    <n v="3097418000"/>
    <n v="977393000"/>
    <x v="1"/>
    <s v="Specialty Stores"/>
  </r>
  <r>
    <x v="294"/>
    <x v="1"/>
    <x v="1"/>
    <n v="6649237000"/>
    <n v="3280236000"/>
    <n v="2265516000"/>
    <n v="0"/>
    <n v="0"/>
    <n v="3369001000"/>
    <n v="1103485000"/>
    <x v="1"/>
    <s v="Specialty Stores"/>
  </r>
  <r>
    <x v="294"/>
    <x v="2"/>
    <x v="2"/>
    <n v="7216081000"/>
    <n v="3507180000"/>
    <n v="2438527000"/>
    <n v="0"/>
    <n v="0"/>
    <n v="3708901000"/>
    <n v="1270374000"/>
    <x v="1"/>
    <s v="Specialty Stores"/>
  </r>
  <r>
    <x v="294"/>
    <x v="3"/>
    <x v="3"/>
    <n v="7966674000"/>
    <n v="3804031000"/>
    <n v="2648622000"/>
    <n v="0"/>
    <n v="0"/>
    <n v="4162643000"/>
    <n v="1514021000"/>
    <x v="1"/>
    <s v="Specialty Stores"/>
  </r>
  <r>
    <x v="295"/>
    <x v="0"/>
    <x v="0"/>
    <n v="20100000000"/>
    <n v="6530000000"/>
    <n v="1879000000"/>
    <n v="0"/>
    <n v="3585000000"/>
    <n v="13570000000"/>
    <n v="8106000000"/>
    <x v="9"/>
    <s v="Oil &amp; Gas Exploration &amp; Production"/>
  </r>
  <r>
    <x v="295"/>
    <x v="1"/>
    <x v="1"/>
    <n v="20170000000"/>
    <n v="6497000000"/>
    <n v="2108000000"/>
    <n v="0"/>
    <n v="4203000000"/>
    <n v="13673000000"/>
    <n v="7362000000"/>
    <x v="9"/>
    <s v="Oil &amp; Gas Exploration &amp; Production"/>
  </r>
  <r>
    <x v="295"/>
    <x v="2"/>
    <x v="2"/>
    <n v="19312000000"/>
    <n v="6803000000"/>
    <n v="2053000000"/>
    <n v="0"/>
    <n v="4261000000"/>
    <n v="12509000000"/>
    <n v="6195000000"/>
    <x v="9"/>
    <s v="Oil &amp; Gas Exploration &amp; Production"/>
  </r>
  <r>
    <x v="295"/>
    <x v="3"/>
    <x v="3"/>
    <n v="12480000000"/>
    <n v="5804000000"/>
    <n v="1613000000"/>
    <n v="0"/>
    <n v="4544000000"/>
    <n v="6676000000"/>
    <n v="519000000"/>
    <x v="9"/>
    <s v="Oil &amp; Gas Exploration &amp; Production"/>
  </r>
  <r>
    <x v="296"/>
    <x v="0"/>
    <x v="0"/>
    <n v="1355300000"/>
    <n v="90800000"/>
    <n v="803800000"/>
    <n v="0"/>
    <n v="76000000"/>
    <n v="1264500000"/>
    <n v="384700000"/>
    <x v="6"/>
    <s v="Thrifts &amp; Mortgage Finance"/>
  </r>
  <r>
    <x v="296"/>
    <x v="1"/>
    <x v="1"/>
    <n v="1346100000"/>
    <n v="81100000"/>
    <n v="812800000"/>
    <n v="0"/>
    <n v="69900000"/>
    <n v="1265000000"/>
    <n v="382300000"/>
    <x v="6"/>
    <s v="Thrifts &amp; Mortgage Finance"/>
  </r>
  <r>
    <x v="296"/>
    <x v="2"/>
    <x v="2"/>
    <n v="1381400000"/>
    <n v="80900000"/>
    <n v="816700000"/>
    <n v="0"/>
    <n v="65400000"/>
    <n v="1300500000"/>
    <n v="418400000"/>
    <x v="6"/>
    <s v="Thrifts &amp; Mortgage Finance"/>
  </r>
  <r>
    <x v="296"/>
    <x v="3"/>
    <x v="3"/>
    <n v="1421300000"/>
    <n v="95500000"/>
    <n v="836700000"/>
    <n v="0"/>
    <n v="57300000"/>
    <n v="1325800000"/>
    <n v="431800000"/>
    <x v="6"/>
    <s v="Thrifts &amp; Mortgage Finance"/>
  </r>
  <r>
    <x v="297"/>
    <x v="0"/>
    <x v="0"/>
    <n v="3823713000"/>
    <n v="1582398000"/>
    <n v="1489735000"/>
    <n v="114250000"/>
    <n v="0"/>
    <n v="2241315000"/>
    <n v="637330000"/>
    <x v="0"/>
    <s v="Technology, Hardware, Software and Supplies"/>
  </r>
  <r>
    <x v="297"/>
    <x v="1"/>
    <x v="1"/>
    <n v="3791335000"/>
    <n v="1650622000"/>
    <n v="1420096000"/>
    <n v="110412000"/>
    <n v="0"/>
    <n v="2140713000"/>
    <n v="610205000"/>
    <x v="0"/>
    <s v="Technology, Hardware, Software and Supplies"/>
  </r>
  <r>
    <x v="297"/>
    <x v="2"/>
    <x v="2"/>
    <n v="3821504000"/>
    <n v="1680791000"/>
    <n v="1378400000"/>
    <n v="109931000"/>
    <n v="0"/>
    <n v="2140713000"/>
    <n v="652382000"/>
    <x v="0"/>
    <s v="Technology, Hardware, Software and Supplies"/>
  </r>
  <r>
    <x v="297"/>
    <x v="3"/>
    <x v="3"/>
    <n v="3578060000"/>
    <n v="1558591000"/>
    <n v="1279961000"/>
    <n v="110156000"/>
    <n v="0"/>
    <n v="2019469000"/>
    <n v="629352000"/>
    <x v="0"/>
    <s v="Technology, Hardware, Software and Supplies"/>
  </r>
  <r>
    <x v="298"/>
    <x v="0"/>
    <x v="0"/>
    <n v="16596800000"/>
    <n v="13908300000"/>
    <n v="571600000"/>
    <n v="279300000"/>
    <n v="517400000"/>
    <n v="2688500000"/>
    <n v="1320200000"/>
    <x v="0"/>
    <s v="Construction &amp; Farm Machinery &amp; Heavy Trucks"/>
  </r>
  <r>
    <x v="298"/>
    <x v="1"/>
    <x v="1"/>
    <n v="16661000000"/>
    <n v="13900700000"/>
    <n v="559500000"/>
    <n v="251400000"/>
    <n v="571700000"/>
    <n v="2760300000"/>
    <n v="1377700000"/>
    <x v="0"/>
    <s v="Construction &amp; Farm Machinery &amp; Heavy Trucks"/>
  </r>
  <r>
    <x v="298"/>
    <x v="2"/>
    <x v="2"/>
    <n v="18534400000"/>
    <n v="15481600000"/>
    <n v="561400000"/>
    <n v="215600000"/>
    <n v="588500000"/>
    <n v="3052800000"/>
    <n v="1687300000"/>
    <x v="0"/>
    <s v="Construction &amp; Farm Machinery &amp; Heavy Trucks"/>
  </r>
  <r>
    <x v="298"/>
    <x v="3"/>
    <x v="3"/>
    <n v="18671300000"/>
    <n v="15292100000"/>
    <n v="541500000"/>
    <n v="239800000"/>
    <n v="583700000"/>
    <n v="3379200000"/>
    <n v="2014200000"/>
    <x v="0"/>
    <s v="Construction &amp; Farm Machinery &amp; Heavy Trucks"/>
  </r>
  <r>
    <x v="299"/>
    <x v="0"/>
    <x v="1"/>
    <n v="15598000000"/>
    <n v="11759000000"/>
    <s v=" $-   "/>
    <n v="0"/>
    <n v="2077000000"/>
    <n v="3839000000"/>
    <e v="#VALUE!"/>
    <x v="5"/>
    <s v="MultiUtilities"/>
  </r>
  <r>
    <x v="299"/>
    <x v="1"/>
    <x v="2"/>
    <n v="17090000000"/>
    <n v="12207000000"/>
    <s v=" $-   "/>
    <n v="0"/>
    <n v="2433000000"/>
    <n v="4883000000"/>
    <e v="#VALUE!"/>
    <x v="5"/>
    <s v="MultiUtilities"/>
  </r>
  <r>
    <x v="299"/>
    <x v="2"/>
    <x v="3"/>
    <n v="16833000000"/>
    <n v="12713000000"/>
    <s v=" $-   "/>
    <n v="0"/>
    <n v="2612000000"/>
    <n v="4120000000"/>
    <e v="#VALUE!"/>
    <x v="5"/>
    <s v="MultiUtilities"/>
  </r>
  <r>
    <x v="299"/>
    <x v="3"/>
    <x v="28"/>
    <n v="17666000000"/>
    <n v="12734000000"/>
    <s v=" $-   "/>
    <n v="0"/>
    <n v="2755000000"/>
    <n v="4932000000"/>
    <e v="#VALUE!"/>
    <x v="5"/>
    <s v="MultiUtilities"/>
  </r>
  <r>
    <x v="300"/>
    <x v="0"/>
    <x v="0"/>
    <n v="5260956000"/>
    <n v="1177275000"/>
    <n v="2188747000"/>
    <n v="0"/>
    <n v="65141000"/>
    <n v="4083681000"/>
    <n v="1829793000"/>
    <x v="1"/>
    <s v="Internet &amp; Direct Marketing Retail"/>
  </r>
  <r>
    <x v="300"/>
    <x v="1"/>
    <x v="1"/>
    <n v="6793306000"/>
    <n v="1077420000"/>
    <n v="3185497000"/>
    <n v="0"/>
    <n v="117975000"/>
    <n v="5715886000"/>
    <n v="2412414000"/>
    <x v="1"/>
    <s v="Internet &amp; Direct Marketing Retail"/>
  </r>
  <r>
    <x v="300"/>
    <x v="2"/>
    <x v="2"/>
    <n v="8441971000"/>
    <n v="857841000"/>
    <n v="4302998000"/>
    <n v="0"/>
    <n v="207820000"/>
    <n v="7584130000"/>
    <n v="3073312000"/>
    <x v="1"/>
    <s v="Internet &amp; Direct Marketing Retail"/>
  </r>
  <r>
    <x v="300"/>
    <x v="3"/>
    <x v="3"/>
    <n v="9223987000"/>
    <n v="632180000"/>
    <n v="5060406000"/>
    <n v="0"/>
    <n v="272494000"/>
    <n v="8591807000"/>
    <n v="3258907000"/>
    <x v="1"/>
    <s v="Internet &amp; Direct Marketing Retail"/>
  </r>
  <r>
    <x v="301"/>
    <x v="0"/>
    <x v="143"/>
    <n v="3637212000"/>
    <n v="2446443000"/>
    <s v=" $-   "/>
    <n v="0"/>
    <n v="0"/>
    <n v="1190769000"/>
    <e v="#VALUE!"/>
    <x v="3"/>
    <s v="Health Care Supplies"/>
  </r>
  <r>
    <x v="301"/>
    <x v="1"/>
    <x v="144"/>
    <n v="3585141000"/>
    <n v="2566444000"/>
    <s v=" $-   "/>
    <n v="0"/>
    <n v="0"/>
    <n v="1018697000"/>
    <e v="#VALUE!"/>
    <x v="3"/>
    <s v="Health Care Supplies"/>
  </r>
  <r>
    <x v="301"/>
    <x v="2"/>
    <x v="145"/>
    <n v="3910865000"/>
    <n v="2850316000"/>
    <s v=" $-   "/>
    <n v="0"/>
    <n v="0"/>
    <n v="1060549000"/>
    <e v="#VALUE!"/>
    <x v="3"/>
    <s v="Health Care Supplies"/>
  </r>
  <r>
    <x v="301"/>
    <x v="3"/>
    <x v="108"/>
    <n v="5386703000"/>
    <n v="4063955000"/>
    <s v=" $-   "/>
    <n v="0"/>
    <n v="0"/>
    <n v="1322748000"/>
    <e v="#VALUE!"/>
    <x v="3"/>
    <s v="Health Care Supplies"/>
  </r>
  <r>
    <x v="302"/>
    <x v="0"/>
    <x v="0"/>
    <n v="9781000000"/>
    <n v="6351000000"/>
    <n v="98000000"/>
    <n v="0"/>
    <n v="1054000000"/>
    <n v="3430000000"/>
    <n v="2278000000"/>
    <x v="5"/>
    <s v="Electric Utilities"/>
  </r>
  <r>
    <x v="302"/>
    <x v="1"/>
    <x v="1"/>
    <n v="9968000000"/>
    <n v="6423000000"/>
    <n v="68000000"/>
    <n v="0"/>
    <n v="1178000000"/>
    <n v="3545000000"/>
    <n v="2299000000"/>
    <x v="5"/>
    <s v="Electric Utilities"/>
  </r>
  <r>
    <x v="302"/>
    <x v="2"/>
    <x v="2"/>
    <n v="10886000000"/>
    <n v="7036000000"/>
    <s v=" $-   "/>
    <n v="0"/>
    <n v="1227000000"/>
    <n v="3850000000"/>
    <e v="#VALUE!"/>
    <x v="5"/>
    <s v="Electric Utilities"/>
  </r>
  <r>
    <x v="302"/>
    <x v="3"/>
    <x v="3"/>
    <n v="10415000000"/>
    <n v="6239000000"/>
    <s v=" $-   "/>
    <n v="0"/>
    <n v="1214000000"/>
    <n v="4176000000"/>
    <e v="#VALUE!"/>
    <x v="5"/>
    <s v="Electric Utilities"/>
  </r>
  <r>
    <x v="303"/>
    <x v="0"/>
    <x v="5"/>
    <n v="66415000000"/>
    <n v="31243000000"/>
    <n v="25357000000"/>
    <n v="0"/>
    <n v="110000000"/>
    <n v="35172000000"/>
    <n v="9705000000"/>
    <x v="4"/>
    <s v="Soft Drinks"/>
  </r>
  <r>
    <x v="303"/>
    <x v="1"/>
    <x v="97"/>
    <n v="66683000000"/>
    <n v="31238000000"/>
    <n v="25772000000"/>
    <n v="0"/>
    <n v="92000000"/>
    <n v="35445000000"/>
    <n v="9581000000"/>
    <x v="4"/>
    <s v="Soft Drinks"/>
  </r>
  <r>
    <x v="303"/>
    <x v="2"/>
    <x v="98"/>
    <n v="63056000000"/>
    <n v="28731000000"/>
    <n v="24538000000"/>
    <n v="0"/>
    <n v="75000000"/>
    <n v="34325000000"/>
    <n v="9712000000"/>
    <x v="4"/>
    <s v="Soft Drinks"/>
  </r>
  <r>
    <x v="303"/>
    <x v="3"/>
    <x v="28"/>
    <n v="62799000000"/>
    <n v="28209000000"/>
    <n v="24735000000"/>
    <n v="0"/>
    <n v="70000000"/>
    <n v="34590000000"/>
    <n v="9785000000"/>
    <x v="4"/>
    <s v="Soft Drinks"/>
  </r>
  <r>
    <x v="304"/>
    <x v="0"/>
    <x v="0"/>
    <n v="54657000000"/>
    <n v="9821000000"/>
    <n v="15171000000"/>
    <n v="7482000000"/>
    <n v="5109000000"/>
    <n v="44836000000"/>
    <n v="17074000000"/>
    <x v="3"/>
    <s v="Pharmaceuticals"/>
  </r>
  <r>
    <x v="304"/>
    <x v="1"/>
    <x v="1"/>
    <n v="51584000000"/>
    <n v="9586000000"/>
    <n v="14355000000"/>
    <n v="6678000000"/>
    <n v="4599000000"/>
    <n v="41998000000"/>
    <n v="16366000000"/>
    <x v="3"/>
    <s v="Pharmaceuticals"/>
  </r>
  <r>
    <x v="304"/>
    <x v="2"/>
    <x v="2"/>
    <n v="49605000000"/>
    <n v="9577000000"/>
    <n v="14097000000"/>
    <n v="8393000000"/>
    <n v="4039000000"/>
    <n v="40028000000"/>
    <n v="13499000000"/>
    <x v="3"/>
    <s v="Pharmaceuticals"/>
  </r>
  <r>
    <x v="304"/>
    <x v="3"/>
    <x v="3"/>
    <n v="48851000000"/>
    <n v="9648000000"/>
    <n v="14809000000"/>
    <n v="7690000000"/>
    <n v="3728000000"/>
    <n v="39203000000"/>
    <n v="12976000000"/>
    <x v="3"/>
    <s v="Pharmaceuticals"/>
  </r>
  <r>
    <x v="305"/>
    <x v="0"/>
    <x v="1"/>
    <n v="9289500000"/>
    <n v="4683600000"/>
    <n v="189000000"/>
    <n v="0"/>
    <n v="3292900000"/>
    <n v="4605900000"/>
    <n v="1124000000"/>
    <x v="6"/>
    <s v="Diversified Financial Services"/>
  </r>
  <r>
    <x v="305"/>
    <x v="1"/>
    <x v="2"/>
    <n v="10477600000"/>
    <n v="5231000000"/>
    <n v="177400000"/>
    <n v="0"/>
    <n v="3574300000"/>
    <n v="5246600000"/>
    <n v="1494900000"/>
    <x v="6"/>
    <s v="Diversified Financial Services"/>
  </r>
  <r>
    <x v="305"/>
    <x v="2"/>
    <x v="3"/>
    <n v="11964400000"/>
    <n v="6697700000"/>
    <n v="163500000"/>
    <n v="0"/>
    <n v="3672400000"/>
    <n v="5266700000"/>
    <n v="1430800000"/>
    <x v="6"/>
    <s v="Diversified Financial Services"/>
  </r>
  <r>
    <x v="305"/>
    <x v="3"/>
    <x v="28"/>
    <n v="12394100000"/>
    <n v="6913200000"/>
    <n v="156600000"/>
    <n v="0"/>
    <n v="3732600000"/>
    <n v="5480900000"/>
    <n v="1591700000"/>
    <x v="6"/>
    <s v="Diversified Financial Services"/>
  </r>
  <r>
    <x v="306"/>
    <x v="0"/>
    <x v="1"/>
    <n v="2104745000"/>
    <n v="155355000"/>
    <n v="346393000"/>
    <n v="859947000"/>
    <n v="0"/>
    <n v="1949390000"/>
    <n v="743050000"/>
    <x v="4"/>
    <s v="Personal Products"/>
  </r>
  <r>
    <x v="306"/>
    <x v="1"/>
    <x v="2"/>
    <n v="2819557000"/>
    <n v="205018000"/>
    <n v="519267000"/>
    <n v="1271353000"/>
    <n v="0"/>
    <n v="2614539000"/>
    <n v="823919000"/>
    <x v="4"/>
    <s v="Personal Products"/>
  </r>
  <r>
    <x v="306"/>
    <x v="2"/>
    <x v="3"/>
    <n v="4103728000"/>
    <n v="392709000"/>
    <n v="838526000"/>
    <n v="1620577000"/>
    <n v="0"/>
    <n v="3711019000"/>
    <n v="1251916000"/>
    <x v="4"/>
    <s v="Personal Products"/>
  </r>
  <r>
    <x v="306"/>
    <x v="3"/>
    <x v="28"/>
    <n v="4860427000"/>
    <n v="299694000"/>
    <n v="1177697000"/>
    <n v="2052295000"/>
    <n v="0"/>
    <n v="4560733000"/>
    <n v="1330741000"/>
    <x v="4"/>
    <s v="Personal Products"/>
  </r>
  <r>
    <x v="307"/>
    <x v="0"/>
    <x v="0"/>
    <n v="17083900000"/>
    <n v="15590900000"/>
    <n v="15400000"/>
    <n v="0"/>
    <n v="36100000"/>
    <n v="1493000000"/>
    <n v="1441500000"/>
    <x v="6"/>
    <s v="Property &amp; Casualty Insurance"/>
  </r>
  <r>
    <x v="307"/>
    <x v="1"/>
    <x v="1"/>
    <n v="18170900000"/>
    <n v="16275100000"/>
    <n v="18800000"/>
    <n v="0"/>
    <n v="38800000"/>
    <n v="1895800000"/>
    <n v="1838200000"/>
    <x v="6"/>
    <s v="Property &amp; Casualty Insurance"/>
  </r>
  <r>
    <x v="307"/>
    <x v="2"/>
    <x v="2"/>
    <n v="19391400000"/>
    <n v="17297300000"/>
    <n v="18900000"/>
    <n v="0"/>
    <n v="50900000"/>
    <n v="2094100000"/>
    <n v="2024300000"/>
    <x v="6"/>
    <s v="Property &amp; Casualty Insurance"/>
  </r>
  <r>
    <x v="307"/>
    <x v="3"/>
    <x v="3"/>
    <n v="20853800000"/>
    <n v="18705900000"/>
    <n v="22800000"/>
    <n v="0"/>
    <n v="77500000"/>
    <n v="2147900000"/>
    <n v="2047600000"/>
    <x v="6"/>
    <s v="Property &amp; Casualty Insurance"/>
  </r>
  <r>
    <x v="308"/>
    <x v="0"/>
    <x v="52"/>
    <n v="13015704000"/>
    <n v="10086675000"/>
    <n v="1554973000"/>
    <n v="0"/>
    <n v="0"/>
    <n v="2929029000"/>
    <n v="1374056000"/>
    <x v="0"/>
    <s v="Industrial Conglomerates"/>
  </r>
  <r>
    <x v="308"/>
    <x v="1"/>
    <x v="53"/>
    <n v="13215971000"/>
    <n v="10188227000"/>
    <n v="1633992000"/>
    <n v="0"/>
    <n v="0"/>
    <n v="3027744000"/>
    <n v="1393752000"/>
    <x v="0"/>
    <s v="Industrial Conglomerates"/>
  </r>
  <r>
    <x v="308"/>
    <x v="2"/>
    <x v="54"/>
    <n v="12711744000"/>
    <n v="9655245000"/>
    <n v="1544746000"/>
    <n v="0"/>
    <n v="0"/>
    <n v="3056499000"/>
    <n v="1511753000"/>
    <x v="0"/>
    <s v="Industrial Conglomerates"/>
  </r>
  <r>
    <x v="308"/>
    <x v="3"/>
    <x v="55"/>
    <n v="11360753000"/>
    <n v="8823384000"/>
    <n v="1359360000"/>
    <n v="0"/>
    <n v="0"/>
    <n v="2537369000"/>
    <n v="1178009000"/>
    <x v="0"/>
    <s v="Industrial Conglomerates"/>
  </r>
  <r>
    <x v="309"/>
    <x v="0"/>
    <x v="1"/>
    <n v="5679595000"/>
    <n v="4507196000"/>
    <n v="568500000"/>
    <n v="0"/>
    <n v="0"/>
    <n v="1172399000"/>
    <n v="603899000"/>
    <x v="1"/>
    <s v="Homebuilding"/>
  </r>
  <r>
    <x v="309"/>
    <x v="1"/>
    <x v="2"/>
    <n v="5822363000"/>
    <n v="4244479000"/>
    <n v="861390000"/>
    <n v="0"/>
    <n v="0"/>
    <n v="1577884000"/>
    <n v="716494000"/>
    <x v="1"/>
    <s v="Homebuilding"/>
  </r>
  <r>
    <x v="309"/>
    <x v="2"/>
    <x v="3"/>
    <n v="5981964000"/>
    <n v="4353850000"/>
    <n v="794728000"/>
    <n v="0"/>
    <n v="0"/>
    <n v="1628114000"/>
    <n v="833386000"/>
    <x v="1"/>
    <s v="Homebuilding"/>
  </r>
  <r>
    <x v="309"/>
    <x v="3"/>
    <x v="28"/>
    <n v="7668476000"/>
    <n v="5728662000"/>
    <n v="957150000"/>
    <n v="0"/>
    <n v="0"/>
    <n v="1939814000"/>
    <n v="982664000"/>
    <x v="1"/>
    <s v="Homebuilding"/>
  </r>
  <r>
    <x v="310"/>
    <x v="0"/>
    <x v="146"/>
    <n v="2105188000"/>
    <n v="1143659000"/>
    <n v="627370000"/>
    <n v="131835000"/>
    <n v="0"/>
    <n v="961529000"/>
    <n v="202324000"/>
    <x v="3"/>
    <s v="Health Care Equipment"/>
  </r>
  <r>
    <x v="310"/>
    <x v="1"/>
    <x v="99"/>
    <n v="2157586000"/>
    <n v="1181444000"/>
    <n v="581898000"/>
    <n v="132400000"/>
    <n v="0"/>
    <n v="976142000"/>
    <n v="261844000"/>
    <x v="3"/>
    <s v="Health Care Equipment"/>
  </r>
  <r>
    <x v="310"/>
    <x v="2"/>
    <x v="100"/>
    <n v="2237219000"/>
    <n v="1232611000"/>
    <n v="659335000"/>
    <n v="121141000"/>
    <n v="0"/>
    <n v="1004608000"/>
    <n v="224132000"/>
    <x v="3"/>
    <s v="Health Care Equipment"/>
  </r>
  <r>
    <x v="310"/>
    <x v="3"/>
    <x v="113"/>
    <n v="2262359000"/>
    <n v="1237859000"/>
    <n v="598848000"/>
    <n v="125928000"/>
    <n v="0"/>
    <n v="1024500000"/>
    <n v="299724000"/>
    <x v="3"/>
    <s v="Health Care Equipment"/>
  </r>
  <r>
    <x v="311"/>
    <x v="0"/>
    <x v="1"/>
    <n v="80029000000"/>
    <n v="59222000000"/>
    <n v="6890000000"/>
    <n v="0"/>
    <n v="93000000"/>
    <n v="20807000000"/>
    <n v="13824000000"/>
    <x v="4"/>
    <s v="Tobacco"/>
  </r>
  <r>
    <x v="311"/>
    <x v="1"/>
    <x v="2"/>
    <n v="80106000000"/>
    <n v="60775000000"/>
    <n v="7001000000"/>
    <n v="0"/>
    <n v="93000000"/>
    <n v="19331000000"/>
    <n v="12237000000"/>
    <x v="4"/>
    <s v="Tobacco"/>
  </r>
  <r>
    <x v="311"/>
    <x v="2"/>
    <x v="3"/>
    <n v="73908000000"/>
    <n v="56479000000"/>
    <n v="6656000000"/>
    <n v="0"/>
    <n v="82000000"/>
    <n v="17429000000"/>
    <n v="10691000000"/>
    <x v="4"/>
    <s v="Tobacco"/>
  </r>
  <r>
    <x v="311"/>
    <x v="3"/>
    <x v="28"/>
    <n v="74953000000"/>
    <n v="57659000000"/>
    <n v="6405000000"/>
    <n v="0"/>
    <n v="74000000"/>
    <n v="17294000000"/>
    <n v="10815000000"/>
    <x v="4"/>
    <s v="Tobacco"/>
  </r>
  <r>
    <x v="312"/>
    <x v="0"/>
    <x v="0"/>
    <n v="16606000000"/>
    <n v="386000000"/>
    <n v="10486000000"/>
    <n v="0"/>
    <n v="987000000"/>
    <n v="16220000000"/>
    <n v="4747000000"/>
    <x v="6"/>
    <s v="Banks"/>
  </r>
  <r>
    <x v="312"/>
    <x v="1"/>
    <x v="1"/>
    <n v="16872000000"/>
    <n v="344000000"/>
    <n v="9681000000"/>
    <n v="0"/>
    <n v="643000000"/>
    <n v="16528000000"/>
    <n v="6204000000"/>
    <x v="6"/>
    <s v="Banks"/>
  </r>
  <r>
    <x v="312"/>
    <x v="2"/>
    <x v="2"/>
    <n v="16281000000"/>
    <n v="325000000"/>
    <n v="9488000000"/>
    <n v="0"/>
    <n v="273000000"/>
    <n v="15956000000"/>
    <n v="6195000000"/>
    <x v="6"/>
    <s v="Banks"/>
  </r>
  <r>
    <x v="312"/>
    <x v="3"/>
    <x v="3"/>
    <n v="16270000000"/>
    <n v="403000000"/>
    <n v="9463000000"/>
    <n v="0"/>
    <n v="255000000"/>
    <n v="15867000000"/>
    <n v="6149000000"/>
    <x v="6"/>
    <s v="Banks"/>
  </r>
  <r>
    <x v="313"/>
    <x v="0"/>
    <x v="0"/>
    <n v="4306800000"/>
    <n v="3040900000"/>
    <n v="1117700000"/>
    <n v="92300000"/>
    <n v="0"/>
    <n v="1265900000"/>
    <n v="55900000"/>
    <x v="0"/>
    <s v="Industrial Machinery"/>
  </r>
  <r>
    <x v="313"/>
    <x v="1"/>
    <x v="1"/>
    <n v="6999700000"/>
    <n v="4629600000"/>
    <n v="1493700000"/>
    <n v="122800000"/>
    <n v="0"/>
    <n v="2370100000"/>
    <n v="753600000"/>
    <x v="0"/>
    <s v="Industrial Machinery"/>
  </r>
  <r>
    <x v="313"/>
    <x v="2"/>
    <x v="2"/>
    <n v="7039000000"/>
    <n v="4576000000"/>
    <n v="1493800000"/>
    <n v="117300000"/>
    <n v="0"/>
    <n v="2463000000"/>
    <n v="851900000"/>
    <x v="0"/>
    <s v="Industrial Machinery"/>
  </r>
  <r>
    <x v="313"/>
    <x v="3"/>
    <x v="3"/>
    <n v="6449000000"/>
    <n v="4263200000"/>
    <n v="1334300000"/>
    <n v="119600000"/>
    <n v="0"/>
    <n v="2185800000"/>
    <n v="731900000"/>
    <x v="0"/>
    <s v="Industrial Machinery"/>
  </r>
  <r>
    <x v="314"/>
    <x v="0"/>
    <x v="0"/>
    <n v="3301804000"/>
    <n v="1879559000"/>
    <n v="166154000"/>
    <n v="0"/>
    <n v="404336000"/>
    <n v="1422245000"/>
    <n v="851755000"/>
    <x v="5"/>
    <s v="MultiUtilities"/>
  </r>
  <r>
    <x v="314"/>
    <x v="1"/>
    <x v="1"/>
    <n v="3454628000"/>
    <n v="2020436000"/>
    <n v="172161000"/>
    <n v="0"/>
    <n v="415708000"/>
    <n v="1434192000"/>
    <n v="846323000"/>
    <x v="5"/>
    <s v="MultiUtilities"/>
  </r>
  <r>
    <x v="314"/>
    <x v="2"/>
    <x v="2"/>
    <n v="3491632000"/>
    <n v="2087854000"/>
    <n v="175178000"/>
    <n v="0"/>
    <n v="417358000"/>
    <n v="1403778000"/>
    <n v="811242000"/>
    <x v="5"/>
    <s v="MultiUtilities"/>
  </r>
  <r>
    <x v="314"/>
    <x v="3"/>
    <x v="3"/>
    <n v="3495443000"/>
    <n v="1969675000"/>
    <n v="176744000"/>
    <n v="0"/>
    <n v="494422000"/>
    <n v="1525768000"/>
    <n v="854602000"/>
    <x v="5"/>
    <s v="MultiUtilities"/>
  </r>
  <r>
    <x v="315"/>
    <x v="0"/>
    <x v="1"/>
    <n v="14265000000"/>
    <n v="8314000000"/>
    <n v="3486000000"/>
    <n v="463000000"/>
    <n v="452000000"/>
    <n v="5951000000"/>
    <n v="1550000000"/>
    <x v="8"/>
    <s v="Diversified Chemicals"/>
  </r>
  <r>
    <x v="315"/>
    <x v="1"/>
    <x v="2"/>
    <n v="14791000000"/>
    <n v="8348000000"/>
    <n v="4013000000"/>
    <n v="483000000"/>
    <n v="450000000"/>
    <n v="6443000000"/>
    <n v="1497000000"/>
    <x v="8"/>
    <s v="Diversified Chemicals"/>
  </r>
  <r>
    <x v="315"/>
    <x v="2"/>
    <x v="3"/>
    <n v="14766000000"/>
    <n v="8206000000"/>
    <n v="3624000000"/>
    <n v="476000000"/>
    <n v="471000000"/>
    <n v="6560000000"/>
    <n v="1989000000"/>
    <x v="8"/>
    <s v="Diversified Chemicals"/>
  </r>
  <r>
    <x v="315"/>
    <x v="3"/>
    <x v="28"/>
    <n v="14751000000"/>
    <n v="8063000000"/>
    <n v="4630000000"/>
    <n v="466000000"/>
    <n v="462000000"/>
    <n v="6688000000"/>
    <n v="1130000000"/>
    <x v="8"/>
    <s v="Diversified Chemicals"/>
  </r>
  <r>
    <x v="316"/>
    <x v="0"/>
    <x v="0"/>
    <n v="12132000000"/>
    <n v="4876000000"/>
    <n v="3143000000"/>
    <n v="0"/>
    <n v="1087000000"/>
    <n v="7256000000"/>
    <n v="3026000000"/>
    <x v="5"/>
    <s v="Electric Utilities"/>
  </r>
  <r>
    <x v="316"/>
    <x v="1"/>
    <x v="1"/>
    <n v="7263000000"/>
    <n v="1751000000"/>
    <n v="2108000000"/>
    <n v="0"/>
    <n v="843000000"/>
    <n v="5512000000"/>
    <n v="2561000000"/>
    <x v="5"/>
    <s v="Electric Utilities"/>
  </r>
  <r>
    <x v="316"/>
    <x v="2"/>
    <x v="2"/>
    <n v="7852000000"/>
    <n v="1889000000"/>
    <n v="2173000000"/>
    <n v="0"/>
    <n v="923000000"/>
    <n v="5963000000"/>
    <n v="2867000000"/>
    <x v="5"/>
    <s v="Electric Utilities"/>
  </r>
  <r>
    <x v="316"/>
    <x v="3"/>
    <x v="3"/>
    <n v="7669000000"/>
    <n v="1718000000"/>
    <n v="2237000000"/>
    <n v="0"/>
    <n v="883000000"/>
    <n v="5951000000"/>
    <n v="2831000000"/>
    <x v="5"/>
    <s v="Electric Utilities"/>
  </r>
  <r>
    <x v="317"/>
    <x v="0"/>
    <x v="0"/>
    <n v="84847000000"/>
    <n v="66635000000"/>
    <n v="17504000000"/>
    <n v="0"/>
    <n v="0"/>
    <n v="18212000000"/>
    <n v="708000000"/>
    <x v="6"/>
    <s v="Diversified Financial Services"/>
  </r>
  <r>
    <x v="317"/>
    <x v="1"/>
    <x v="1"/>
    <n v="41461000000"/>
    <n v="26973000000"/>
    <n v="16172000000"/>
    <n v="0"/>
    <n v="0"/>
    <n v="14488000000"/>
    <n v="-1684000000"/>
    <x v="6"/>
    <s v="Diversified Financial Services"/>
  </r>
  <r>
    <x v="317"/>
    <x v="2"/>
    <x v="2"/>
    <n v="54105000000"/>
    <n v="33560000000"/>
    <n v="18786000000"/>
    <n v="0"/>
    <n v="0"/>
    <n v="20545000000"/>
    <n v="1759000000"/>
    <x v="6"/>
    <s v="Diversified Financial Services"/>
  </r>
  <r>
    <x v="317"/>
    <x v="3"/>
    <x v="3"/>
    <n v="57119000000"/>
    <n v="32747000000"/>
    <n v="16603000000"/>
    <n v="0"/>
    <n v="0"/>
    <n v="24372000000"/>
    <n v="7769000000"/>
    <x v="6"/>
    <s v="Diversified Financial Services"/>
  </r>
  <r>
    <x v="318"/>
    <x v="0"/>
    <x v="0"/>
    <n v="179290000000"/>
    <n v="158446000000"/>
    <n v="15443000000"/>
    <n v="0"/>
    <n v="931000000"/>
    <n v="20844000000"/>
    <n v="4470000000"/>
    <x v="9"/>
    <s v="Oil &amp; Gas Refining &amp; Marketing &amp; Transportation"/>
  </r>
  <r>
    <x v="318"/>
    <x v="1"/>
    <x v="1"/>
    <n v="171596000000"/>
    <n v="152451000000"/>
    <n v="15597000000"/>
    <n v="0"/>
    <n v="971000000"/>
    <n v="19145000000"/>
    <n v="2577000000"/>
    <x v="9"/>
    <s v="Oil &amp; Gas Refining &amp; Marketing &amp; Transportation"/>
  </r>
  <r>
    <x v="318"/>
    <x v="2"/>
    <x v="2"/>
    <n v="161212000000"/>
    <n v="140183000000"/>
    <n v="16703000000"/>
    <n v="0"/>
    <n v="1019000000"/>
    <n v="21029000000"/>
    <n v="3307000000"/>
    <x v="9"/>
    <s v="Oil &amp; Gas Refining &amp; Marketing &amp; Transportation"/>
  </r>
  <r>
    <x v="318"/>
    <x v="3"/>
    <x v="3"/>
    <n v="98975000000"/>
    <n v="77693000000"/>
    <n v="15747000000"/>
    <n v="0"/>
    <n v="1099000000"/>
    <n v="21282000000"/>
    <n v="4436000000"/>
    <x v="9"/>
    <s v="Oil &amp; Gas Refining &amp; Marketing &amp; Transportation"/>
  </r>
  <r>
    <x v="319"/>
    <x v="0"/>
    <x v="102"/>
    <n v="6043000000"/>
    <n v="2793800000"/>
    <n v="2594300000"/>
    <n v="0"/>
    <n v="0"/>
    <n v="3249200000"/>
    <n v="654900000"/>
    <x v="1"/>
    <s v="Apparel, Accessories &amp; Luxury Goods"/>
  </r>
  <r>
    <x v="319"/>
    <x v="1"/>
    <x v="103"/>
    <n v="8186400000"/>
    <n v="3967100000"/>
    <n v="3673500000"/>
    <n v="0"/>
    <n v="0"/>
    <n v="4219300000"/>
    <n v="545800000"/>
    <x v="1"/>
    <s v="Apparel, Accessories &amp; Luxury Goods"/>
  </r>
  <r>
    <x v="319"/>
    <x v="2"/>
    <x v="104"/>
    <n v="8241200000"/>
    <n v="3914500000"/>
    <n v="3713600000"/>
    <n v="0"/>
    <n v="0"/>
    <n v="4326700000"/>
    <n v="613100000"/>
    <x v="1"/>
    <s v="Apparel, Accessories &amp; Luxury Goods"/>
  </r>
  <r>
    <x v="319"/>
    <x v="3"/>
    <x v="27"/>
    <n v="8020300000"/>
    <n v="3858700000"/>
    <n v="3417700000"/>
    <n v="0"/>
    <n v="0"/>
    <n v="4161600000"/>
    <n v="743900000"/>
    <x v="1"/>
    <s v="Apparel, Accessories &amp; Luxury Goods"/>
  </r>
  <r>
    <x v="320"/>
    <x v="0"/>
    <x v="0"/>
    <n v="5920269000"/>
    <n v="4982562000"/>
    <n v="434894000"/>
    <n v="0"/>
    <n v="37691000"/>
    <n v="937707000"/>
    <n v="465122000"/>
    <x v="0"/>
    <s v="Industrial Conglomerates"/>
  </r>
  <r>
    <x v="320"/>
    <x v="1"/>
    <x v="1"/>
    <n v="6411577000"/>
    <n v="5424644000"/>
    <n v="485069000"/>
    <n v="0"/>
    <n v="25865000"/>
    <n v="986933000"/>
    <n v="475999000"/>
    <x v="0"/>
    <s v="Industrial Conglomerates"/>
  </r>
  <r>
    <x v="320"/>
    <x v="2"/>
    <x v="2"/>
    <n v="7747229000"/>
    <n v="6578435000"/>
    <n v="705477000"/>
    <n v="0"/>
    <n v="34257000"/>
    <n v="1168794000"/>
    <n v="429060000"/>
    <x v="0"/>
    <s v="Industrial Conglomerates"/>
  </r>
  <r>
    <x v="320"/>
    <x v="3"/>
    <x v="3"/>
    <n v="7572436000"/>
    <n v="6648771000"/>
    <n v="592863000"/>
    <n v="0"/>
    <n v="34848000"/>
    <n v="923665000"/>
    <n v="295954000"/>
    <x v="0"/>
    <s v="Industrial Conglomerates"/>
  </r>
  <r>
    <x v="321"/>
    <x v="0"/>
    <x v="0"/>
    <n v="11224000000"/>
    <n v="6396000000"/>
    <n v="1227000000"/>
    <n v="98000000"/>
    <n v="1001000000"/>
    <n v="4828000000"/>
    <n v="2502000000"/>
    <x v="8"/>
    <s v="Industrial Gases"/>
  </r>
  <r>
    <x v="321"/>
    <x v="1"/>
    <x v="1"/>
    <n v="11925000000"/>
    <n v="6744000000"/>
    <n v="1349000000"/>
    <n v="98000000"/>
    <n v="1109000000"/>
    <n v="5181000000"/>
    <n v="2625000000"/>
    <x v="8"/>
    <s v="Industrial Gases"/>
  </r>
  <r>
    <x v="321"/>
    <x v="2"/>
    <x v="2"/>
    <n v="12273000000"/>
    <n v="6962000000"/>
    <n v="1437000000"/>
    <n v="96000000"/>
    <n v="1170000000"/>
    <n v="5311000000"/>
    <n v="2608000000"/>
    <x v="8"/>
    <s v="Industrial Gases"/>
  </r>
  <r>
    <x v="321"/>
    <x v="3"/>
    <x v="3"/>
    <n v="10776000000"/>
    <n v="5960000000"/>
    <n v="1296000000"/>
    <n v="93000000"/>
    <n v="1106000000"/>
    <n v="4816000000"/>
    <n v="2321000000"/>
    <x v="8"/>
    <s v="Industrial Gases"/>
  </r>
  <r>
    <x v="322"/>
    <x v="0"/>
    <x v="147"/>
    <n v="24866000000"/>
    <n v="9820000000"/>
    <n v="2849000000"/>
    <n v="4967000000"/>
    <n v="0"/>
    <n v="15046000000"/>
    <n v="7230000000"/>
    <x v="2"/>
    <s v="Semiconductors"/>
  </r>
  <r>
    <x v="322"/>
    <x v="1"/>
    <x v="148"/>
    <n v="26487000000"/>
    <n v="10686000000"/>
    <n v="2774000000"/>
    <n v="5477000000"/>
    <n v="0"/>
    <n v="15801000000"/>
    <n v="7550000000"/>
    <x v="2"/>
    <s v="Semiconductors"/>
  </r>
  <r>
    <x v="322"/>
    <x v="2"/>
    <x v="149"/>
    <n v="25281000000"/>
    <n v="10378000000"/>
    <n v="3637000000"/>
    <n v="5490000000"/>
    <n v="0"/>
    <n v="14903000000"/>
    <n v="5776000000"/>
    <x v="2"/>
    <s v="Semiconductors"/>
  </r>
  <r>
    <x v="322"/>
    <x v="3"/>
    <x v="150"/>
    <n v="23554000000"/>
    <n v="9749000000"/>
    <n v="2159000000"/>
    <n v="5151000000"/>
    <n v="0"/>
    <n v="13805000000"/>
    <n v="6495000000"/>
    <x v="2"/>
    <s v="Semiconductors"/>
  </r>
  <r>
    <x v="323"/>
    <x v="0"/>
    <x v="125"/>
    <n v="1148231000"/>
    <n v="743304000"/>
    <n v="180317000"/>
    <n v="197269000"/>
    <n v="0"/>
    <n v="404927000"/>
    <n v="27341000"/>
    <x v="2"/>
    <s v="Semiconductors"/>
  </r>
  <r>
    <x v="323"/>
    <x v="1"/>
    <x v="126"/>
    <n v="1710966000"/>
    <n v="1021658000"/>
    <n v="309348000"/>
    <n v="257494000"/>
    <n v="0"/>
    <n v="689308000"/>
    <n v="122466000"/>
    <x v="2"/>
    <s v="Semiconductors"/>
  </r>
  <r>
    <x v="323"/>
    <x v="2"/>
    <x v="127"/>
    <n v="2610726000"/>
    <n v="1561173000"/>
    <n v="588822000"/>
    <n v="448763000"/>
    <n v="0"/>
    <n v="1049553000"/>
    <n v="11968000"/>
    <x v="2"/>
    <s v="Semiconductors"/>
  </r>
  <r>
    <x v="324"/>
    <x v="0"/>
    <x v="1"/>
    <n v="6419285000"/>
    <n v="5099484000"/>
    <n v="922340000"/>
    <n v="0"/>
    <n v="0"/>
    <n v="1319801000"/>
    <n v="397461000"/>
    <x v="0"/>
    <s v="Industrial Conglomerates"/>
  </r>
  <r>
    <x v="324"/>
    <x v="1"/>
    <x v="2"/>
    <n v="6638774000"/>
    <n v="5253040000"/>
    <n v="1030014000"/>
    <n v="0"/>
    <n v="0"/>
    <n v="1385734000"/>
    <n v="355720000"/>
    <x v="0"/>
    <s v="Industrial Conglomerates"/>
  </r>
  <r>
    <x v="324"/>
    <x v="2"/>
    <x v="3"/>
    <n v="6571893000"/>
    <n v="5086449000"/>
    <n v="961579000"/>
    <n v="0"/>
    <n v="0"/>
    <n v="1485444000"/>
    <n v="523865000"/>
    <x v="0"/>
    <s v="Industrial Conglomerates"/>
  </r>
  <r>
    <x v="324"/>
    <x v="3"/>
    <x v="28"/>
    <n v="6786984000"/>
    <n v="5285568000"/>
    <n v="956158000"/>
    <n v="0"/>
    <n v="0"/>
    <n v="1501416000"/>
    <n v="545258000"/>
    <x v="0"/>
    <s v="Industrial Conglomerates"/>
  </r>
  <r>
    <x v="325"/>
    <x v="0"/>
    <x v="0"/>
    <n v="7688024000"/>
    <n v="5157434000"/>
    <n v="1011543000"/>
    <n v="0"/>
    <n v="730493000"/>
    <n v="2530590000"/>
    <n v="788554000"/>
    <x v="1"/>
    <s v="Hotels, Resorts &amp; Cruise Lines"/>
  </r>
  <r>
    <x v="325"/>
    <x v="1"/>
    <x v="1"/>
    <n v="7959894000"/>
    <n v="5305270000"/>
    <n v="1044819000"/>
    <n v="0"/>
    <n v="754711000"/>
    <n v="2654624000"/>
    <n v="855094000"/>
    <x v="1"/>
    <s v="Hotels, Resorts &amp; Cruise Lines"/>
  </r>
  <r>
    <x v="325"/>
    <x v="2"/>
    <x v="2"/>
    <n v="8073855000"/>
    <n v="5306281000"/>
    <n v="1048952000"/>
    <n v="0"/>
    <n v="772445000"/>
    <n v="2767574000"/>
    <n v="946177000"/>
    <x v="1"/>
    <s v="Hotels, Resorts &amp; Cruise Lines"/>
  </r>
  <r>
    <x v="325"/>
    <x v="3"/>
    <x v="3"/>
    <n v="8299074000"/>
    <n v="5099393000"/>
    <n v="1086504000"/>
    <n v="0"/>
    <n v="827008000"/>
    <n v="3199681000"/>
    <n v="1286169000"/>
    <x v="1"/>
    <s v="Hotels, Resorts &amp; Cruise Lines"/>
  </r>
  <r>
    <x v="326"/>
    <x v="0"/>
    <x v="1"/>
    <n v="2104745000"/>
    <n v="155355000"/>
    <n v="346393000"/>
    <n v="859947000"/>
    <n v="0"/>
    <n v="1949390000"/>
    <n v="743050000"/>
    <x v="3"/>
    <s v="Biotechnology"/>
  </r>
  <r>
    <x v="326"/>
    <x v="1"/>
    <x v="2"/>
    <n v="2819557000"/>
    <n v="205018000"/>
    <n v="519267000"/>
    <n v="1271353000"/>
    <n v="0"/>
    <n v="2614539000"/>
    <n v="823919000"/>
    <x v="3"/>
    <s v="Biotechnology"/>
  </r>
  <r>
    <x v="326"/>
    <x v="2"/>
    <x v="3"/>
    <n v="4103728000"/>
    <n v="392709000"/>
    <n v="838526000"/>
    <n v="1620577000"/>
    <n v="0"/>
    <n v="3711019000"/>
    <n v="1251916000"/>
    <x v="3"/>
    <s v="Biotechnology"/>
  </r>
  <r>
    <x v="326"/>
    <x v="3"/>
    <x v="28"/>
    <n v="4860427000"/>
    <n v="299694000"/>
    <n v="1177697000"/>
    <n v="2052295000"/>
    <n v="0"/>
    <n v="4560733000"/>
    <n v="1330741000"/>
    <x v="3"/>
    <s v="Biotechnology"/>
  </r>
  <r>
    <x v="327"/>
    <x v="0"/>
    <x v="1"/>
    <n v="4245895000"/>
    <n v="2522803000"/>
    <n v="1324815000"/>
    <n v="0"/>
    <n v="1700000"/>
    <n v="1723092000"/>
    <n v="396577000"/>
    <x v="0"/>
    <s v="Human Resource &amp; Employment Services"/>
  </r>
  <r>
    <x v="327"/>
    <x v="1"/>
    <x v="2"/>
    <n v="4695014000"/>
    <n v="2772098000"/>
    <n v="1425734000"/>
    <n v="0"/>
    <n v="557000"/>
    <n v="1922916000"/>
    <n v="496625000"/>
    <x v="0"/>
    <s v="Human Resource &amp; Employment Services"/>
  </r>
  <r>
    <x v="327"/>
    <x v="2"/>
    <x v="3"/>
    <n v="5094933000"/>
    <n v="2980462000"/>
    <n v="1533799000"/>
    <n v="0"/>
    <n v="192000"/>
    <n v="2114471000"/>
    <n v="580480000"/>
    <x v="0"/>
    <s v="Human Resource &amp; Employment Services"/>
  </r>
  <r>
    <x v="327"/>
    <x v="3"/>
    <x v="28"/>
    <n v="5250399000"/>
    <n v="3089723000"/>
    <n v="1606217000"/>
    <n v="0"/>
    <n v="1237000"/>
    <n v="2160676000"/>
    <n v="553222000"/>
    <x v="0"/>
    <s v="Human Resource &amp; Employment Services"/>
  </r>
  <r>
    <x v="328"/>
    <x v="0"/>
    <x v="121"/>
    <n v="1328817000"/>
    <n v="200600000"/>
    <n v="660887000"/>
    <n v="263150000"/>
    <n v="0"/>
    <n v="1128217000"/>
    <n v="204180000"/>
    <x v="2"/>
    <s v="Systems Software"/>
  </r>
  <r>
    <x v="328"/>
    <x v="1"/>
    <x v="122"/>
    <n v="1534615000"/>
    <n v="232600000"/>
    <n v="750292000"/>
    <n v="317263000"/>
    <n v="0"/>
    <n v="1302015000"/>
    <n v="234460000"/>
    <x v="2"/>
    <s v="Systems Software"/>
  </r>
  <r>
    <x v="328"/>
    <x v="2"/>
    <x v="43"/>
    <n v="1789489000"/>
    <n v="273199000"/>
    <n v="898440000"/>
    <n v="367856000"/>
    <n v="0"/>
    <n v="1516290000"/>
    <n v="249994000"/>
    <x v="2"/>
    <s v="Systems Software"/>
  </r>
  <r>
    <x v="328"/>
    <x v="3"/>
    <x v="123"/>
    <n v="2052230000"/>
    <n v="309629000"/>
    <n v="1041231000"/>
    <n v="413322000"/>
    <n v="0"/>
    <n v="1742601000"/>
    <n v="288048000"/>
    <x v="2"/>
    <s v="Systems Software"/>
  </r>
  <r>
    <x v="329"/>
    <x v="0"/>
    <x v="124"/>
    <n v="6945000000"/>
    <n v="2789000000"/>
    <n v="2971000000"/>
    <n v="0"/>
    <n v="27000000"/>
    <n v="4156000000"/>
    <n v="1158000000"/>
    <x v="1"/>
    <s v="Apparel, Accessories &amp; Luxury Goods"/>
  </r>
  <r>
    <x v="329"/>
    <x v="1"/>
    <x v="125"/>
    <n v="7450000000"/>
    <n v="3140000000"/>
    <n v="3142000000"/>
    <n v="0"/>
    <n v="35000000"/>
    <n v="4310000000"/>
    <n v="1133000000"/>
    <x v="1"/>
    <s v="Apparel, Accessories &amp; Luxury Goods"/>
  </r>
  <r>
    <x v="329"/>
    <x v="2"/>
    <x v="126"/>
    <n v="7620000000"/>
    <n v="3242000000"/>
    <n v="3301000000"/>
    <n v="0"/>
    <n v="25000000"/>
    <n v="4378000000"/>
    <n v="1052000000"/>
    <x v="1"/>
    <s v="Apparel, Accessories &amp; Luxury Goods"/>
  </r>
  <r>
    <x v="329"/>
    <x v="3"/>
    <x v="127"/>
    <n v="7405000000"/>
    <n v="3218000000"/>
    <n v="3389000000"/>
    <n v="0"/>
    <n v="24000000"/>
    <n v="4187000000"/>
    <n v="774000000"/>
    <x v="1"/>
    <s v="Apparel, Accessories &amp; Luxury Goods"/>
  </r>
  <r>
    <x v="330"/>
    <x v="0"/>
    <x v="12"/>
    <n v="6351900000"/>
    <n v="3778100000"/>
    <n v="1537700000"/>
    <n v="0"/>
    <n v="0"/>
    <n v="2573800000"/>
    <n v="1036100000"/>
    <x v="0"/>
    <s v="Industrial Conglomerates"/>
  </r>
  <r>
    <x v="330"/>
    <x v="1"/>
    <x v="13"/>
    <n v="6623500000"/>
    <n v="3869600000"/>
    <n v="1570100000"/>
    <n v="0"/>
    <n v="0"/>
    <n v="2753900000"/>
    <n v="1183800000"/>
    <x v="0"/>
    <s v="Industrial Conglomerates"/>
  </r>
  <r>
    <x v="330"/>
    <x v="2"/>
    <x v="14"/>
    <n v="6307900000"/>
    <n v="3604800000"/>
    <n v="1506400000"/>
    <n v="0"/>
    <n v="0"/>
    <n v="2703100000"/>
    <n v="1196700000"/>
    <x v="0"/>
    <s v="Industrial Conglomerates"/>
  </r>
  <r>
    <x v="330"/>
    <x v="3"/>
    <x v="15"/>
    <n v="5879500000"/>
    <n v="3404000000"/>
    <n v="1467400000"/>
    <n v="0"/>
    <n v="0"/>
    <n v="2475500000"/>
    <n v="1008100000"/>
    <x v="0"/>
    <s v="Industrial Conglomerates"/>
  </r>
  <r>
    <x v="331"/>
    <x v="0"/>
    <x v="0"/>
    <n v="2993489000"/>
    <n v="1321772000"/>
    <n v="914130000"/>
    <n v="0"/>
    <n v="0"/>
    <n v="1671717000"/>
    <n v="757587000"/>
    <x v="0"/>
    <s v="Industrial Conglomerates"/>
  </r>
  <r>
    <x v="331"/>
    <x v="1"/>
    <x v="1"/>
    <n v="3238128000"/>
    <n v="1355200000"/>
    <n v="1040567000"/>
    <n v="0"/>
    <n v="0"/>
    <n v="1882928000"/>
    <n v="842361000"/>
    <x v="0"/>
    <s v="Industrial Conglomerates"/>
  </r>
  <r>
    <x v="331"/>
    <x v="2"/>
    <x v="2"/>
    <n v="3549494000"/>
    <n v="1447595000"/>
    <n v="1102426000"/>
    <n v="0"/>
    <n v="0"/>
    <n v="2101899000"/>
    <n v="999473000"/>
    <x v="0"/>
    <s v="Industrial Conglomerates"/>
  </r>
  <r>
    <x v="331"/>
    <x v="3"/>
    <x v="3"/>
    <n v="3582395000"/>
    <n v="1417749000"/>
    <n v="1136728000"/>
    <n v="0"/>
    <n v="0"/>
    <n v="2164646000"/>
    <n v="1027918000"/>
    <x v="0"/>
    <s v="Industrial Conglomerates"/>
  </r>
  <r>
    <x v="332"/>
    <x v="0"/>
    <x v="92"/>
    <n v="9721065000"/>
    <n v="7011428000"/>
    <n v="1437886000"/>
    <n v="0"/>
    <n v="0"/>
    <n v="2709637000"/>
    <n v="1271751000"/>
    <x v="1"/>
    <s v="Apparel Retail"/>
  </r>
  <r>
    <x v="332"/>
    <x v="1"/>
    <x v="46"/>
    <n v="10230353000"/>
    <n v="7360924000"/>
    <n v="1526366000"/>
    <n v="0"/>
    <n v="0"/>
    <n v="2869429000"/>
    <n v="1343063000"/>
    <x v="1"/>
    <s v="Apparel Retail"/>
  </r>
  <r>
    <x v="332"/>
    <x v="2"/>
    <x v="26"/>
    <n v="11041677000"/>
    <n v="7937956000"/>
    <n v="1615371000"/>
    <n v="0"/>
    <n v="0"/>
    <n v="3103721000"/>
    <n v="1488350000"/>
    <x v="1"/>
    <s v="Apparel Retail"/>
  </r>
  <r>
    <x v="332"/>
    <x v="3"/>
    <x v="47"/>
    <n v="11939999000"/>
    <n v="8576873000"/>
    <n v="1738755000"/>
    <n v="0"/>
    <n v="0"/>
    <n v="3363126000"/>
    <n v="1624371000"/>
    <x v="1"/>
    <s v="Apparel Retail"/>
  </r>
  <r>
    <x v="333"/>
    <x v="0"/>
    <x v="0"/>
    <n v="1367135000"/>
    <n v="328784000"/>
    <n v="248136000"/>
    <n v="0"/>
    <n v="445228000"/>
    <n v="1038351000"/>
    <n v="344987000"/>
    <x v="9"/>
    <s v="Oil &amp; Gas Exploration &amp; Production"/>
  </r>
  <r>
    <x v="333"/>
    <x v="1"/>
    <x v="1"/>
    <n v="1832253000"/>
    <n v="516119000"/>
    <n v="391707000"/>
    <n v="0"/>
    <n v="492397000"/>
    <n v="1316134000"/>
    <n v="432030000"/>
    <x v="9"/>
    <s v="Oil &amp; Gas Exploration &amp; Production"/>
  </r>
  <r>
    <x v="333"/>
    <x v="2"/>
    <x v="2"/>
    <n v="2042537000"/>
    <n v="605752000"/>
    <n v="191802000"/>
    <n v="0"/>
    <n v="551032000"/>
    <n v="1436785000"/>
    <n v="693951000"/>
    <x v="9"/>
    <s v="Oil &amp; Gas Exploration &amp; Production"/>
  </r>
  <r>
    <x v="333"/>
    <x v="3"/>
    <x v="3"/>
    <n v="1181704000"/>
    <n v="648968000"/>
    <n v="165318000"/>
    <n v="0"/>
    <n v="581155000"/>
    <n v="532736000"/>
    <n v="-213737000"/>
    <x v="9"/>
    <s v="Oil &amp; Gas Exploration &amp; Production"/>
  </r>
  <r>
    <x v="334"/>
    <x v="0"/>
    <x v="1"/>
    <n v="8417200000"/>
    <n v="5234700000"/>
    <n v="1088100000"/>
    <n v="0"/>
    <n v="877400000"/>
    <n v="3182500000"/>
    <n v="1217000000"/>
    <x v="0"/>
    <s v="Industrial Conglomerates"/>
  </r>
  <r>
    <x v="334"/>
    <x v="1"/>
    <x v="2"/>
    <n v="8803300000"/>
    <n v="5643100000"/>
    <n v="998400000"/>
    <n v="0"/>
    <n v="906900000"/>
    <n v="3160200000"/>
    <n v="1254900000"/>
    <x v="0"/>
    <s v="Industrial Conglomerates"/>
  </r>
  <r>
    <x v="334"/>
    <x v="2"/>
    <x v="3"/>
    <n v="9115000000"/>
    <n v="5518600000"/>
    <n v="1067000000"/>
    <n v="0"/>
    <n v="970600000"/>
    <n v="3596400000"/>
    <n v="1558800000"/>
    <x v="0"/>
    <s v="Industrial Conglomerates"/>
  </r>
  <r>
    <x v="334"/>
    <x v="3"/>
    <x v="28"/>
    <n v="9387700000"/>
    <n v="5764000000"/>
    <n v="1054500000"/>
    <n v="0"/>
    <n v="991100000"/>
    <n v="3623700000"/>
    <n v="1578100000"/>
    <x v="0"/>
    <s v="Industrial Conglomerates"/>
  </r>
  <r>
    <x v="335"/>
    <x v="0"/>
    <x v="147"/>
    <n v="14866800000"/>
    <n v="6382300000"/>
    <n v="5655800000"/>
    <n v="0"/>
    <n v="621400000"/>
    <n v="8484500000"/>
    <n v="2207300000"/>
    <x v="1"/>
    <s v="Restaurants"/>
  </r>
  <r>
    <x v="335"/>
    <x v="1"/>
    <x v="148"/>
    <n v="16447800000"/>
    <n v="6858800000"/>
    <n v="6086800000"/>
    <n v="0"/>
    <n v="709600000"/>
    <n v="9589000000"/>
    <n v="2792600000"/>
    <x v="1"/>
    <s v="Restaurants"/>
  </r>
  <r>
    <x v="335"/>
    <x v="2"/>
    <x v="149"/>
    <n v="19162700000"/>
    <n v="7787500000"/>
    <n v="7130200000"/>
    <n v="0"/>
    <n v="893900000"/>
    <n v="11375200000"/>
    <n v="3351100000"/>
    <x v="1"/>
    <s v="Restaurants"/>
  </r>
  <r>
    <x v="335"/>
    <x v="3"/>
    <x v="151"/>
    <n v="21315900000"/>
    <n v="8511100000"/>
    <n v="7970300000"/>
    <n v="0"/>
    <n v="980800000"/>
    <n v="12804800000"/>
    <n v="3853700000"/>
    <x v="1"/>
    <s v="Restaurants"/>
  </r>
  <r>
    <x v="336"/>
    <x v="0"/>
    <x v="0"/>
    <n v="4176000000"/>
    <n v="2754000000"/>
    <n v="207000000"/>
    <n v="0"/>
    <n v="356000000"/>
    <n v="1422000000"/>
    <n v="859000000"/>
    <x v="5"/>
    <s v="MultiUtilities"/>
  </r>
  <r>
    <x v="336"/>
    <x v="1"/>
    <x v="1"/>
    <n v="4495000000"/>
    <n v="2987000000"/>
    <n v="220000000"/>
    <n v="0"/>
    <n v="378000000"/>
    <n v="1508000000"/>
    <n v="910000000"/>
    <x v="5"/>
    <s v="MultiUtilities"/>
  </r>
  <r>
    <x v="336"/>
    <x v="2"/>
    <x v="2"/>
    <n v="4951000000"/>
    <n v="3331000000"/>
    <n v="229000000"/>
    <n v="0"/>
    <n v="384000000"/>
    <n v="1620000000"/>
    <n v="1007000000"/>
    <x v="5"/>
    <s v="MultiUtilities"/>
  </r>
  <r>
    <x v="336"/>
    <x v="3"/>
    <x v="3"/>
    <n v="4380000000"/>
    <n v="2714000000"/>
    <n v="234000000"/>
    <n v="0"/>
    <n v="358000000"/>
    <n v="1666000000"/>
    <n v="1074000000"/>
    <x v="5"/>
    <s v="MultiUtilities"/>
  </r>
  <r>
    <x v="337"/>
    <x v="0"/>
    <x v="0"/>
    <n v="5075000000"/>
    <n v="2417000000"/>
    <n v="337000000"/>
    <n v="0"/>
    <n v="746000000"/>
    <n v="2658000000"/>
    <n v="1575000000"/>
    <x v="9"/>
    <s v="Oil &amp; Gas Refining &amp; Marketing &amp; Transportation"/>
  </r>
  <r>
    <x v="337"/>
    <x v="1"/>
    <x v="1"/>
    <n v="5518000000"/>
    <n v="2707000000"/>
    <n v="373000000"/>
    <n v="0"/>
    <n v="772000000"/>
    <n v="2811000000"/>
    <n v="1666000000"/>
    <x v="9"/>
    <s v="Oil &amp; Gas Refining &amp; Marketing &amp; Transportation"/>
  </r>
  <r>
    <x v="337"/>
    <x v="2"/>
    <x v="2"/>
    <n v="5903000000"/>
    <n v="2790000000"/>
    <n v="393000000"/>
    <n v="0"/>
    <n v="796000000"/>
    <n v="3113000000"/>
    <n v="1924000000"/>
    <x v="9"/>
    <s v="Oil &amp; Gas Refining &amp; Marketing &amp; Transportation"/>
  </r>
  <r>
    <x v="337"/>
    <x v="3"/>
    <x v="3"/>
    <n v="5234000000"/>
    <n v="2335000000"/>
    <n v="353000000"/>
    <n v="0"/>
    <n v="764000000"/>
    <n v="2899000000"/>
    <n v="1782000000"/>
    <x v="9"/>
    <s v="Oil &amp; Gas Refining &amp; Marketing &amp; Transportation"/>
  </r>
  <r>
    <x v="338"/>
    <x v="0"/>
    <x v="1"/>
    <n v="7690800000"/>
    <n v="5100900000"/>
    <n v="1788300000"/>
    <n v="0"/>
    <n v="123200000"/>
    <n v="2589900000"/>
    <n v="678400000"/>
    <x v="8"/>
    <s v="Paper Packaging"/>
  </r>
  <r>
    <x v="338"/>
    <x v="1"/>
    <x v="2"/>
    <n v="7750500000"/>
    <n v="5062900000"/>
    <n v="1849400000"/>
    <n v="0"/>
    <n v="118900000"/>
    <n v="2687600000"/>
    <n v="719300000"/>
    <x v="8"/>
    <s v="Paper Packaging"/>
  </r>
  <r>
    <x v="338"/>
    <x v="2"/>
    <x v="3"/>
    <n v="7031500000"/>
    <n v="4444900000"/>
    <n v="1656200000"/>
    <n v="0"/>
    <n v="88700000"/>
    <n v="2586600000"/>
    <n v="841700000"/>
    <x v="8"/>
    <s v="Paper Packaging"/>
  </r>
  <r>
    <x v="338"/>
    <x v="3"/>
    <x v="28"/>
    <n v="6778300000"/>
    <n v="4246700000"/>
    <n v="1604400000"/>
    <n v="0"/>
    <n v="94900000"/>
    <n v="2531600000"/>
    <n v="832300000"/>
    <x v="8"/>
    <s v="Paper Packaging"/>
  </r>
  <r>
    <x v="339"/>
    <x v="0"/>
    <x v="0"/>
    <n v="9534462000"/>
    <n v="5328236000"/>
    <n v="3264896000"/>
    <n v="0"/>
    <n v="0"/>
    <n v="4206226000"/>
    <n v="941330000"/>
    <x v="8"/>
    <s v="Specialty Chemicals"/>
  </r>
  <r>
    <x v="339"/>
    <x v="1"/>
    <x v="1"/>
    <n v="10185532000"/>
    <n v="5568966000"/>
    <n v="3470200000"/>
    <n v="0"/>
    <n v="0"/>
    <n v="4616566000"/>
    <n v="1146366000"/>
    <x v="8"/>
    <s v="Specialty Chemicals"/>
  </r>
  <r>
    <x v="339"/>
    <x v="2"/>
    <x v="2"/>
    <n v="11129533000"/>
    <n v="5965049000"/>
    <n v="3860448000"/>
    <n v="0"/>
    <n v="0"/>
    <n v="5164484000"/>
    <n v="1304036000"/>
    <x v="8"/>
    <s v="Specialty Chemicals"/>
  </r>
  <r>
    <x v="339"/>
    <x v="3"/>
    <x v="3"/>
    <n v="11339304000"/>
    <n v="5780078000"/>
    <n v="3943786000"/>
    <n v="0"/>
    <n v="0"/>
    <n v="5559226000"/>
    <n v="1615440000"/>
    <x v="8"/>
    <s v="Specialty Chemicals"/>
  </r>
  <r>
    <x v="340"/>
    <x v="0"/>
    <x v="92"/>
    <n v="3983400000"/>
    <n v="2446000000"/>
    <n v="976900000"/>
    <n v="0"/>
    <n v="0"/>
    <n v="1537400000"/>
    <n v="560500000"/>
    <x v="1"/>
    <s v="Specialty Stores"/>
  </r>
  <r>
    <x v="340"/>
    <x v="1"/>
    <x v="46"/>
    <n v="4209200000"/>
    <n v="2628700000"/>
    <n v="1010000000"/>
    <n v="0"/>
    <n v="0"/>
    <n v="1580500000"/>
    <n v="570500000"/>
    <x v="1"/>
    <s v="Specialty Stores"/>
  </r>
  <r>
    <x v="340"/>
    <x v="2"/>
    <x v="152"/>
    <n v="5736300000"/>
    <n v="3662100000"/>
    <n v="1497600000"/>
    <n v="0"/>
    <n v="0"/>
    <n v="2074200000"/>
    <n v="576600000"/>
    <x v="1"/>
    <s v="Specialty Stores"/>
  </r>
  <r>
    <x v="340"/>
    <x v="3"/>
    <x v="47"/>
    <n v="6550200000"/>
    <n v="4109800000"/>
    <n v="1736700000"/>
    <n v="0"/>
    <n v="0"/>
    <n v="2440400000"/>
    <n v="703700000"/>
    <x v="1"/>
    <s v="Specialty Stores"/>
  </r>
  <r>
    <x v="341"/>
    <x v="0"/>
    <x v="105"/>
    <n v="5897700000"/>
    <n v="3870100000"/>
    <n v="1020400000"/>
    <n v="0"/>
    <n v="96800000"/>
    <n v="2027600000"/>
    <n v="910400000"/>
    <x v="4"/>
    <s v="Packaged Foods &amp; Meats"/>
  </r>
  <r>
    <x v="341"/>
    <x v="1"/>
    <x v="106"/>
    <n v="5610600000"/>
    <n v="3579600000"/>
    <n v="1013100000"/>
    <n v="0"/>
    <n v="98900000"/>
    <n v="2031000000"/>
    <n v="919000000"/>
    <x v="4"/>
    <s v="Packaged Foods &amp; Meats"/>
  </r>
  <r>
    <x v="341"/>
    <x v="2"/>
    <x v="107"/>
    <n v="5692700000"/>
    <n v="3724000000"/>
    <n v="1085800000"/>
    <n v="0"/>
    <n v="110900000"/>
    <n v="1968700000"/>
    <n v="772000000"/>
    <x v="4"/>
    <s v="Packaged Foods &amp; Meats"/>
  </r>
  <r>
    <x v="341"/>
    <x v="3"/>
    <x v="108"/>
    <n v="7811200000"/>
    <n v="4843400000"/>
    <n v="1614100000"/>
    <n v="0"/>
    <n v="208400000"/>
    <n v="2967800000"/>
    <n v="1145300000"/>
    <x v="4"/>
    <s v="Packaged Foods &amp; Meats"/>
  </r>
  <r>
    <x v="342"/>
    <x v="0"/>
    <x v="0"/>
    <n v="1290052000"/>
    <n v="470243000"/>
    <n v="120310000"/>
    <n v="0"/>
    <n v="330418000"/>
    <n v="819809000"/>
    <n v="369081000"/>
    <x v="7"/>
    <s v="Office REITs"/>
  </r>
  <r>
    <x v="342"/>
    <x v="1"/>
    <x v="1"/>
    <n v="1371065000"/>
    <n v="479665000"/>
    <n v="122128000"/>
    <n v="0"/>
    <n v="340316000"/>
    <n v="891400000"/>
    <n v="428956000"/>
    <x v="7"/>
    <s v="Office REITs"/>
  </r>
  <r>
    <x v="342"/>
    <x v="2"/>
    <x v="2"/>
    <n v="1519978000"/>
    <n v="500126000"/>
    <n v="133502000"/>
    <n v="0"/>
    <n v="393987000"/>
    <n v="1019852000"/>
    <n v="492363000"/>
    <x v="7"/>
    <s v="Office REITs"/>
  </r>
  <r>
    <x v="342"/>
    <x v="3"/>
    <x v="3"/>
    <n v="1662829000"/>
    <n v="534326000"/>
    <n v="139137000"/>
    <n v="0"/>
    <n v="588235000"/>
    <n v="1128503000"/>
    <n v="401131000"/>
    <x v="7"/>
    <s v="Office REITs"/>
  </r>
  <r>
    <x v="343"/>
    <x v="0"/>
    <x v="1"/>
    <n v="3237500000"/>
    <n v="1638900000"/>
    <n v="1012400000"/>
    <n v="0"/>
    <n v="0"/>
    <n v="1598600000"/>
    <n v="586200000"/>
    <x v="1"/>
    <s v="Household Appliances"/>
  </r>
  <r>
    <x v="343"/>
    <x v="1"/>
    <x v="6"/>
    <n v="3492600000"/>
    <n v="1759200000"/>
    <n v="1048700000"/>
    <n v="0"/>
    <n v="0"/>
    <n v="1733400000"/>
    <n v="684700000"/>
    <x v="1"/>
    <s v="Household Appliances"/>
  </r>
  <r>
    <x v="343"/>
    <x v="2"/>
    <x v="7"/>
    <n v="3593100000"/>
    <n v="1774600000"/>
    <n v="1053700000"/>
    <n v="0"/>
    <n v="0"/>
    <n v="1818500000"/>
    <n v="764800000"/>
    <x v="1"/>
    <s v="Household Appliances"/>
  </r>
  <r>
    <x v="343"/>
    <x v="3"/>
    <x v="28"/>
    <n v="3711800000"/>
    <n v="1803500000"/>
    <n v="1054100000"/>
    <n v="0"/>
    <n v="0"/>
    <n v="1908300000"/>
    <n v="854200000"/>
    <x v="1"/>
    <s v="Household Appliances"/>
  </r>
  <r>
    <x v="344"/>
    <x v="0"/>
    <x v="0"/>
    <n v="2307182000"/>
    <n v="610836000"/>
    <n v="655473000"/>
    <n v="0"/>
    <n v="107591000"/>
    <n v="1696346000"/>
    <n v="933282000"/>
    <x v="1"/>
    <s v="Broadcasting &amp; Cable TV"/>
  </r>
  <r>
    <x v="344"/>
    <x v="1"/>
    <x v="1"/>
    <n v="2530809000"/>
    <n v="699294000"/>
    <n v="729055000"/>
    <n v="0"/>
    <n v="117580000"/>
    <n v="1831515000"/>
    <n v="984880000"/>
    <x v="1"/>
    <s v="Broadcasting &amp; Cable TV"/>
  </r>
  <r>
    <x v="344"/>
    <x v="2"/>
    <x v="2"/>
    <n v="2665456000"/>
    <n v="778896000"/>
    <n v="764799000"/>
    <n v="0"/>
    <n v="128582000"/>
    <n v="1886560000"/>
    <n v="993179000"/>
    <x v="1"/>
    <s v="Broadcasting &amp; Cable TV"/>
  </r>
  <r>
    <x v="344"/>
    <x v="3"/>
    <x v="3"/>
    <n v="3018227000"/>
    <n v="987357000"/>
    <n v="785179000"/>
    <n v="0"/>
    <n v="137596000"/>
    <n v="2030870000"/>
    <n v="1108095000"/>
    <x v="1"/>
    <s v="Broadcasting &amp; Cable TV"/>
  </r>
  <r>
    <x v="345"/>
    <x v="0"/>
    <x v="0"/>
    <n v="16537000000"/>
    <n v="9373000000"/>
    <n v="914000000"/>
    <n v="0"/>
    <n v="1787000000"/>
    <n v="7164000000"/>
    <n v="4463000000"/>
    <x v="5"/>
    <s v="Electric Utilities"/>
  </r>
  <r>
    <x v="345"/>
    <x v="1"/>
    <x v="1"/>
    <n v="17087000000"/>
    <n v="9817000000"/>
    <n v="934000000"/>
    <n v="0"/>
    <n v="1901000000"/>
    <n v="7270000000"/>
    <n v="4435000000"/>
    <x v="5"/>
    <s v="Electric Utilities"/>
  </r>
  <r>
    <x v="345"/>
    <x v="2"/>
    <x v="2"/>
    <n v="18467000000"/>
    <n v="11031000000"/>
    <n v="981000000"/>
    <n v="0"/>
    <n v="1945000000"/>
    <n v="7436000000"/>
    <n v="4510000000"/>
    <x v="5"/>
    <s v="Electric Utilities"/>
  </r>
  <r>
    <x v="345"/>
    <x v="3"/>
    <x v="3"/>
    <n v="17489000000"/>
    <n v="9811000000"/>
    <n v="997000000"/>
    <n v="0"/>
    <n v="2034000000"/>
    <n v="7678000000"/>
    <n v="4647000000"/>
    <x v="5"/>
    <s v="Electric Utilities"/>
  </r>
  <r>
    <x v="346"/>
    <x v="0"/>
    <x v="0"/>
    <n v="4256157000"/>
    <n v="800380000"/>
    <n v="376687000"/>
    <n v="0"/>
    <n v="1068382000"/>
    <n v="3455777000"/>
    <n v="2010708000"/>
    <x v="7"/>
    <s v="REITs"/>
  </r>
  <r>
    <x v="346"/>
    <x v="1"/>
    <x v="1"/>
    <n v="4543849000"/>
    <n v="837946000"/>
    <n v="402369000"/>
    <n v="0"/>
    <n v="1107700000"/>
    <n v="3705903000"/>
    <n v="2195834000"/>
    <x v="7"/>
    <s v="REITs"/>
  </r>
  <r>
    <x v="346"/>
    <x v="2"/>
    <x v="2"/>
    <n v="4870818000"/>
    <n v="882803000"/>
    <n v="446845000"/>
    <n v="0"/>
    <n v="1143827000"/>
    <n v="3988015000"/>
    <n v="2397343000"/>
    <x v="7"/>
    <s v="REITs"/>
  </r>
  <r>
    <x v="346"/>
    <x v="3"/>
    <x v="3"/>
    <n v="5266103000"/>
    <n v="960192000"/>
    <n v="452835000"/>
    <n v="0"/>
    <n v="1177568000"/>
    <n v="4305911000"/>
    <n v="2675508000"/>
    <x v="7"/>
    <s v="REITs"/>
  </r>
  <r>
    <x v="347"/>
    <x v="0"/>
    <x v="92"/>
    <n v="24380510000"/>
    <n v="17889249000"/>
    <n v="4884284000"/>
    <n v="0"/>
    <n v="78900000"/>
    <n v="6491261000"/>
    <n v="1528077000"/>
    <x v="1"/>
    <s v="Specialty Stores"/>
  </r>
  <r>
    <x v="347"/>
    <x v="1"/>
    <x v="46"/>
    <n v="23114000000"/>
    <n v="17082000000"/>
    <n v="4735000000"/>
    <n v="0"/>
    <n v="55000000"/>
    <n v="6032000000"/>
    <n v="1242000000"/>
    <x v="1"/>
    <s v="Specialty Stores"/>
  </r>
  <r>
    <x v="347"/>
    <x v="2"/>
    <x v="26"/>
    <n v="22492000000"/>
    <n v="16691000000"/>
    <n v="4816000000"/>
    <n v="0"/>
    <n v="62000000"/>
    <n v="5801000000"/>
    <n v="923000000"/>
    <x v="1"/>
    <s v="Specialty Stores"/>
  </r>
  <r>
    <x v="347"/>
    <x v="3"/>
    <x v="47"/>
    <n v="21059000000"/>
    <n v="15545000000"/>
    <n v="4600000000"/>
    <n v="0"/>
    <n v="67000000"/>
    <n v="5514000000"/>
    <n v="847000000"/>
    <x v="1"/>
    <s v="Specialty Stores"/>
  </r>
  <r>
    <x v="348"/>
    <x v="0"/>
    <x v="0"/>
    <n v="1913149000"/>
    <n v="1055844000"/>
    <n v="356817000"/>
    <n v="0"/>
    <n v="31652000"/>
    <n v="857305000"/>
    <n v="468836000"/>
    <x v="0"/>
    <s v="Industrial Conglomerates"/>
  </r>
  <r>
    <x v="348"/>
    <x v="1"/>
    <x v="1"/>
    <n v="2142807000"/>
    <n v="1178173000"/>
    <n v="390610000"/>
    <n v="0"/>
    <n v="38405000"/>
    <n v="964634000"/>
    <n v="535619000"/>
    <x v="0"/>
    <s v="Industrial Conglomerates"/>
  </r>
  <r>
    <x v="348"/>
    <x v="2"/>
    <x v="2"/>
    <n v="2555601000"/>
    <n v="1461190000"/>
    <n v="489937000"/>
    <n v="0"/>
    <n v="48138000"/>
    <n v="1094411000"/>
    <n v="556336000"/>
    <x v="0"/>
    <s v="Industrial Conglomerates"/>
  </r>
  <r>
    <x v="348"/>
    <x v="3"/>
    <x v="3"/>
    <n v="2985908000"/>
    <n v="1719723000"/>
    <n v="712803000"/>
    <n v="0"/>
    <n v="65770000"/>
    <n v="1266185000"/>
    <n v="487612000"/>
    <x v="0"/>
    <s v="Industrial Conglomerates"/>
  </r>
  <r>
    <x v="349"/>
    <x v="0"/>
    <x v="0"/>
    <n v="9647000000"/>
    <n v="6646000000"/>
    <n v="359000000"/>
    <n v="0"/>
    <n v="1090000000"/>
    <n v="3001000000"/>
    <n v="1552000000"/>
    <x v="5"/>
    <s v="MultiUtilities"/>
  </r>
  <r>
    <x v="349"/>
    <x v="1"/>
    <x v="1"/>
    <n v="10557000000"/>
    <n v="7186000000"/>
    <n v="574000000"/>
    <n v="0"/>
    <n v="1113000000"/>
    <n v="3371000000"/>
    <n v="1684000000"/>
    <x v="5"/>
    <s v="MultiUtilities"/>
  </r>
  <r>
    <x v="349"/>
    <x v="2"/>
    <x v="2"/>
    <n v="11035000000"/>
    <n v="7689000000"/>
    <n v="414000000"/>
    <n v="0"/>
    <n v="1156000000"/>
    <n v="3346000000"/>
    <n v="1776000000"/>
    <x v="5"/>
    <s v="MultiUtilities"/>
  </r>
  <r>
    <x v="349"/>
    <x v="3"/>
    <x v="3"/>
    <n v="10231000000"/>
    <n v="6648000000"/>
    <n v="397000000"/>
    <n v="0"/>
    <n v="1250000000"/>
    <n v="3583000000"/>
    <n v="1936000000"/>
    <x v="5"/>
    <s v="MultiUtilities"/>
  </r>
  <r>
    <x v="350"/>
    <x v="0"/>
    <x v="0"/>
    <n v="11240000000"/>
    <n v="429000000"/>
    <n v="6073000000"/>
    <n v="0"/>
    <n v="1441000000"/>
    <n v="10811000000"/>
    <n v="3297000000"/>
    <x v="6"/>
    <s v="Banks"/>
  </r>
  <r>
    <x v="350"/>
    <x v="1"/>
    <x v="1"/>
    <n v="8602000000"/>
    <n v="291000000"/>
    <n v="5808000000"/>
    <n v="0"/>
    <n v="576000000"/>
    <n v="8311000000"/>
    <n v="1927000000"/>
    <x v="6"/>
    <s v="Banks"/>
  </r>
  <r>
    <x v="350"/>
    <x v="2"/>
    <x v="2"/>
    <n v="8707000000"/>
    <n v="235000000"/>
    <n v="5518000000"/>
    <n v="0"/>
    <n v="367000000"/>
    <n v="8472000000"/>
    <n v="2587000000"/>
    <x v="6"/>
    <s v="Banks"/>
  </r>
  <r>
    <x v="350"/>
    <x v="3"/>
    <x v="3"/>
    <n v="8533000000"/>
    <n v="219000000"/>
    <n v="5120000000"/>
    <n v="0"/>
    <n v="205000000"/>
    <n v="8314000000"/>
    <n v="2989000000"/>
    <x v="6"/>
    <s v="Banks"/>
  </r>
  <r>
    <x v="351"/>
    <x v="0"/>
    <x v="109"/>
    <n v="14351000000"/>
    <n v="10411000000"/>
    <n v="635000000"/>
    <n v="1133000000"/>
    <n v="79000000"/>
    <n v="3940000000"/>
    <n v="2093000000"/>
    <x v="2"/>
    <s v="Computer Storage &amp; Peripherals"/>
  </r>
  <r>
    <x v="351"/>
    <x v="1"/>
    <x v="110"/>
    <n v="13724000000"/>
    <n v="9878000000"/>
    <n v="722000000"/>
    <n v="1226000000"/>
    <n v="98000000"/>
    <n v="3846000000"/>
    <n v="1800000000"/>
    <x v="2"/>
    <s v="Computer Storage &amp; Peripherals"/>
  </r>
  <r>
    <x v="351"/>
    <x v="2"/>
    <x v="111"/>
    <n v="13739000000"/>
    <n v="9930000000"/>
    <n v="237000000"/>
    <n v="1353000000"/>
    <n v="129000000"/>
    <n v="3809000000"/>
    <n v="2090000000"/>
    <x v="2"/>
    <s v="Computer Storage &amp; Peripherals"/>
  </r>
  <r>
    <x v="351"/>
    <x v="3"/>
    <x v="112"/>
    <n v="11160000000"/>
    <n v="8545000000"/>
    <n v="635000000"/>
    <n v="1237000000"/>
    <n v="123000000"/>
    <n v="2615000000"/>
    <n v="620000000"/>
    <x v="2"/>
    <s v="Computer Storage &amp; Peripherals"/>
  </r>
  <r>
    <x v="352"/>
    <x v="0"/>
    <x v="121"/>
    <n v="2796100000"/>
    <n v="1687800000"/>
    <n v="585400000"/>
    <n v="0"/>
    <n v="0"/>
    <n v="1108300000"/>
    <n v="522900000"/>
    <x v="4"/>
    <s v="Distillers &amp; Vintners"/>
  </r>
  <r>
    <x v="352"/>
    <x v="1"/>
    <x v="122"/>
    <n v="4867700000"/>
    <n v="2876000000"/>
    <n v="895100000"/>
    <n v="0"/>
    <n v="0"/>
    <n v="1991700000"/>
    <n v="1096600000"/>
    <x v="4"/>
    <s v="Distillers &amp; Vintners"/>
  </r>
  <r>
    <x v="352"/>
    <x v="2"/>
    <x v="43"/>
    <n v="6028000000"/>
    <n v="3449400000"/>
    <n v="1078400000"/>
    <n v="0"/>
    <n v="0"/>
    <n v="2578600000"/>
    <n v="1500200000"/>
    <x v="4"/>
    <s v="Distillers &amp; Vintners"/>
  </r>
  <r>
    <x v="352"/>
    <x v="3"/>
    <x v="123"/>
    <n v="6548400000"/>
    <n v="3606100000"/>
    <n v="1177200000"/>
    <n v="0"/>
    <n v="0"/>
    <n v="2942300000"/>
    <n v="1765100000"/>
    <x v="4"/>
    <s v="Distillers &amp; Vintners"/>
  </r>
  <r>
    <x v="353"/>
    <x v="0"/>
    <x v="5"/>
    <n v="10889500000"/>
    <n v="6985800000"/>
    <n v="2960300000"/>
    <n v="0"/>
    <n v="0"/>
    <n v="3903700000"/>
    <n v="943400000"/>
    <x v="1"/>
    <s v="Household Appliances"/>
  </r>
  <r>
    <x v="353"/>
    <x v="1"/>
    <x v="6"/>
    <n v="11338600000"/>
    <n v="7235900000"/>
    <n v="2814600000"/>
    <n v="0"/>
    <n v="0"/>
    <n v="4102700000"/>
    <n v="1288100000"/>
    <x v="1"/>
    <s v="Household Appliances"/>
  </r>
  <r>
    <x v="353"/>
    <x v="2"/>
    <x v="7"/>
    <n v="11171800000"/>
    <n v="7099800000"/>
    <n v="2681100000"/>
    <n v="0"/>
    <n v="0"/>
    <n v="4072000000"/>
    <n v="1390900000"/>
    <x v="1"/>
    <s v="Household Appliances"/>
  </r>
  <r>
    <x v="353"/>
    <x v="3"/>
    <x v="28"/>
    <n v="11406900000"/>
    <n v="7139700000"/>
    <n v="2798900000"/>
    <n v="0"/>
    <n v="0"/>
    <n v="4267200000"/>
    <n v="1468300000"/>
    <x v="1"/>
    <s v="Household Appliances"/>
  </r>
  <r>
    <x v="354"/>
    <x v="0"/>
    <x v="118"/>
    <n v="1792000000"/>
    <n v="1025400000"/>
    <n v="159700000"/>
    <n v="226300000"/>
    <n v="29100000"/>
    <n v="766600000"/>
    <n v="351500000"/>
    <x v="2"/>
    <s v="Semiconductors"/>
  </r>
  <r>
    <x v="354"/>
    <x v="1"/>
    <x v="153"/>
    <n v="2291500000"/>
    <n v="1268800000"/>
    <n v="179100000"/>
    <n v="252200000"/>
    <n v="25900000"/>
    <n v="1022700000"/>
    <n v="565500000"/>
    <x v="2"/>
    <s v="Semiconductors"/>
  </r>
  <r>
    <x v="354"/>
    <x v="2"/>
    <x v="120"/>
    <n v="3258400000"/>
    <n v="1703900000"/>
    <n v="191300000"/>
    <n v="303200000"/>
    <n v="33500000"/>
    <n v="1554500000"/>
    <n v="1026500000"/>
    <x v="2"/>
    <s v="Semiconductors"/>
  </r>
  <r>
    <x v="354"/>
    <x v="3"/>
    <x v="15"/>
    <n v="3289000000"/>
    <n v="1623800000"/>
    <n v="195900000"/>
    <n v="312400000"/>
    <n v="33400000"/>
    <n v="1665200000"/>
    <n v="1123500000"/>
    <x v="2"/>
    <s v="Semiconductors"/>
  </r>
  <r>
    <x v="355"/>
    <x v="0"/>
    <x v="0"/>
    <n v="2730000000"/>
    <n v="245000000"/>
    <n v="835000000"/>
    <n v="0"/>
    <n v="811000000"/>
    <n v="2485000000"/>
    <n v="839000000"/>
    <x v="9"/>
    <s v="Oil &amp; Gas Exploration &amp; Production"/>
  </r>
  <r>
    <x v="355"/>
    <x v="1"/>
    <x v="1"/>
    <n v="3371000000"/>
    <n v="328000000"/>
    <n v="1052000000"/>
    <n v="0"/>
    <n v="787000000"/>
    <n v="3043000000"/>
    <n v="1204000000"/>
    <x v="9"/>
    <s v="Oil &amp; Gas Exploration &amp; Production"/>
  </r>
  <r>
    <x v="355"/>
    <x v="2"/>
    <x v="2"/>
    <n v="4038000000"/>
    <n v="427000000"/>
    <n v="1296000000"/>
    <n v="0"/>
    <n v="942000000"/>
    <n v="3611000000"/>
    <n v="1373000000"/>
    <x v="9"/>
    <s v="Oil &amp; Gas Exploration &amp; Production"/>
  </r>
  <r>
    <x v="355"/>
    <x v="3"/>
    <x v="3"/>
    <n v="3133000000"/>
    <n v="689000000"/>
    <n v="1208000000"/>
    <n v="0"/>
    <n v="1091000000"/>
    <n v="2444000000"/>
    <n v="145000000"/>
    <x v="9"/>
    <s v="Oil &amp; Gas Exploration &amp; Production"/>
  </r>
  <r>
    <x v="356"/>
    <x v="0"/>
    <x v="0"/>
    <n v="10793000000"/>
    <n v="362000000"/>
    <n v="2123000000"/>
    <n v="0"/>
    <n v="4549000000"/>
    <n v="10431000000"/>
    <n v="3759000000"/>
    <x v="6"/>
    <s v="Consumer Finance"/>
  </r>
  <r>
    <x v="356"/>
    <x v="1"/>
    <x v="1"/>
    <n v="11813000000"/>
    <n v="374000000"/>
    <n v="2484000000"/>
    <n v="0"/>
    <n v="5445000000"/>
    <n v="11439000000"/>
    <n v="3510000000"/>
    <x v="6"/>
    <s v="Consumer Finance"/>
  </r>
  <r>
    <x v="356"/>
    <x v="2"/>
    <x v="2"/>
    <n v="12727000000"/>
    <n v="470000000"/>
    <n v="2927000000"/>
    <n v="0"/>
    <n v="5492000000"/>
    <n v="12257000000"/>
    <n v="3838000000"/>
    <x v="6"/>
    <s v="Consumer Finance"/>
  </r>
  <r>
    <x v="356"/>
    <x v="3"/>
    <x v="3"/>
    <n v="13620000000"/>
    <n v="607000000"/>
    <n v="3264000000"/>
    <n v="0"/>
    <n v="5690000000"/>
    <n v="13013000000"/>
    <n v="4059000000"/>
    <x v="6"/>
    <s v="Consumer Finance"/>
  </r>
  <r>
    <x v="357"/>
    <x v="0"/>
    <x v="1"/>
    <n v="9021000000"/>
    <n v="3002000000"/>
    <n v="4089000000"/>
    <n v="536000000"/>
    <n v="138000000"/>
    <n v="6019000000"/>
    <n v="1256000000"/>
    <x v="3"/>
    <s v="Health Care Equipment"/>
  </r>
  <r>
    <x v="357"/>
    <x v="1"/>
    <x v="2"/>
    <n v="9675000000"/>
    <n v="3319000000"/>
    <n v="4308000000"/>
    <n v="614000000"/>
    <n v="188000000"/>
    <n v="6356000000"/>
    <n v="1246000000"/>
    <x v="3"/>
    <s v="Health Care Equipment"/>
  </r>
  <r>
    <x v="357"/>
    <x v="2"/>
    <x v="3"/>
    <n v="9946000000"/>
    <n v="3344000000"/>
    <n v="3906000000"/>
    <n v="625000000"/>
    <n v="210000000"/>
    <n v="6602000000"/>
    <n v="1861000000"/>
    <x v="3"/>
    <s v="Health Care Equipment"/>
  </r>
  <r>
    <x v="357"/>
    <x v="3"/>
    <x v="28"/>
    <n v="11325000000"/>
    <n v="3830000000"/>
    <n v="4295000000"/>
    <n v="715000000"/>
    <n v="319000000"/>
    <n v="7495000000"/>
    <n v="2166000000"/>
    <x v="3"/>
    <s v="Health Care Equipment"/>
  </r>
  <r>
    <x v="358"/>
    <x v="0"/>
    <x v="154"/>
    <n v="6906000000"/>
    <n v="1175000000"/>
    <n v="3236000000"/>
    <n v="1026000000"/>
    <n v="286000000"/>
    <n v="5731000000"/>
    <n v="1183000000"/>
    <x v="2"/>
    <s v="Application Software"/>
  </r>
  <r>
    <x v="358"/>
    <x v="1"/>
    <x v="155"/>
    <n v="4183000000"/>
    <n v="791000000"/>
    <n v="2186000000"/>
    <n v="722000000"/>
    <n v="93000000"/>
    <n v="3392000000"/>
    <n v="391000000"/>
    <x v="2"/>
    <s v="Application Software"/>
  </r>
  <r>
    <x v="358"/>
    <x v="2"/>
    <x v="78"/>
    <n v="3956000000"/>
    <n v="727000000"/>
    <n v="2012000000"/>
    <n v="812000000"/>
    <n v="87000000"/>
    <n v="3229000000"/>
    <n v="318000000"/>
    <x v="2"/>
    <s v="Application Software"/>
  </r>
  <r>
    <x v="358"/>
    <x v="3"/>
    <x v="79"/>
    <n v="3600000000"/>
    <n v="615000000"/>
    <n v="1587000000"/>
    <n v="748000000"/>
    <n v="57000000"/>
    <n v="2985000000"/>
    <n v="593000000"/>
    <x v="2"/>
    <s v="Application Software"/>
  </r>
  <r>
    <x v="359"/>
    <x v="0"/>
    <x v="156"/>
    <n v="44411233000"/>
    <n v="36414626000"/>
    <n v="6338129000"/>
    <n v="0"/>
    <n v="0"/>
    <n v="7996607000"/>
    <n v="1658478000"/>
    <x v="4"/>
    <s v="Food Distributors"/>
  </r>
  <r>
    <x v="359"/>
    <x v="1"/>
    <x v="157"/>
    <n v="46516712000"/>
    <n v="38335677000"/>
    <s v=" $-   "/>
    <n v="0"/>
    <n v="0"/>
    <n v="8181035000"/>
    <e v="#VALUE!"/>
    <x v="4"/>
    <s v="Food Distributors"/>
  </r>
  <r>
    <x v="359"/>
    <x v="2"/>
    <x v="158"/>
    <n v="48680752000"/>
    <n v="40129236000"/>
    <s v=" $-   "/>
    <n v="0"/>
    <n v="0"/>
    <n v="8551516000"/>
    <e v="#VALUE!"/>
    <x v="4"/>
    <s v="Food Distributors"/>
  </r>
  <r>
    <x v="359"/>
    <x v="3"/>
    <x v="159"/>
    <n v="50366919000"/>
    <n v="41326447000"/>
    <s v=" $-   "/>
    <n v="0"/>
    <n v="0"/>
    <n v="9040472000"/>
    <e v="#VALUE!"/>
    <x v="4"/>
    <s v="Food Distributors"/>
  </r>
  <r>
    <x v="360"/>
    <x v="0"/>
    <x v="0"/>
    <n v="127434000000"/>
    <n v="55228000000"/>
    <n v="41066000000"/>
    <n v="0"/>
    <n v="18143000000"/>
    <n v="72206000000"/>
    <n v="12997000000"/>
    <x v="10"/>
    <s v="Integrated Telecommunications Services"/>
  </r>
  <r>
    <x v="360"/>
    <x v="1"/>
    <x v="1"/>
    <n v="128752000000"/>
    <n v="51191000000"/>
    <n v="28414000000"/>
    <n v="0"/>
    <n v="18395000000"/>
    <n v="77561000000"/>
    <n v="30752000000"/>
    <x v="10"/>
    <s v="Integrated Telecommunications Services"/>
  </r>
  <r>
    <x v="360"/>
    <x v="2"/>
    <x v="2"/>
    <n v="132447000000"/>
    <n v="60145000000"/>
    <n v="41817000000"/>
    <n v="0"/>
    <n v="18273000000"/>
    <n v="72302000000"/>
    <n v="12212000000"/>
    <x v="10"/>
    <s v="Integrated Telecommunications Services"/>
  </r>
  <r>
    <x v="360"/>
    <x v="3"/>
    <x v="3"/>
    <n v="146801000000"/>
    <n v="67046000000"/>
    <n v="32954000000"/>
    <n v="0"/>
    <n v="22016000000"/>
    <n v="79755000000"/>
    <n v="24785000000"/>
    <x v="10"/>
    <s v="Integrated Telecommunications Services"/>
  </r>
  <r>
    <x v="361"/>
    <x v="0"/>
    <x v="1"/>
    <n v="4206100000"/>
    <n v="2545600000"/>
    <n v="1193800000"/>
    <n v="0"/>
    <n v="0"/>
    <n v="1660500000"/>
    <n v="466700000"/>
    <x v="4"/>
    <s v="Brewers"/>
  </r>
  <r>
    <x v="361"/>
    <x v="1"/>
    <x v="2"/>
    <n v="4146300000"/>
    <n v="2493300000"/>
    <n v="1163900000"/>
    <n v="0"/>
    <n v="0"/>
    <n v="1653000000"/>
    <n v="489100000"/>
    <x v="4"/>
    <s v="Brewers"/>
  </r>
  <r>
    <x v="361"/>
    <x v="2"/>
    <x v="3"/>
    <n v="3567500000"/>
    <n v="2163500000"/>
    <n v="1051800000"/>
    <n v="0"/>
    <n v="0"/>
    <n v="1404000000"/>
    <n v="352200000"/>
    <x v="4"/>
    <s v="Brewers"/>
  </r>
  <r>
    <x v="361"/>
    <x v="3"/>
    <x v="28"/>
    <n v="4885000000"/>
    <n v="3003100000"/>
    <n v="1597300000"/>
    <n v="0"/>
    <n v="0"/>
    <n v="1881900000"/>
    <n v="284600000"/>
    <x v="4"/>
    <s v="Brewers"/>
  </r>
  <r>
    <x v="362"/>
    <x v="0"/>
    <x v="0"/>
    <n v="2665000000"/>
    <n v="1174000000"/>
    <n v="728000000"/>
    <n v="183000000"/>
    <n v="0"/>
    <n v="1491000000"/>
    <n v="580000000"/>
    <x v="2"/>
    <s v="Application Software"/>
  </r>
  <r>
    <x v="362"/>
    <x v="1"/>
    <x v="1"/>
    <n v="2692000000"/>
    <n v="1219000000"/>
    <n v="757000000"/>
    <n v="184000000"/>
    <n v="0"/>
    <n v="1473000000"/>
    <n v="532000000"/>
    <x v="2"/>
    <s v="Application Software"/>
  </r>
  <r>
    <x v="362"/>
    <x v="2"/>
    <x v="2"/>
    <n v="2732000000"/>
    <n v="1253000000"/>
    <n v="770000000"/>
    <n v="206000000"/>
    <n v="0"/>
    <n v="1479000000"/>
    <n v="503000000"/>
    <x v="2"/>
    <s v="Application Software"/>
  </r>
  <r>
    <x v="362"/>
    <x v="3"/>
    <x v="3"/>
    <n v="2530000000"/>
    <n v="1254000000"/>
    <n v="765000000"/>
    <n v="228000000"/>
    <n v="0"/>
    <n v="1276000000"/>
    <n v="283000000"/>
    <x v="2"/>
    <s v="Application Software"/>
  </r>
  <r>
    <x v="363"/>
    <x v="0"/>
    <x v="12"/>
    <n v="1924400000"/>
    <n v="874838000"/>
    <n v="254468000"/>
    <n v="0"/>
    <n v="45639000"/>
    <n v="1049562000"/>
    <n v="749455000"/>
    <x v="0"/>
    <s v="Aerospace &amp; Defense"/>
  </r>
  <r>
    <x v="363"/>
    <x v="1"/>
    <x v="13"/>
    <n v="2372906000"/>
    <n v="1105032000"/>
    <n v="276446000"/>
    <n v="0"/>
    <n v="63608000"/>
    <n v="1267874000"/>
    <n v="927820000"/>
    <x v="0"/>
    <s v="Aerospace &amp; Defense"/>
  </r>
  <r>
    <x v="363"/>
    <x v="2"/>
    <x v="14"/>
    <n v="2707115000"/>
    <n v="1257270000"/>
    <n v="321624000"/>
    <n v="0"/>
    <n v="54219000"/>
    <n v="1449845000"/>
    <n v="1074002000"/>
    <x v="0"/>
    <s v="Aerospace &amp; Defense"/>
  </r>
  <r>
    <x v="363"/>
    <x v="3"/>
    <x v="15"/>
    <n v="3171411000"/>
    <n v="1443348000"/>
    <n v="382858000"/>
    <n v="0"/>
    <n v="77445000"/>
    <n v="1728063000"/>
    <n v="1267760000"/>
    <x v="0"/>
    <s v="Aerospace &amp; Defense"/>
  </r>
  <r>
    <x v="364"/>
    <x v="0"/>
    <x v="118"/>
    <n v="11390000000"/>
    <n v="7739000000"/>
    <n v="1440000000"/>
    <n v="590000000"/>
    <n v="0"/>
    <n v="3651000000"/>
    <n v="1621000000"/>
    <x v="2"/>
    <s v="Electronic Manufacturing Services"/>
  </r>
  <r>
    <x v="364"/>
    <x v="1"/>
    <x v="119"/>
    <n v="11973000000"/>
    <n v="8001000000"/>
    <n v="1534000000"/>
    <n v="583000000"/>
    <n v="0"/>
    <n v="3972000000"/>
    <n v="1855000000"/>
    <x v="2"/>
    <s v="Electronic Manufacturing Services"/>
  </r>
  <r>
    <x v="364"/>
    <x v="2"/>
    <x v="160"/>
    <n v="12233000000"/>
    <n v="8146000000"/>
    <n v="1504000000"/>
    <n v="627000000"/>
    <n v="0"/>
    <n v="4087000000"/>
    <n v="1956000000"/>
    <x v="2"/>
    <s v="Electronic Manufacturing Services"/>
  </r>
  <r>
    <x v="364"/>
    <x v="3"/>
    <x v="15"/>
    <n v="12238000000"/>
    <n v="8205000000"/>
    <n v="1463000000"/>
    <n v="644000000"/>
    <n v="0"/>
    <n v="4033000000"/>
    <n v="1926000000"/>
    <x v="2"/>
    <s v="Electronic Manufacturing Services"/>
  </r>
  <r>
    <x v="365"/>
    <x v="0"/>
    <x v="146"/>
    <n v="5353197000"/>
    <n v="2943847000"/>
    <n v="1303427000"/>
    <n v="0"/>
    <n v="194039000"/>
    <n v="2409350000"/>
    <n v="911884000"/>
    <x v="1"/>
    <s v="Publishing"/>
  </r>
  <r>
    <x v="365"/>
    <x v="1"/>
    <x v="99"/>
    <n v="1603123000"/>
    <n v="662769000"/>
    <n v="531932000"/>
    <n v="0"/>
    <n v="74833000"/>
    <n v="940354000"/>
    <n v="333589000"/>
    <x v="1"/>
    <s v="Publishing"/>
  </r>
  <r>
    <x v="365"/>
    <x v="2"/>
    <x v="2"/>
    <n v="2626141000"/>
    <n v="954990000"/>
    <n v="766854000"/>
    <n v="0"/>
    <n v="151837000"/>
    <n v="1671151000"/>
    <n v="752460000"/>
    <x v="1"/>
    <s v="Publishing"/>
  </r>
  <r>
    <x v="365"/>
    <x v="3"/>
    <x v="3"/>
    <n v="3050945000"/>
    <n v="923336000"/>
    <n v="1068221000"/>
    <n v="0"/>
    <n v="205087000"/>
    <n v="2127609000"/>
    <n v="854301000"/>
    <x v="1"/>
    <s v="Publishing"/>
  </r>
  <r>
    <x v="366"/>
    <x v="0"/>
    <x v="92"/>
    <n v="73301000000"/>
    <n v="50568000000"/>
    <n v="15110000000"/>
    <n v="0"/>
    <n v="2044000000"/>
    <n v="22733000000"/>
    <n v="5579000000"/>
    <x v="1"/>
    <s v="General Merchandise Stores"/>
  </r>
  <r>
    <x v="366"/>
    <x v="1"/>
    <x v="46"/>
    <n v="71279000000"/>
    <n v="50039000000"/>
    <n v="14465000000"/>
    <n v="0"/>
    <n v="1996000000"/>
    <n v="21240000000"/>
    <n v="4779000000"/>
    <x v="1"/>
    <s v="General Merchandise Stores"/>
  </r>
  <r>
    <x v="366"/>
    <x v="2"/>
    <x v="26"/>
    <n v="72618000000"/>
    <n v="51278000000"/>
    <n v="14676000000"/>
    <n v="0"/>
    <n v="2129000000"/>
    <n v="21340000000"/>
    <n v="4535000000"/>
    <x v="1"/>
    <s v="General Merchandise Stores"/>
  </r>
  <r>
    <x v="366"/>
    <x v="3"/>
    <x v="47"/>
    <n v="73785000000"/>
    <n v="51997000000"/>
    <n v="14665000000"/>
    <n v="0"/>
    <n v="2213000000"/>
    <n v="21788000000"/>
    <n v="4910000000"/>
    <x v="1"/>
    <s v="General Merchandise Stores"/>
  </r>
  <r>
    <x v="367"/>
    <x v="0"/>
    <x v="24"/>
    <n v="3794249000"/>
    <n v="1630965000"/>
    <n v="1466067000"/>
    <n v="0"/>
    <n v="0"/>
    <n v="2163284000"/>
    <n v="697217000"/>
    <x v="1"/>
    <s v="Apparel, Accessories &amp; Luxury Goods"/>
  </r>
  <r>
    <x v="367"/>
    <x v="1"/>
    <x v="25"/>
    <n v="4031100000"/>
    <n v="1690700000"/>
    <n v="2036100000"/>
    <n v="0"/>
    <n v="0"/>
    <n v="2340400000"/>
    <n v="304300000"/>
    <x v="1"/>
    <s v="Apparel, Accessories &amp; Luxury Goods"/>
  </r>
  <r>
    <x v="367"/>
    <x v="2"/>
    <x v="26"/>
    <n v="4249900000"/>
    <n v="1712700000"/>
    <n v="1645800000"/>
    <n v="0"/>
    <n v="0"/>
    <n v="2537200000"/>
    <n v="891400000"/>
    <x v="1"/>
    <s v="Apparel, Accessories &amp; Luxury Goods"/>
  </r>
  <r>
    <x v="367"/>
    <x v="3"/>
    <x v="27"/>
    <n v="4104900000"/>
    <n v="1613600000"/>
    <n v="1731200000"/>
    <n v="0"/>
    <n v="0"/>
    <n v="2491300000"/>
    <n v="760100000"/>
    <x v="1"/>
    <s v="Apparel, Accessories &amp; Luxury Goods"/>
  </r>
  <r>
    <x v="368"/>
    <x v="0"/>
    <x v="92"/>
    <n v="25878372000"/>
    <n v="18521400000"/>
    <n v="4250446000"/>
    <n v="0"/>
    <n v="0"/>
    <n v="7356972000"/>
    <n v="3106526000"/>
    <x v="1"/>
    <s v="Apparel Retail"/>
  </r>
  <r>
    <x v="368"/>
    <x v="1"/>
    <x v="46"/>
    <n v="27422696000"/>
    <n v="19605037000"/>
    <n v="4467089000"/>
    <n v="0"/>
    <n v="0"/>
    <n v="7817659000"/>
    <n v="3350570000"/>
    <x v="1"/>
    <s v="Apparel Retail"/>
  </r>
  <r>
    <x v="368"/>
    <x v="2"/>
    <x v="26"/>
    <n v="29078407000"/>
    <n v="20776522000"/>
    <n v="4695384000"/>
    <n v="0"/>
    <n v="0"/>
    <n v="8301885000"/>
    <n v="3606501000"/>
    <x v="1"/>
    <s v="Apparel Retail"/>
  </r>
  <r>
    <x v="368"/>
    <x v="3"/>
    <x v="47"/>
    <n v="30944938000"/>
    <n v="22034523000"/>
    <n v="5205715000"/>
    <n v="0"/>
    <n v="0"/>
    <n v="8910415000"/>
    <n v="3704700000"/>
    <x v="1"/>
    <s v="Apparel Retail"/>
  </r>
  <r>
    <x v="369"/>
    <x v="0"/>
    <x v="0"/>
    <n v="3589516000"/>
    <n v="1955682000"/>
    <s v=" $-   "/>
    <n v="0"/>
    <n v="787329000"/>
    <n v="1633834000"/>
    <e v="#VALUE!"/>
    <x v="6"/>
    <s v="Life &amp; Health Insurance"/>
  </r>
  <r>
    <x v="369"/>
    <x v="1"/>
    <x v="1"/>
    <n v="3494253000"/>
    <n v="1838766000"/>
    <s v=" $-   "/>
    <n v="0"/>
    <n v="819711000"/>
    <n v="1655487000"/>
    <e v="#VALUE!"/>
    <x v="6"/>
    <s v="Life &amp; Health Insurance"/>
  </r>
  <r>
    <x v="369"/>
    <x v="2"/>
    <x v="2"/>
    <n v="3620095000"/>
    <n v="1903384000"/>
    <s v=" $-   "/>
    <n v="0"/>
    <n v="855908000"/>
    <n v="1716711000"/>
    <e v="#VALUE!"/>
    <x v="6"/>
    <s v="Life &amp; Health Insurance"/>
  </r>
  <r>
    <x v="369"/>
    <x v="3"/>
    <x v="3"/>
    <n v="3766065000"/>
    <n v="2016212000"/>
    <s v=" $-   "/>
    <n v="0"/>
    <n v="907024000"/>
    <n v="1749853000"/>
    <e v="#VALUE!"/>
    <x v="6"/>
    <s v="Life &amp; Health Insurance"/>
  </r>
  <r>
    <x v="370"/>
    <x v="0"/>
    <x v="0"/>
    <n v="12509900000"/>
    <n v="7214400000"/>
    <n v="3354900000"/>
    <n v="376400000"/>
    <n v="0"/>
    <n v="5295500000"/>
    <n v="1564200000"/>
    <x v="3"/>
    <s v="Health Care Equipment"/>
  </r>
  <r>
    <x v="370"/>
    <x v="1"/>
    <x v="1"/>
    <n v="13090300000"/>
    <n v="7561200000"/>
    <n v="3446300000"/>
    <n v="395500000"/>
    <n v="0"/>
    <n v="5529100000"/>
    <n v="1687300000"/>
    <x v="3"/>
    <s v="Health Care Equipment"/>
  </r>
  <r>
    <x v="370"/>
    <x v="2"/>
    <x v="2"/>
    <n v="16889600000"/>
    <n v="9397600000"/>
    <n v="4896100000"/>
    <n v="691100000"/>
    <n v="0"/>
    <n v="7492000000"/>
    <n v="1904800000"/>
    <x v="3"/>
    <s v="Health Care Equipment"/>
  </r>
  <r>
    <x v="370"/>
    <x v="3"/>
    <x v="3"/>
    <n v="16965400000"/>
    <n v="9209500000"/>
    <n v="4612100000"/>
    <n v="692300000"/>
    <n v="0"/>
    <n v="7755900000"/>
    <n v="2451500000"/>
    <x v="3"/>
    <s v="Health Care Equipment"/>
  </r>
  <r>
    <x v="371"/>
    <x v="0"/>
    <x v="0"/>
    <n v="763000000"/>
    <n v="12000000"/>
    <n v="429000000"/>
    <n v="0"/>
    <n v="26000000"/>
    <n v="751000000"/>
    <n v="296000000"/>
    <x v="1"/>
    <s v="Internet &amp; Direct Marketing Retail"/>
  </r>
  <r>
    <x v="371"/>
    <x v="1"/>
    <x v="1"/>
    <n v="945000000"/>
    <n v="18000000"/>
    <n v="597000000"/>
    <n v="0"/>
    <n v="36000000"/>
    <n v="927000000"/>
    <n v="294000000"/>
    <x v="1"/>
    <s v="Internet &amp; Direct Marketing Retail"/>
  </r>
  <r>
    <x v="371"/>
    <x v="2"/>
    <x v="2"/>
    <n v="1246000000"/>
    <n v="40000000"/>
    <n v="801000000"/>
    <n v="0"/>
    <n v="65000000"/>
    <n v="1206000000"/>
    <n v="340000000"/>
    <x v="1"/>
    <s v="Internet &amp; Direct Marketing Retail"/>
  </r>
  <r>
    <x v="371"/>
    <x v="3"/>
    <x v="3"/>
    <n v="1492000000"/>
    <n v="58000000"/>
    <n v="1109000000"/>
    <n v="0"/>
    <n v="93000000"/>
    <n v="1434000000"/>
    <n v="232000000"/>
    <x v="1"/>
    <s v="Internet &amp; Direct Marketing Retail"/>
  </r>
  <r>
    <x v="372"/>
    <x v="0"/>
    <x v="1"/>
    <n v="26191000000"/>
    <n v="13307000000"/>
    <n v="3757000000"/>
    <n v="0"/>
    <n v="3821000000"/>
    <n v="12884000000"/>
    <n v="5306000000"/>
    <x v="6"/>
    <s v="Property &amp; Casualty Insurance"/>
  </r>
  <r>
    <x v="372"/>
    <x v="1"/>
    <x v="2"/>
    <n v="27174000000"/>
    <n v="13870000000"/>
    <n v="3964000000"/>
    <n v="0"/>
    <n v="3882000000"/>
    <n v="13304000000"/>
    <n v="5458000000"/>
    <x v="6"/>
    <s v="Property &amp; Casualty Insurance"/>
  </r>
  <r>
    <x v="372"/>
    <x v="2"/>
    <x v="3"/>
    <n v="26815000000"/>
    <n v="13723000000"/>
    <n v="4094000000"/>
    <n v="0"/>
    <n v="3885000000"/>
    <n v="13092000000"/>
    <n v="5113000000"/>
    <x v="6"/>
    <s v="Property &amp; Casualty Insurance"/>
  </r>
  <r>
    <x v="372"/>
    <x v="3"/>
    <x v="28"/>
    <n v="27625000000"/>
    <n v="15070000000"/>
    <n v="4154000000"/>
    <n v="0"/>
    <n v="3985000000"/>
    <n v="12555000000"/>
    <n v="4416000000"/>
    <x v="6"/>
    <s v="Property &amp; Casualty Insurance"/>
  </r>
  <r>
    <x v="373"/>
    <x v="0"/>
    <x v="4"/>
    <n v="4664120000"/>
    <n v="3098066000"/>
    <n v="1040287000"/>
    <n v="0"/>
    <n v="88975000"/>
    <n v="1566054000"/>
    <n v="436792000"/>
    <x v="1"/>
    <s v="Specialty Retail"/>
  </r>
  <r>
    <x v="373"/>
    <x v="1"/>
    <x v="5"/>
    <n v="5164784000"/>
    <n v="3411175000"/>
    <n v="1138934000"/>
    <n v="0"/>
    <n v="100025000"/>
    <n v="1753609000"/>
    <n v="514650000"/>
    <x v="1"/>
    <s v="Specialty Retail"/>
  </r>
  <r>
    <x v="373"/>
    <x v="2"/>
    <x v="97"/>
    <n v="5711715000"/>
    <n v="3761300000"/>
    <n v="1246308000"/>
    <n v="0"/>
    <n v="114635000"/>
    <n v="1950415000"/>
    <n v="589472000"/>
    <x v="1"/>
    <s v="Specialty Retail"/>
  </r>
  <r>
    <x v="373"/>
    <x v="3"/>
    <x v="98"/>
    <n v="6226507000"/>
    <n v="4083333000"/>
    <n v="1369097000"/>
    <n v="0"/>
    <n v="123569000"/>
    <n v="2143174000"/>
    <n v="650508000"/>
    <x v="1"/>
    <s v="Specialty Retail"/>
  </r>
  <r>
    <x v="374"/>
    <x v="0"/>
    <x v="161"/>
    <n v="34374000000"/>
    <n v="32016000000"/>
    <n v="983000000"/>
    <n v="0"/>
    <n v="0"/>
    <n v="2358000000"/>
    <n v="1375000000"/>
    <x v="4"/>
    <s v="Packaged Foods &amp; Meats"/>
  </r>
  <r>
    <x v="374"/>
    <x v="1"/>
    <x v="153"/>
    <n v="37580000000"/>
    <n v="34895000000"/>
    <n v="1255000000"/>
    <n v="0"/>
    <n v="0"/>
    <n v="2685000000"/>
    <n v="1430000000"/>
    <x v="4"/>
    <s v="Packaged Foods &amp; Meats"/>
  </r>
  <r>
    <x v="374"/>
    <x v="2"/>
    <x v="90"/>
    <n v="41373000000"/>
    <n v="37456000000"/>
    <n v="1748000000"/>
    <n v="0"/>
    <n v="0"/>
    <n v="3917000000"/>
    <n v="2169000000"/>
    <x v="4"/>
    <s v="Packaged Foods &amp; Meats"/>
  </r>
  <r>
    <x v="374"/>
    <x v="3"/>
    <x v="91"/>
    <n v="36881000000"/>
    <n v="32184000000"/>
    <n v="1864000000"/>
    <n v="0"/>
    <n v="0"/>
    <n v="4697000000"/>
    <n v="2833000000"/>
    <x v="4"/>
    <s v="Packaged Foods &amp; Meats"/>
  </r>
  <r>
    <x v="375"/>
    <x v="0"/>
    <x v="0"/>
    <n v="29809000000"/>
    <n v="26045000000"/>
    <n v="1702000000"/>
    <n v="0"/>
    <n v="418000000"/>
    <n v="3764000000"/>
    <n v="1644000000"/>
    <x v="9"/>
    <s v="Oil &amp; Gas Refining &amp; Marketing &amp; Transportation"/>
  </r>
  <r>
    <x v="375"/>
    <x v="1"/>
    <x v="1"/>
    <n v="37601000000"/>
    <n v="34085000000"/>
    <n v="2248000000"/>
    <n v="0"/>
    <n v="489000000"/>
    <n v="3516000000"/>
    <n v="779000000"/>
    <x v="9"/>
    <s v="Oil &amp; Gas Refining &amp; Marketing &amp; Transportation"/>
  </r>
  <r>
    <x v="375"/>
    <x v="2"/>
    <x v="2"/>
    <n v="40633000000"/>
    <n v="35673000000"/>
    <n v="2762000000"/>
    <n v="0"/>
    <n v="562000000"/>
    <n v="4960000000"/>
    <n v="1636000000"/>
    <x v="9"/>
    <s v="Oil &amp; Gas Refining &amp; Marketing &amp; Transportation"/>
  </r>
  <r>
    <x v="375"/>
    <x v="3"/>
    <x v="3"/>
    <n v="28711000000"/>
    <n v="22466000000"/>
    <n v="2620000000"/>
    <n v="0"/>
    <n v="756000000"/>
    <n v="6245000000"/>
    <n v="2869000000"/>
    <x v="9"/>
    <s v="Oil &amp; Gas Refining &amp; Marketing &amp; Transportation"/>
  </r>
  <r>
    <x v="376"/>
    <x v="0"/>
    <x v="0"/>
    <n v="1793557000"/>
    <n v="1189341000"/>
    <n v="247597000"/>
    <n v="0"/>
    <n v="0"/>
    <n v="604216000"/>
    <n v="356619000"/>
    <x v="2"/>
    <s v="Internet Software &amp; Services"/>
  </r>
  <r>
    <x v="376"/>
    <x v="1"/>
    <x v="1"/>
    <n v="2064305000"/>
    <n v="1369438000"/>
    <n v="312367000"/>
    <n v="0"/>
    <n v="0"/>
    <n v="694867000"/>
    <n v="382500000"/>
    <x v="2"/>
    <s v="Internet Software &amp; Services"/>
  </r>
  <r>
    <x v="376"/>
    <x v="2"/>
    <x v="2"/>
    <n v="2446877000"/>
    <n v="1668892000"/>
    <n v="346345000"/>
    <n v="0"/>
    <n v="0"/>
    <n v="777985000"/>
    <n v="431640000"/>
    <x v="2"/>
    <s v="Internet Software &amp; Services"/>
  </r>
  <r>
    <x v="376"/>
    <x v="3"/>
    <x v="3"/>
    <n v="2779541000"/>
    <n v="1855181000"/>
    <n v="390253000"/>
    <n v="0"/>
    <n v="0"/>
    <n v="924360000"/>
    <n v="534107000"/>
    <x v="2"/>
    <s v="Internet Software &amp; Services"/>
  </r>
  <r>
    <x v="377"/>
    <x v="0"/>
    <x v="0"/>
    <n v="12825000000"/>
    <n v="6457000000"/>
    <n v="1804000000"/>
    <n v="1877000000"/>
    <n v="0"/>
    <n v="6368000000"/>
    <n v="2687000000"/>
    <x v="2"/>
    <s v="Semiconductors"/>
  </r>
  <r>
    <x v="377"/>
    <x v="1"/>
    <x v="1"/>
    <n v="12205000000"/>
    <n v="5841000000"/>
    <n v="1858000000"/>
    <n v="1522000000"/>
    <n v="0"/>
    <n v="6364000000"/>
    <n v="2984000000"/>
    <x v="2"/>
    <s v="Semiconductors"/>
  </r>
  <r>
    <x v="377"/>
    <x v="2"/>
    <x v="2"/>
    <n v="13045000000"/>
    <n v="5618000000"/>
    <n v="1843000000"/>
    <n v="1358000000"/>
    <n v="0"/>
    <n v="7427000000"/>
    <n v="4226000000"/>
    <x v="2"/>
    <s v="Semiconductors"/>
  </r>
  <r>
    <x v="377"/>
    <x v="3"/>
    <x v="3"/>
    <n v="13000000000"/>
    <n v="5440000000"/>
    <n v="1748000000"/>
    <n v="1280000000"/>
    <n v="0"/>
    <n v="7560000000"/>
    <n v="4532000000"/>
    <x v="2"/>
    <s v="Semiconductors"/>
  </r>
  <r>
    <x v="378"/>
    <x v="0"/>
    <x v="4"/>
    <n v="12237000000"/>
    <n v="10019000000"/>
    <n v="1165000000"/>
    <n v="0"/>
    <n v="0"/>
    <n v="2218000000"/>
    <n v="1053000000"/>
    <x v="0"/>
    <s v="Industrial Conglomerates"/>
  </r>
  <r>
    <x v="378"/>
    <x v="1"/>
    <x v="5"/>
    <n v="12104000000"/>
    <n v="10131000000"/>
    <n v="1126000000"/>
    <n v="0"/>
    <n v="0"/>
    <n v="1973000000"/>
    <n v="847000000"/>
    <x v="0"/>
    <s v="Industrial Conglomerates"/>
  </r>
  <r>
    <x v="378"/>
    <x v="2"/>
    <x v="6"/>
    <n v="13878000000"/>
    <n v="11421000000"/>
    <n v="1361000000"/>
    <n v="0"/>
    <n v="0"/>
    <n v="2457000000"/>
    <n v="1096000000"/>
    <x v="0"/>
    <s v="Industrial Conglomerates"/>
  </r>
  <r>
    <x v="378"/>
    <x v="3"/>
    <x v="7"/>
    <n v="13423000000"/>
    <n v="10979000000"/>
    <n v="1304000000"/>
    <n v="0"/>
    <n v="0"/>
    <n v="2444000000"/>
    <n v="1140000000"/>
    <x v="0"/>
    <s v="Industrial Conglomerates"/>
  </r>
  <r>
    <x v="379"/>
    <x v="0"/>
    <x v="0"/>
    <n v="1834921000"/>
    <n v="955624000"/>
    <n v="670602000"/>
    <n v="0"/>
    <n v="0"/>
    <n v="879297000"/>
    <n v="208695000"/>
    <x v="1"/>
    <s v="Apparel, Accessories &amp; Luxury Goods"/>
  </r>
  <r>
    <x v="379"/>
    <x v="1"/>
    <x v="1"/>
    <n v="2332051000"/>
    <n v="1195381000"/>
    <n v="871572000"/>
    <n v="0"/>
    <n v="0"/>
    <n v="1136670000"/>
    <n v="265098000"/>
    <x v="1"/>
    <s v="Apparel, Accessories &amp; Luxury Goods"/>
  </r>
  <r>
    <x v="379"/>
    <x v="2"/>
    <x v="2"/>
    <n v="3084370000"/>
    <n v="1572164000"/>
    <n v="1158251000"/>
    <n v="0"/>
    <n v="0"/>
    <n v="1512206000"/>
    <n v="353955000"/>
    <x v="1"/>
    <s v="Apparel, Accessories &amp; Luxury Goods"/>
  </r>
  <r>
    <x v="379"/>
    <x v="3"/>
    <x v="3"/>
    <n v="3963313000"/>
    <n v="2057766000"/>
    <n v="1497000000"/>
    <n v="0"/>
    <n v="0"/>
    <n v="1905547000"/>
    <n v="408547000"/>
    <x v="1"/>
    <s v="Apparel, Accessories &amp; Luxury Goods"/>
  </r>
  <r>
    <x v="380"/>
    <x v="0"/>
    <x v="0"/>
    <n v="1834921000"/>
    <n v="955624000"/>
    <n v="670602000"/>
    <n v="0"/>
    <n v="0"/>
    <n v="879297000"/>
    <n v="208695000"/>
    <x v="1"/>
    <s v="Apparel, Accessories &amp; Luxury Goods"/>
  </r>
  <r>
    <x v="380"/>
    <x v="1"/>
    <x v="1"/>
    <n v="2332051000"/>
    <n v="1195381000"/>
    <n v="871572000"/>
    <n v="0"/>
    <n v="0"/>
    <n v="1136670000"/>
    <n v="265098000"/>
    <x v="1"/>
    <s v="Apparel, Accessories &amp; Luxury Goods"/>
  </r>
  <r>
    <x v="380"/>
    <x v="2"/>
    <x v="2"/>
    <n v="3084370000"/>
    <n v="1572164000"/>
    <n v="1158251000"/>
    <n v="0"/>
    <n v="0"/>
    <n v="1512206000"/>
    <n v="353955000"/>
    <x v="1"/>
    <s v="Apparel, Accessories &amp; Luxury Goods"/>
  </r>
  <r>
    <x v="380"/>
    <x v="3"/>
    <x v="3"/>
    <n v="3963313000"/>
    <n v="2057766000"/>
    <n v="1497000000"/>
    <n v="0"/>
    <n v="0"/>
    <n v="1905547000"/>
    <n v="408547000"/>
    <x v="1"/>
    <s v="Apparel, Accessories &amp; Luxury Goods"/>
  </r>
  <r>
    <x v="381"/>
    <x v="0"/>
    <x v="0"/>
    <n v="37152000000"/>
    <n v="17820000000"/>
    <n v="16448000000"/>
    <n v="0"/>
    <n v="1522000000"/>
    <n v="19332000000"/>
    <n v="1362000000"/>
    <x v="0"/>
    <s v="Airlines"/>
  </r>
  <r>
    <x v="381"/>
    <x v="1"/>
    <x v="1"/>
    <n v="38279000000"/>
    <n v="17192000000"/>
    <n v="17629000000"/>
    <n v="0"/>
    <n v="1689000000"/>
    <n v="21087000000"/>
    <n v="1769000000"/>
    <x v="0"/>
    <s v="Airlines"/>
  </r>
  <r>
    <x v="381"/>
    <x v="2"/>
    <x v="2"/>
    <n v="38901000000"/>
    <n v="16611000000"/>
    <n v="17795000000"/>
    <n v="0"/>
    <n v="1679000000"/>
    <n v="22290000000"/>
    <n v="2816000000"/>
    <x v="0"/>
    <s v="Airlines"/>
  </r>
  <r>
    <x v="381"/>
    <x v="3"/>
    <x v="3"/>
    <n v="37864000000"/>
    <n v="12130000000"/>
    <n v="18423000000"/>
    <n v="0"/>
    <n v="1819000000"/>
    <n v="25734000000"/>
    <n v="5492000000"/>
    <x v="0"/>
    <s v="Airlines"/>
  </r>
  <r>
    <x v="382"/>
    <x v="0"/>
    <x v="0"/>
    <n v="716612000"/>
    <n v="245316000"/>
    <n v="58005000"/>
    <n v="0"/>
    <n v="346031000"/>
    <n v="471296000"/>
    <n v="67260000"/>
    <x v="7"/>
    <s v="Residential REITs"/>
  </r>
  <r>
    <x v="382"/>
    <x v="1"/>
    <x v="1"/>
    <n v="758926000"/>
    <n v="258612000"/>
    <n v="37121000"/>
    <n v="0"/>
    <n v="346273000"/>
    <n v="500314000"/>
    <n v="116920000"/>
    <x v="7"/>
    <s v="Residential REITs"/>
  </r>
  <r>
    <x v="382"/>
    <x v="2"/>
    <x v="2"/>
    <n v="818046000"/>
    <n v="270741000"/>
    <n v="56612000"/>
    <n v="0"/>
    <n v="363929000"/>
    <n v="547305000"/>
    <n v="126764000"/>
    <x v="7"/>
    <s v="Residential REITs"/>
  </r>
  <r>
    <x v="382"/>
    <x v="3"/>
    <x v="3"/>
    <n v="894638000"/>
    <n v="282037000"/>
    <n v="71733000"/>
    <n v="0"/>
    <n v="381277000"/>
    <n v="612601000"/>
    <n v="159591000"/>
    <x v="7"/>
    <s v="Residential REITs"/>
  </r>
  <r>
    <x v="383"/>
    <x v="0"/>
    <x v="92"/>
    <n v="2220256000"/>
    <n v="1436582000"/>
    <n v="488880000"/>
    <n v="0"/>
    <n v="0"/>
    <n v="783674000"/>
    <n v="294794000"/>
    <x v="1"/>
    <s v="Specialty Stores"/>
  </r>
  <r>
    <x v="383"/>
    <x v="1"/>
    <x v="103"/>
    <n v="2670573000"/>
    <n v="1729325000"/>
    <n v="596390000"/>
    <n v="0"/>
    <n v="0"/>
    <n v="941248000"/>
    <n v="344858000"/>
    <x v="1"/>
    <s v="Specialty Stores"/>
  </r>
  <r>
    <x v="383"/>
    <x v="2"/>
    <x v="26"/>
    <n v="3241369000"/>
    <n v="2104582000"/>
    <n v="712006000"/>
    <n v="0"/>
    <n v="0"/>
    <n v="1136787000"/>
    <n v="424781000"/>
    <x v="1"/>
    <s v="Specialty Stores"/>
  </r>
  <r>
    <x v="383"/>
    <x v="3"/>
    <x v="27"/>
    <n v="3924116000"/>
    <n v="2539783000"/>
    <n v="863354000"/>
    <n v="0"/>
    <n v="0"/>
    <n v="1384333000"/>
    <n v="520979000"/>
    <x v="1"/>
    <s v="Specialty Stores"/>
  </r>
  <r>
    <x v="384"/>
    <x v="0"/>
    <x v="1"/>
    <n v="122489000000"/>
    <n v="89659000000"/>
    <s v=" $-   "/>
    <n v="0"/>
    <n v="23207000000"/>
    <n v="32830000000"/>
    <e v="#VALUE!"/>
    <x v="3"/>
    <s v="Managed Health Care"/>
  </r>
  <r>
    <x v="384"/>
    <x v="1"/>
    <x v="2"/>
    <n v="130474000000"/>
    <n v="93633000000"/>
    <s v=" $-   "/>
    <n v="0"/>
    <n v="26567000000"/>
    <n v="36841000000"/>
    <e v="#VALUE!"/>
    <x v="3"/>
    <s v="Managed Health Care"/>
  </r>
  <r>
    <x v="384"/>
    <x v="2"/>
    <x v="3"/>
    <n v="157107000000"/>
    <n v="103875000000"/>
    <s v=" $-   "/>
    <n v="0"/>
    <n v="42211000000"/>
    <n v="53232000000"/>
    <e v="#VALUE!"/>
    <x v="3"/>
    <s v="Managed Health Care"/>
  </r>
  <r>
    <x v="384"/>
    <x v="3"/>
    <x v="28"/>
    <n v="184840000000"/>
    <n v="117038000000"/>
    <s v=" $-   "/>
    <n v="0"/>
    <n v="54872000000"/>
    <n v="67802000000"/>
    <e v="#VALUE!"/>
    <x v="3"/>
    <s v="Managed Health Care"/>
  </r>
  <r>
    <x v="385"/>
    <x v="0"/>
    <x v="0"/>
    <n v="10515400000"/>
    <n v="7172100000"/>
    <n v="786800000"/>
    <n v="0"/>
    <n v="1161600000"/>
    <n v="3343300000"/>
    <n v="1394900000"/>
    <x v="6"/>
    <s v="Diversified Financial Services"/>
  </r>
  <r>
    <x v="385"/>
    <x v="1"/>
    <x v="1"/>
    <n v="10368600000"/>
    <n v="7038400000"/>
    <n v="790400000"/>
    <n v="0"/>
    <n v="1170400000"/>
    <n v="3330200000"/>
    <n v="1369400000"/>
    <x v="6"/>
    <s v="Diversified Financial Services"/>
  </r>
  <r>
    <x v="385"/>
    <x v="2"/>
    <x v="2"/>
    <n v="10524500000"/>
    <n v="7722100000"/>
    <n v="820900000"/>
    <n v="0"/>
    <n v="1272000000"/>
    <n v="2802400000"/>
    <n v="709500000"/>
    <x v="6"/>
    <s v="Diversified Financial Services"/>
  </r>
  <r>
    <x v="385"/>
    <x v="3"/>
    <x v="3"/>
    <n v="10731300000"/>
    <n v="7209400000"/>
    <n v="835100000"/>
    <n v="0"/>
    <n v="1295700000"/>
    <n v="3521900000"/>
    <n v="1391100000"/>
    <x v="6"/>
    <s v="Diversified Financial Services"/>
  </r>
  <r>
    <x v="386"/>
    <x v="0"/>
    <x v="1"/>
    <n v="21963000000"/>
    <n v="5849000000"/>
    <n v="6891000000"/>
    <n v="0"/>
    <n v="1777000000"/>
    <n v="16114000000"/>
    <n v="7446000000"/>
    <x v="0"/>
    <s v="Railroads"/>
  </r>
  <r>
    <x v="386"/>
    <x v="1"/>
    <x v="2"/>
    <n v="23988000000"/>
    <n v="6097000000"/>
    <n v="7234000000"/>
    <n v="0"/>
    <n v="1904000000"/>
    <n v="17891000000"/>
    <n v="8753000000"/>
    <x v="0"/>
    <s v="Railroads"/>
  </r>
  <r>
    <x v="386"/>
    <x v="2"/>
    <x v="3"/>
    <n v="21813000000"/>
    <n v="4434000000"/>
    <n v="7315000000"/>
    <n v="0"/>
    <n v="2012000000"/>
    <n v="17379000000"/>
    <n v="8052000000"/>
    <x v="0"/>
    <s v="Railroads"/>
  </r>
  <r>
    <x v="386"/>
    <x v="3"/>
    <x v="28"/>
    <n v="19941000000"/>
    <n v="3747000000"/>
    <n v="6884000000"/>
    <n v="0"/>
    <n v="2038000000"/>
    <n v="16194000000"/>
    <n v="7272000000"/>
    <x v="0"/>
    <s v="Railroads"/>
  </r>
  <r>
    <x v="387"/>
    <x v="0"/>
    <x v="0"/>
    <n v="54127000000"/>
    <n v="13574000000"/>
    <n v="37352000000"/>
    <n v="0"/>
    <n v="1858000000"/>
    <n v="40553000000"/>
    <n v="1343000000"/>
    <x v="0"/>
    <s v="Air Freight &amp; Logistics"/>
  </r>
  <r>
    <x v="387"/>
    <x v="1"/>
    <x v="1"/>
    <n v="55438000000"/>
    <n v="13703000000"/>
    <n v="32834000000"/>
    <n v="0"/>
    <n v="1867000000"/>
    <n v="41735000000"/>
    <n v="7034000000"/>
    <x v="0"/>
    <s v="Air Freight &amp; Logistics"/>
  </r>
  <r>
    <x v="387"/>
    <x v="2"/>
    <x v="2"/>
    <n v="58232000000"/>
    <n v="14758000000"/>
    <n v="36583000000"/>
    <n v="0"/>
    <n v="1923000000"/>
    <n v="43474000000"/>
    <n v="4968000000"/>
    <x v="0"/>
    <s v="Air Freight &amp; Logistics"/>
  </r>
  <r>
    <x v="387"/>
    <x v="3"/>
    <x v="3"/>
    <n v="58363000000"/>
    <n v="12947000000"/>
    <n v="35664000000"/>
    <n v="0"/>
    <n v="2084000000"/>
    <n v="45416000000"/>
    <n v="7668000000"/>
    <x v="0"/>
    <s v="Air Freight &amp; Logistics"/>
  </r>
  <r>
    <x v="388"/>
    <x v="0"/>
    <x v="24"/>
    <n v="2794925000"/>
    <n v="1763394000"/>
    <n v="657246000"/>
    <n v="0"/>
    <n v="0"/>
    <n v="1031531000"/>
    <n v="374285000"/>
    <x v="1"/>
    <s v="Apparel Retail"/>
  </r>
  <r>
    <x v="388"/>
    <x v="1"/>
    <x v="25"/>
    <n v="3086608000"/>
    <n v="1925266000"/>
    <n v="734511000"/>
    <n v="0"/>
    <n v="0"/>
    <n v="1161342000"/>
    <n v="426831000"/>
    <x v="1"/>
    <s v="Apparel Retail"/>
  </r>
  <r>
    <x v="388"/>
    <x v="2"/>
    <x v="26"/>
    <n v="3323077000"/>
    <n v="2148147000"/>
    <n v="809545000"/>
    <n v="0"/>
    <n v="0"/>
    <n v="1174930000"/>
    <n v="365385000"/>
    <x v="1"/>
    <s v="Apparel Retail"/>
  </r>
  <r>
    <x v="388"/>
    <x v="3"/>
    <x v="27"/>
    <n v="3445134000"/>
    <n v="2243232000"/>
    <n v="848323000"/>
    <n v="0"/>
    <n v="0"/>
    <n v="1201902000"/>
    <n v="353579000"/>
    <x v="1"/>
    <s v="Apparel Retail"/>
  </r>
  <r>
    <x v="389"/>
    <x v="0"/>
    <x v="115"/>
    <n v="2436948000"/>
    <n v="1589821000"/>
    <n v="441168000"/>
    <n v="62630000"/>
    <n v="0"/>
    <n v="847127000"/>
    <n v="343329000"/>
    <x v="6"/>
    <s v="Banks"/>
  </r>
  <r>
    <x v="389"/>
    <x v="1"/>
    <x v="116"/>
    <n v="2473500000"/>
    <n v="1595700000"/>
    <n v="460300000"/>
    <n v="61800000"/>
    <n v="0"/>
    <n v="877800000"/>
    <n v="355700000"/>
    <x v="6"/>
    <s v="Banks"/>
  </r>
  <r>
    <x v="389"/>
    <x v="2"/>
    <x v="117"/>
    <n v="2371200000"/>
    <n v="1562600000"/>
    <n v="460100000"/>
    <n v="60200000"/>
    <n v="0"/>
    <n v="808600000"/>
    <n v="288300000"/>
    <x v="6"/>
    <s v="Banks"/>
  </r>
  <r>
    <x v="389"/>
    <x v="3"/>
    <x v="73"/>
    <n v="2220300000"/>
    <n v="1465500000"/>
    <n v="425100000"/>
    <n v="55500000"/>
    <n v="0"/>
    <n v="754800000"/>
    <n v="274200000"/>
    <x v="6"/>
    <s v="Banks"/>
  </r>
  <r>
    <x v="390"/>
    <x v="0"/>
    <x v="1"/>
    <n v="56600000000"/>
    <n v="40468000000"/>
    <n v="5241000000"/>
    <n v="2342000000"/>
    <n v="0"/>
    <n v="16132000000"/>
    <n v="8549000000"/>
    <x v="0"/>
    <s v="Industrial Conglomerates"/>
  </r>
  <r>
    <x v="390"/>
    <x v="1"/>
    <x v="2"/>
    <n v="57900000000"/>
    <n v="40898000000"/>
    <n v="4934000000"/>
    <n v="2475000000"/>
    <n v="0"/>
    <n v="17002000000"/>
    <n v="9593000000"/>
    <x v="0"/>
    <s v="Industrial Conglomerates"/>
  </r>
  <r>
    <x v="390"/>
    <x v="2"/>
    <x v="3"/>
    <n v="56098000000"/>
    <n v="40431000000"/>
    <n v="6097000000"/>
    <n v="2279000000"/>
    <n v="0"/>
    <n v="15667000000"/>
    <n v="7291000000"/>
    <x v="0"/>
    <s v="Industrial Conglomerates"/>
  </r>
  <r>
    <x v="390"/>
    <x v="3"/>
    <x v="28"/>
    <n v="57244000000"/>
    <n v="41460000000"/>
    <n v="5275000000"/>
    <n v="2337000000"/>
    <n v="0"/>
    <n v="15784000000"/>
    <n v="8172000000"/>
    <x v="0"/>
    <s v="Industrial Conglomerates"/>
  </r>
  <r>
    <x v="391"/>
    <x v="0"/>
    <x v="12"/>
    <n v="11778000000"/>
    <n v="1932000000"/>
    <n v="2207000000"/>
    <n v="0"/>
    <n v="397000000"/>
    <n v="9846000000"/>
    <n v="7242000000"/>
    <x v="2"/>
    <s v="Internet Software &amp; Services"/>
  </r>
  <r>
    <x v="391"/>
    <x v="1"/>
    <x v="13"/>
    <n v="12702000000"/>
    <n v="1875000000"/>
    <n v="2242000000"/>
    <n v="0"/>
    <n v="435000000"/>
    <n v="10827000000"/>
    <n v="8150000000"/>
    <x v="2"/>
    <s v="Internet Software &amp; Services"/>
  </r>
  <r>
    <x v="391"/>
    <x v="2"/>
    <x v="14"/>
    <n v="13880000000"/>
    <n v="2079000000"/>
    <n v="2229000000"/>
    <n v="0"/>
    <n v="494000000"/>
    <n v="11801000000"/>
    <n v="9078000000"/>
    <x v="2"/>
    <s v="Internet Software &amp; Services"/>
  </r>
  <r>
    <x v="391"/>
    <x v="3"/>
    <x v="15"/>
    <n v="15082000000"/>
    <n v="2226000000"/>
    <n v="4469000000"/>
    <n v="0"/>
    <n v="502000000"/>
    <n v="12856000000"/>
    <n v="7885000000"/>
    <x v="2"/>
    <s v="Internet Software &amp; Services"/>
  </r>
  <r>
    <x v="392"/>
    <x v="0"/>
    <x v="118"/>
    <n v="2942897000"/>
    <n v="1693210000"/>
    <n v="432589000"/>
    <n v="208208000"/>
    <n v="0"/>
    <n v="1249687000"/>
    <n v="608890000"/>
    <x v="3"/>
    <s v="Health Care Equipment"/>
  </r>
  <r>
    <x v="392"/>
    <x v="1"/>
    <x v="119"/>
    <n v="3049800000"/>
    <n v="1748100000"/>
    <n v="470600000"/>
    <n v="234800000"/>
    <n v="0"/>
    <n v="1301700000"/>
    <n v="596300000"/>
    <x v="3"/>
    <s v="Health Care Equipment"/>
  </r>
  <r>
    <x v="392"/>
    <x v="2"/>
    <x v="120"/>
    <n v="3099100000"/>
    <n v="1816400000"/>
    <n v="488500000"/>
    <n v="245200000"/>
    <n v="0"/>
    <n v="1282700000"/>
    <n v="549000000"/>
    <x v="3"/>
    <s v="Health Care Equipment"/>
  </r>
  <r>
    <x v="392"/>
    <x v="3"/>
    <x v="15"/>
    <n v="3217800000"/>
    <n v="1856500000"/>
    <n v="557000000"/>
    <n v="253500000"/>
    <n v="0"/>
    <n v="1361300000"/>
    <n v="550800000"/>
    <x v="3"/>
    <s v="Health Care Equipment"/>
  </r>
  <r>
    <x v="393"/>
    <x v="0"/>
    <x v="0"/>
    <n v="10879855000"/>
    <n v="5817880000"/>
    <n v="3596708000"/>
    <n v="0"/>
    <n v="0"/>
    <n v="5061975000"/>
    <n v="1465267000"/>
    <x v="1"/>
    <s v="Apparel, Accessories &amp; Luxury Goods"/>
  </r>
  <r>
    <x v="393"/>
    <x v="1"/>
    <x v="1"/>
    <n v="11419648000"/>
    <n v="5931469000"/>
    <n v="3841032000"/>
    <n v="0"/>
    <n v="0"/>
    <n v="5488179000"/>
    <n v="1647147000"/>
    <x v="1"/>
    <s v="Apparel, Accessories &amp; Luxury Goods"/>
  </r>
  <r>
    <x v="393"/>
    <x v="2"/>
    <x v="6"/>
    <n v="12282161000"/>
    <n v="6288190000"/>
    <n v="4159885000"/>
    <n v="0"/>
    <n v="0"/>
    <n v="5993971000"/>
    <n v="1834086000"/>
    <x v="1"/>
    <s v="Apparel, Accessories &amp; Luxury Goods"/>
  </r>
  <r>
    <x v="393"/>
    <x v="3"/>
    <x v="7"/>
    <n v="12376744000"/>
    <n v="6393800000"/>
    <n v="4178386000"/>
    <n v="0"/>
    <n v="0"/>
    <n v="5982944000"/>
    <n v="1804558000"/>
    <x v="1"/>
    <s v="Apparel, Accessories &amp; Luxury Goods"/>
  </r>
  <r>
    <x v="394"/>
    <x v="0"/>
    <x v="12"/>
    <n v="13794000000"/>
    <n v="6799000000"/>
    <n v="2829000000"/>
    <n v="0"/>
    <n v="237000000"/>
    <n v="6995000000"/>
    <n v="3929000000"/>
    <x v="1"/>
    <s v="Broadcasting &amp; Cable TV"/>
  </r>
  <r>
    <x v="394"/>
    <x v="1"/>
    <x v="13"/>
    <n v="13783000000"/>
    <n v="6542000000"/>
    <n v="2899000000"/>
    <n v="0"/>
    <n v="217000000"/>
    <n v="7241000000"/>
    <n v="4125000000"/>
    <x v="1"/>
    <s v="Broadcasting &amp; Cable TV"/>
  </r>
  <r>
    <x v="394"/>
    <x v="2"/>
    <x v="14"/>
    <n v="13268000000"/>
    <n v="6868000000"/>
    <n v="2860000000"/>
    <n v="0"/>
    <n v="222000000"/>
    <n v="6400000000"/>
    <n v="3318000000"/>
    <x v="1"/>
    <s v="Broadcasting &amp; Cable TV"/>
  </r>
  <r>
    <x v="394"/>
    <x v="3"/>
    <x v="15"/>
    <n v="12488000000"/>
    <n v="6684000000"/>
    <n v="2851000000"/>
    <n v="0"/>
    <n v="221000000"/>
    <n v="5804000000"/>
    <n v="2732000000"/>
    <x v="1"/>
    <s v="Broadcasting &amp; Cable TV"/>
  </r>
  <r>
    <x v="395"/>
    <x v="0"/>
    <x v="0"/>
    <n v="138393000000"/>
    <n v="126485000000"/>
    <n v="5229000000"/>
    <n v="0"/>
    <n v="1549000000"/>
    <n v="11908000000"/>
    <n v="5130000000"/>
    <x v="9"/>
    <s v="Oil &amp; Gas Refining &amp; Marketing &amp; Transportation"/>
  </r>
  <r>
    <x v="395"/>
    <x v="1"/>
    <x v="1"/>
    <n v="138074000000"/>
    <n v="127316000000"/>
    <n v="5081000000"/>
    <n v="0"/>
    <n v="1720000000"/>
    <n v="10758000000"/>
    <n v="3957000000"/>
    <x v="9"/>
    <s v="Oil &amp; Gas Refining &amp; Marketing &amp; Transportation"/>
  </r>
  <r>
    <x v="395"/>
    <x v="2"/>
    <x v="2"/>
    <n v="130844000000"/>
    <n v="118141000000"/>
    <n v="5111000000"/>
    <n v="0"/>
    <n v="1690000000"/>
    <n v="12703000000"/>
    <n v="5902000000"/>
    <x v="9"/>
    <s v="Oil &amp; Gas Refining &amp; Marketing &amp; Transportation"/>
  </r>
  <r>
    <x v="395"/>
    <x v="3"/>
    <x v="3"/>
    <n v="87804000000"/>
    <n v="74651000000"/>
    <n v="4953000000"/>
    <n v="0"/>
    <n v="1842000000"/>
    <n v="13153000000"/>
    <n v="6358000000"/>
    <x v="9"/>
    <s v="Oil &amp; Gas Refining &amp; Marketing &amp; Transportation"/>
  </r>
  <r>
    <x v="396"/>
    <x v="0"/>
    <x v="0"/>
    <n v="2567310000"/>
    <n v="2233284000"/>
    <n v="308143000"/>
    <n v="0"/>
    <n v="0"/>
    <n v="334026000"/>
    <n v="25883000"/>
    <x v="8"/>
    <s v="Construction Materials"/>
  </r>
  <r>
    <x v="396"/>
    <x v="1"/>
    <x v="1"/>
    <n v="2770709000"/>
    <n v="2343829000"/>
    <n v="274217000"/>
    <n v="0"/>
    <n v="0"/>
    <n v="426880000"/>
    <n v="152663000"/>
    <x v="8"/>
    <s v="Construction Materials"/>
  </r>
  <r>
    <x v="396"/>
    <x v="2"/>
    <x v="2"/>
    <n v="2994169000"/>
    <n v="2406587000"/>
    <n v="292358000"/>
    <n v="0"/>
    <n v="0"/>
    <n v="587582000"/>
    <n v="295224000"/>
    <x v="8"/>
    <s v="Construction Materials"/>
  </r>
  <r>
    <x v="396"/>
    <x v="3"/>
    <x v="3"/>
    <n v="3422181000"/>
    <n v="2564648000"/>
    <n v="312694000"/>
    <n v="0"/>
    <n v="0"/>
    <n v="857533000"/>
    <n v="544839000"/>
    <x v="8"/>
    <s v="Construction Materials"/>
  </r>
  <r>
    <x v="397"/>
    <x v="0"/>
    <x v="1"/>
    <n v="2299176000"/>
    <n v="928565000"/>
    <n v="177366000"/>
    <n v="32210000"/>
    <n v="461627000"/>
    <n v="1370611000"/>
    <n v="699408000"/>
    <x v="7"/>
    <s v="REITs"/>
  </r>
  <r>
    <x v="397"/>
    <x v="1"/>
    <x v="2"/>
    <n v="2312512000"/>
    <n v="953611000"/>
    <n v="169270000"/>
    <n v="0"/>
    <n v="481303000"/>
    <n v="1358901000"/>
    <n v="708328000"/>
    <x v="7"/>
    <s v="REITs"/>
  </r>
  <r>
    <x v="397"/>
    <x v="2"/>
    <x v="3"/>
    <n v="2502267000"/>
    <n v="1011249000"/>
    <n v="175307000"/>
    <n v="0"/>
    <n v="542952000"/>
    <n v="1491018000"/>
    <n v="772759000"/>
    <x v="7"/>
    <s v="REITs"/>
  </r>
  <r>
    <x v="397"/>
    <x v="3"/>
    <x v="28"/>
    <n v="2506202000"/>
    <n v="1024336000"/>
    <n v="179279000"/>
    <n v="0"/>
    <n v="565059000"/>
    <n v="1481866000"/>
    <n v="737528000"/>
    <x v="7"/>
    <s v="REITs"/>
  </r>
  <r>
    <x v="398"/>
    <x v="0"/>
    <x v="0"/>
    <n v="1407848000"/>
    <n v="516708000"/>
    <n v="220068000"/>
    <n v="0"/>
    <n v="98844000"/>
    <n v="891140000"/>
    <n v="572228000"/>
    <x v="0"/>
    <s v="Research &amp; Consulting Services"/>
  </r>
  <r>
    <x v="398"/>
    <x v="1"/>
    <x v="1"/>
    <n v="1595703000"/>
    <n v="622523000"/>
    <n v="228982000"/>
    <n v="0"/>
    <n v="129931000"/>
    <n v="973180000"/>
    <n v="614267000"/>
    <x v="0"/>
    <s v="Research &amp; Consulting Services"/>
  </r>
  <r>
    <x v="398"/>
    <x v="2"/>
    <x v="2"/>
    <n v="1746726000"/>
    <n v="716598000"/>
    <n v="227306000"/>
    <n v="0"/>
    <n v="142376000"/>
    <n v="1030128000"/>
    <n v="660446000"/>
    <x v="0"/>
    <s v="Research &amp; Consulting Services"/>
  </r>
  <r>
    <x v="398"/>
    <x v="3"/>
    <x v="3"/>
    <n v="2068010000"/>
    <n v="803274000"/>
    <n v="312690000"/>
    <n v="0"/>
    <n v="215484000"/>
    <n v="1264736000"/>
    <n v="736562000"/>
    <x v="0"/>
    <s v="Research &amp; Consulting Services"/>
  </r>
  <r>
    <x v="399"/>
    <x v="0"/>
    <x v="0"/>
    <n v="873592000"/>
    <n v="167600000"/>
    <n v="186971000"/>
    <n v="61694000"/>
    <n v="0"/>
    <n v="705992000"/>
    <n v="457327000"/>
    <x v="2"/>
    <s v="Internet Software &amp; Services"/>
  </r>
  <r>
    <x v="399"/>
    <x v="1"/>
    <x v="1"/>
    <n v="965087000"/>
    <n v="187013000"/>
    <n v="179545000"/>
    <n v="70297000"/>
    <n v="0"/>
    <n v="778074000"/>
    <n v="528232000"/>
    <x v="2"/>
    <s v="Internet Software &amp; Services"/>
  </r>
  <r>
    <x v="399"/>
    <x v="2"/>
    <x v="2"/>
    <n v="1010117000"/>
    <n v="188425000"/>
    <n v="189488000"/>
    <n v="67777000"/>
    <n v="0"/>
    <n v="821692000"/>
    <n v="564427000"/>
    <x v="2"/>
    <s v="Internet Software &amp; Services"/>
  </r>
  <r>
    <x v="399"/>
    <x v="3"/>
    <x v="3"/>
    <n v="1059366000"/>
    <n v="192788000"/>
    <n v="196914000"/>
    <n v="63718000"/>
    <n v="0"/>
    <n v="866578000"/>
    <n v="605946000"/>
    <x v="2"/>
    <s v="Internet Software &amp; Services"/>
  </r>
  <r>
    <x v="400"/>
    <x v="0"/>
    <x v="0"/>
    <n v="1527042000"/>
    <n v="279885000"/>
    <n v="432681000"/>
    <n v="765905000"/>
    <n v="0"/>
    <n v="1247157000"/>
    <n v="48571000"/>
    <x v="3"/>
    <s v="Biotechnology"/>
  </r>
  <r>
    <x v="400"/>
    <x v="1"/>
    <x v="1"/>
    <n v="1211975000"/>
    <n v="130277000"/>
    <n v="356188000"/>
    <n v="882097000"/>
    <n v="0"/>
    <n v="1081698000"/>
    <n v="-156587000"/>
    <x v="3"/>
    <s v="Biotechnology"/>
  </r>
  <r>
    <x v="400"/>
    <x v="2"/>
    <x v="2"/>
    <n v="580415000"/>
    <n v="60987000"/>
    <n v="305409000"/>
    <n v="855506000"/>
    <n v="0"/>
    <n v="519428000"/>
    <n v="-641487000"/>
    <x v="3"/>
    <s v="Biotechnology"/>
  </r>
  <r>
    <x v="400"/>
    <x v="3"/>
    <x v="3"/>
    <n v="1032336000"/>
    <n v="124512000"/>
    <n v="376575000"/>
    <n v="995922000"/>
    <n v="0"/>
    <n v="907824000"/>
    <n v="-464673000"/>
    <x v="3"/>
    <s v="Biotechnology"/>
  </r>
  <r>
    <x v="401"/>
    <x v="0"/>
    <x v="1"/>
    <n v="2514595000"/>
    <n v="1118240000"/>
    <n v="132447000"/>
    <n v="0"/>
    <n v="629908000"/>
    <n v="1396355000"/>
    <n v="634000000"/>
    <x v="7"/>
    <s v="REITs"/>
  </r>
  <r>
    <x v="401"/>
    <x v="1"/>
    <x v="2"/>
    <n v="2772550000"/>
    <n v="1212480000"/>
    <n v="147481000"/>
    <n v="0"/>
    <n v="725216000"/>
    <n v="1560070000"/>
    <n v="687373000"/>
    <x v="7"/>
    <s v="REITs"/>
  </r>
  <r>
    <x v="401"/>
    <x v="2"/>
    <x v="3"/>
    <n v="3285346000"/>
    <n v="1410205000"/>
    <n v="145992000"/>
    <n v="0"/>
    <n v="894057000"/>
    <n v="1875141000"/>
    <n v="835092000"/>
    <x v="7"/>
    <s v="REITs"/>
  </r>
  <r>
    <x v="401"/>
    <x v="3"/>
    <x v="28"/>
    <n v="3442646000"/>
    <n v="1442073000"/>
    <n v="136863000"/>
    <n v="0"/>
    <n v="898924000"/>
    <n v="2000573000"/>
    <n v="964786000"/>
    <x v="7"/>
    <s v="REITs"/>
  </r>
  <r>
    <x v="402"/>
    <x v="0"/>
    <x v="0"/>
    <n v="115846000000"/>
    <n v="46275000000"/>
    <n v="39951000000"/>
    <n v="0"/>
    <n v="16460000000"/>
    <n v="69571000000"/>
    <n v="13160000000"/>
    <x v="10"/>
    <s v="Integrated Telecommunications Services"/>
  </r>
  <r>
    <x v="402"/>
    <x v="1"/>
    <x v="1"/>
    <n v="120550000000"/>
    <n v="44887000000"/>
    <n v="27089000000"/>
    <n v="0"/>
    <n v="16606000000"/>
    <n v="75663000000"/>
    <n v="31968000000"/>
    <x v="10"/>
    <s v="Integrated Telecommunications Services"/>
  </r>
  <r>
    <x v="402"/>
    <x v="2"/>
    <x v="2"/>
    <n v="127079000000"/>
    <n v="49931000000"/>
    <n v="41016000000"/>
    <n v="0"/>
    <n v="16533000000"/>
    <n v="77148000000"/>
    <n v="19599000000"/>
    <x v="10"/>
    <s v="Integrated Telecommunications Services"/>
  </r>
  <r>
    <x v="402"/>
    <x v="3"/>
    <x v="3"/>
    <n v="131620000000"/>
    <n v="52557000000"/>
    <n v="29986000000"/>
    <n v="0"/>
    <n v="16017000000"/>
    <n v="79063000000"/>
    <n v="33060000000"/>
    <x v="10"/>
    <s v="Integrated Telecommunications Services"/>
  </r>
  <r>
    <x v="403"/>
    <x v="0"/>
    <x v="0"/>
    <n v="1843641000"/>
    <n v="737614000"/>
    <n v="477270000"/>
    <n v="96004000"/>
    <n v="13829000"/>
    <n v="1106027000"/>
    <n v="518924000"/>
    <x v="3"/>
    <s v="Health Care Distributors"/>
  </r>
  <r>
    <x v="403"/>
    <x v="1"/>
    <x v="1"/>
    <n v="1904218000"/>
    <n v="783456000"/>
    <n v="492965000"/>
    <n v="100536000"/>
    <n v="9918000"/>
    <n v="1120762000"/>
    <n v="517343000"/>
    <x v="3"/>
    <s v="Health Care Distributors"/>
  </r>
  <r>
    <x v="403"/>
    <x v="2"/>
    <x v="2"/>
    <n v="1989344000"/>
    <n v="824913000"/>
    <n v="512707000"/>
    <n v="107726000"/>
    <n v="10634000"/>
    <n v="1164431000"/>
    <n v="533364000"/>
    <x v="3"/>
    <s v="Health Care Distributors"/>
  </r>
  <r>
    <x v="403"/>
    <x v="3"/>
    <x v="3"/>
    <n v="2042332000"/>
    <n v="842672000"/>
    <n v="495747000"/>
    <n v="118545000"/>
    <n v="10123000"/>
    <n v="1199660000"/>
    <n v="575245000"/>
    <x v="3"/>
    <s v="Health Care Distributors"/>
  </r>
  <r>
    <x v="404"/>
    <x v="0"/>
    <x v="109"/>
    <n v="15351000000"/>
    <n v="10988000000"/>
    <n v="1525000000"/>
    <n v="1572000000"/>
    <n v="0"/>
    <n v="4363000000"/>
    <n v="1266000000"/>
    <x v="2"/>
    <s v="Computer Storage &amp; Peripherals"/>
  </r>
  <r>
    <x v="404"/>
    <x v="1"/>
    <x v="110"/>
    <n v="15130000000"/>
    <n v="10770000000"/>
    <n v="908000000"/>
    <n v="1661000000"/>
    <n v="0"/>
    <n v="4360000000"/>
    <n v="1791000000"/>
    <x v="2"/>
    <s v="Computer Storage &amp; Peripherals"/>
  </r>
  <r>
    <x v="404"/>
    <x v="2"/>
    <x v="111"/>
    <n v="14572000000"/>
    <n v="10351000000"/>
    <n v="964000000"/>
    <n v="1646000000"/>
    <n v="0"/>
    <n v="4221000000"/>
    <n v="1611000000"/>
    <x v="2"/>
    <s v="Computer Storage &amp; Peripherals"/>
  </r>
  <r>
    <x v="404"/>
    <x v="3"/>
    <x v="112"/>
    <n v="12994000000"/>
    <n v="9559000000"/>
    <n v="1342000000"/>
    <n v="1627000000"/>
    <n v="0"/>
    <n v="3435000000"/>
    <n v="466000000"/>
    <x v="2"/>
    <s v="Computer Storage &amp; Peripherals"/>
  </r>
  <r>
    <x v="405"/>
    <x v="0"/>
    <x v="0"/>
    <n v="4246400000"/>
    <n v="2760500000"/>
    <n v="121400000"/>
    <n v="0"/>
    <n v="364200000"/>
    <n v="1485900000"/>
    <n v="1000300000"/>
    <x v="5"/>
    <s v="Electric Utilities"/>
  </r>
  <r>
    <x v="405"/>
    <x v="1"/>
    <x v="1"/>
    <n v="4519000000"/>
    <n v="2982100000"/>
    <n v="116700000"/>
    <n v="0"/>
    <n v="340100000"/>
    <n v="1536900000"/>
    <n v="1080100000"/>
    <x v="5"/>
    <s v="Electric Utilities"/>
  </r>
  <r>
    <x v="405"/>
    <x v="2"/>
    <x v="2"/>
    <n v="4997100000"/>
    <n v="3371800000"/>
    <n v="121800000"/>
    <n v="0"/>
    <n v="391400000"/>
    <n v="1625300000"/>
    <n v="1112100000"/>
    <x v="5"/>
    <s v="Electric Utilities"/>
  </r>
  <r>
    <x v="405"/>
    <x v="3"/>
    <x v="3"/>
    <n v="5926100000"/>
    <n v="3949400000"/>
    <n v="164400000"/>
    <n v="0"/>
    <n v="561800000"/>
    <n v="1976700000"/>
    <n v="1250500000"/>
    <x v="5"/>
    <s v="Electric Utilities"/>
  </r>
  <r>
    <x v="406"/>
    <x v="0"/>
    <x v="0"/>
    <n v="91247000000"/>
    <n v="1727000000"/>
    <n v="48724000000"/>
    <n v="0"/>
    <n v="8891000000"/>
    <n v="89520000000"/>
    <n v="31905000000"/>
    <x v="6"/>
    <s v="Banks"/>
  </r>
  <r>
    <x v="406"/>
    <x v="1"/>
    <x v="1"/>
    <n v="88069000000"/>
    <n v="1337000000"/>
    <n v="47338000000"/>
    <n v="0"/>
    <n v="3813000000"/>
    <n v="86732000000"/>
    <n v="35581000000"/>
    <x v="6"/>
    <s v="Banks"/>
  </r>
  <r>
    <x v="406"/>
    <x v="2"/>
    <x v="2"/>
    <n v="88372000000"/>
    <n v="1096000000"/>
    <n v="47667000000"/>
    <n v="0"/>
    <n v="2765000000"/>
    <n v="87276000000"/>
    <n v="36844000000"/>
    <x v="6"/>
    <s v="Banks"/>
  </r>
  <r>
    <x v="406"/>
    <x v="3"/>
    <x v="3"/>
    <n v="90033000000"/>
    <n v="963000000"/>
    <n v="48728000000"/>
    <n v="0"/>
    <n v="3688000000"/>
    <n v="89070000000"/>
    <n v="36654000000"/>
    <x v="6"/>
    <s v="Banks"/>
  </r>
  <r>
    <x v="407"/>
    <x v="0"/>
    <x v="147"/>
    <n v="12917000000"/>
    <n v="8288000000"/>
    <n v="3682000000"/>
    <n v="0"/>
    <n v="0"/>
    <n v="4629000000"/>
    <n v="947000000"/>
    <x v="4"/>
    <s v="Food Retail"/>
  </r>
  <r>
    <x v="407"/>
    <x v="1"/>
    <x v="148"/>
    <n v="14194000000"/>
    <n v="9150000000"/>
    <n v="4032000000"/>
    <n v="0"/>
    <n v="0"/>
    <n v="5044000000"/>
    <n v="1012000000"/>
    <x v="4"/>
    <s v="Food Retail"/>
  </r>
  <r>
    <x v="407"/>
    <x v="2"/>
    <x v="149"/>
    <n v="15389000000"/>
    <n v="9973000000"/>
    <n v="4472000000"/>
    <n v="0"/>
    <n v="0"/>
    <n v="5416000000"/>
    <n v="944000000"/>
    <x v="4"/>
    <s v="Food Retail"/>
  </r>
  <r>
    <x v="407"/>
    <x v="3"/>
    <x v="150"/>
    <n v="15724000000"/>
    <n v="10313000000"/>
    <n v="4477000000"/>
    <n v="0"/>
    <n v="0"/>
    <n v="5411000000"/>
    <n v="934000000"/>
    <x v="4"/>
    <s v="Food Retail"/>
  </r>
  <r>
    <x v="408"/>
    <x v="0"/>
    <x v="1"/>
    <n v="18769000000"/>
    <n v="15471000000"/>
    <n v="1828000000"/>
    <n v="0"/>
    <n v="25000000"/>
    <n v="3298000000"/>
    <n v="1445000000"/>
    <x v="1"/>
    <s v="Household Appliances"/>
  </r>
  <r>
    <x v="408"/>
    <x v="1"/>
    <x v="2"/>
    <n v="19872000000"/>
    <n v="16477000000"/>
    <n v="2038000000"/>
    <n v="0"/>
    <n v="33000000"/>
    <n v="3395000000"/>
    <n v="1324000000"/>
    <x v="1"/>
    <s v="Household Appliances"/>
  </r>
  <r>
    <x v="408"/>
    <x v="2"/>
    <x v="3"/>
    <n v="20891000000"/>
    <n v="17201000000"/>
    <n v="2130000000"/>
    <n v="0"/>
    <n v="74000000"/>
    <n v="3690000000"/>
    <n v="1486000000"/>
    <x v="1"/>
    <s v="Household Appliances"/>
  </r>
  <r>
    <x v="408"/>
    <x v="3"/>
    <x v="28"/>
    <n v="20718000000"/>
    <n v="17036000000"/>
    <n v="2084000000"/>
    <n v="0"/>
    <n v="71000000"/>
    <n v="3682000000"/>
    <n v="1527000000"/>
    <x v="1"/>
    <s v="Household Appliances"/>
  </r>
  <r>
    <x v="409"/>
    <x v="0"/>
    <x v="1"/>
    <n v="13983000000"/>
    <n v="9112000000"/>
    <n v="1468000000"/>
    <n v="0"/>
    <n v="1333000000"/>
    <n v="4871000000"/>
    <n v="2070000000"/>
    <x v="0"/>
    <s v="Environmental Services"/>
  </r>
  <r>
    <x v="409"/>
    <x v="1"/>
    <x v="2"/>
    <n v="13996000000"/>
    <n v="9002000000"/>
    <n v="1481000000"/>
    <n v="0"/>
    <n v="1292000000"/>
    <n v="4994000000"/>
    <n v="2221000000"/>
    <x v="0"/>
    <s v="Environmental Services"/>
  </r>
  <r>
    <x v="409"/>
    <x v="2"/>
    <x v="3"/>
    <n v="12961000000"/>
    <n v="8231000000"/>
    <n v="1343000000"/>
    <n v="0"/>
    <n v="1245000000"/>
    <n v="4730000000"/>
    <n v="2142000000"/>
    <x v="0"/>
    <s v="Environmental Services"/>
  </r>
  <r>
    <x v="409"/>
    <x v="3"/>
    <x v="28"/>
    <n v="13609000000"/>
    <n v="8486000000"/>
    <n v="1410000000"/>
    <n v="0"/>
    <n v="1301000000"/>
    <n v="5123000000"/>
    <n v="2412000000"/>
    <x v="0"/>
    <s v="Environmental Services"/>
  </r>
  <r>
    <x v="410"/>
    <x v="0"/>
    <x v="0"/>
    <n v="7486000000"/>
    <n v="4523000000"/>
    <n v="595000000"/>
    <n v="0"/>
    <n v="756000000"/>
    <n v="2963000000"/>
    <n v="1612000000"/>
    <x v="9"/>
    <s v="Oil &amp; Gas Exploration &amp; Production"/>
  </r>
  <r>
    <x v="410"/>
    <x v="1"/>
    <x v="1"/>
    <n v="6860000000"/>
    <n v="4124000000"/>
    <n v="546000000"/>
    <n v="0"/>
    <n v="815000000"/>
    <n v="2736000000"/>
    <n v="1375000000"/>
    <x v="9"/>
    <s v="Oil &amp; Gas Exploration &amp; Production"/>
  </r>
  <r>
    <x v="410"/>
    <x v="2"/>
    <x v="2"/>
    <n v="7637000000"/>
    <n v="4508000000"/>
    <n v="384000000"/>
    <n v="0"/>
    <n v="1176000000"/>
    <n v="3129000000"/>
    <n v="1569000000"/>
    <x v="9"/>
    <s v="Oil &amp; Gas Exploration &amp; Production"/>
  </r>
  <r>
    <x v="410"/>
    <x v="3"/>
    <x v="3"/>
    <n v="7360000000"/>
    <n v="3434000000"/>
    <n v="864000000"/>
    <n v="0"/>
    <n v="1738000000"/>
    <n v="3926000000"/>
    <n v="1324000000"/>
    <x v="9"/>
    <s v="Oil &amp; Gas Exploration &amp; Production"/>
  </r>
  <r>
    <x v="411"/>
    <x v="0"/>
    <x v="24"/>
    <n v="468651000000"/>
    <n v="352297000000"/>
    <n v="88629000000"/>
    <n v="0"/>
    <n v="0"/>
    <n v="116354000000"/>
    <n v="27725000000"/>
    <x v="4"/>
    <s v="Hypermarkets &amp; Super Centers"/>
  </r>
  <r>
    <x v="411"/>
    <x v="1"/>
    <x v="25"/>
    <n v="476294000000"/>
    <n v="358069000000"/>
    <n v="91353000000"/>
    <n v="0"/>
    <n v="0"/>
    <n v="118225000000"/>
    <n v="26872000000"/>
    <x v="4"/>
    <s v="Hypermarkets &amp; Super Centers"/>
  </r>
  <r>
    <x v="411"/>
    <x v="2"/>
    <x v="26"/>
    <n v="485651000000"/>
    <n v="365086000000"/>
    <n v="93418000000"/>
    <n v="0"/>
    <n v="0"/>
    <n v="120565000000"/>
    <n v="27147000000"/>
    <x v="4"/>
    <s v="Hypermarkets &amp; Super Centers"/>
  </r>
  <r>
    <x v="411"/>
    <x v="3"/>
    <x v="27"/>
    <n v="482130000000"/>
    <n v="360984000000"/>
    <n v="97041000000"/>
    <n v="0"/>
    <n v="0"/>
    <n v="121146000000"/>
    <n v="24105000000"/>
    <x v="4"/>
    <s v="Hypermarkets &amp; Super Centers"/>
  </r>
  <r>
    <x v="412"/>
    <x v="0"/>
    <x v="13"/>
    <n v="9895100000"/>
    <n v="7961500000"/>
    <n v="937600000"/>
    <n v="0"/>
    <n v="86000000"/>
    <n v="1933600000"/>
    <n v="910000000"/>
    <x v="8"/>
    <s v="Paper Packaging"/>
  </r>
  <r>
    <x v="412"/>
    <x v="1"/>
    <x v="14"/>
    <n v="11124800000"/>
    <n v="8986500000"/>
    <n v="1026100000"/>
    <n v="0"/>
    <n v="118900000"/>
    <n v="2138300000"/>
    <n v="993300000"/>
    <x v="8"/>
    <s v="Paper Packaging"/>
  </r>
  <r>
    <x v="412"/>
    <x v="2"/>
    <x v="15"/>
    <n v="14171800000"/>
    <n v="11413200000"/>
    <n v="1750100000"/>
    <n v="0"/>
    <n v="211800000"/>
    <n v="2758600000"/>
    <n v="796700000"/>
    <x v="8"/>
    <s v="Paper Packaging"/>
  </r>
  <r>
    <x v="413"/>
    <x v="0"/>
    <x v="0"/>
    <n v="5664800000"/>
    <n v="3194200000"/>
    <n v="1140600000"/>
    <n v="0"/>
    <n v="0"/>
    <n v="2470600000"/>
    <n v="1330000000"/>
    <x v="2"/>
    <s v="Internet Software &amp; Services"/>
  </r>
  <r>
    <x v="413"/>
    <x v="1"/>
    <x v="1"/>
    <n v="5542000000"/>
    <n v="3235000000"/>
    <n v="1199600000"/>
    <n v="0"/>
    <n v="0"/>
    <n v="2307000000"/>
    <n v="1107400000"/>
    <x v="2"/>
    <s v="Internet Software &amp; Services"/>
  </r>
  <r>
    <x v="413"/>
    <x v="2"/>
    <x v="2"/>
    <n v="5607200000"/>
    <n v="3297400000"/>
    <n v="1169300000"/>
    <n v="0"/>
    <n v="0"/>
    <n v="2309800000"/>
    <n v="1140500000"/>
    <x v="2"/>
    <s v="Internet Software &amp; Services"/>
  </r>
  <r>
    <x v="413"/>
    <x v="3"/>
    <x v="3"/>
    <n v="5483700000"/>
    <n v="3199400000"/>
    <n v="1174900000"/>
    <n v="0"/>
    <n v="0"/>
    <n v="2284300000"/>
    <n v="1109400000"/>
    <x v="2"/>
    <s v="Internet Software &amp; Services"/>
  </r>
  <r>
    <x v="414"/>
    <x v="0"/>
    <x v="0"/>
    <n v="5989000000"/>
    <n v="4993000000"/>
    <n v="320000000"/>
    <n v="32000000"/>
    <n v="0"/>
    <n v="996000000"/>
    <n v="644000000"/>
    <x v="7"/>
    <s v="REITs"/>
  </r>
  <r>
    <x v="414"/>
    <x v="1"/>
    <x v="1"/>
    <n v="7254000000"/>
    <n v="5716000000"/>
    <n v="494000000"/>
    <n v="33000000"/>
    <n v="0"/>
    <n v="1538000000"/>
    <n v="1011000000"/>
    <x v="7"/>
    <s v="REITs"/>
  </r>
  <r>
    <x v="414"/>
    <x v="2"/>
    <x v="2"/>
    <n v="7403000000"/>
    <n v="5763000000"/>
    <n v="249000000"/>
    <n v="27000000"/>
    <n v="0"/>
    <n v="1640000000"/>
    <n v="1364000000"/>
    <x v="7"/>
    <s v="REITs"/>
  </r>
  <r>
    <x v="414"/>
    <x v="3"/>
    <x v="3"/>
    <n v="7082000000"/>
    <n v="5694000000"/>
    <n v="420000000"/>
    <n v="24000000"/>
    <n v="0"/>
    <n v="1388000000"/>
    <n v="944000000"/>
    <x v="7"/>
    <s v="REITs"/>
  </r>
  <r>
    <x v="415"/>
    <x v="0"/>
    <x v="0"/>
    <n v="4534000000"/>
    <n v="2093000000"/>
    <n v="1389000000"/>
    <n v="0"/>
    <n v="185000000"/>
    <n v="2441000000"/>
    <n v="867000000"/>
    <x v="1"/>
    <s v="Hotels, Resorts &amp; Cruise Lines"/>
  </r>
  <r>
    <x v="415"/>
    <x v="1"/>
    <x v="1"/>
    <n v="5009000000"/>
    <n v="2394000000"/>
    <n v="1471000000"/>
    <n v="0"/>
    <n v="216000000"/>
    <n v="2615000000"/>
    <n v="928000000"/>
    <x v="1"/>
    <s v="Hotels, Resorts &amp; Cruise Lines"/>
  </r>
  <r>
    <x v="415"/>
    <x v="2"/>
    <x v="2"/>
    <n v="5281000000"/>
    <n v="2504000000"/>
    <n v="1557000000"/>
    <n v="0"/>
    <n v="233000000"/>
    <n v="2777000000"/>
    <n v="987000000"/>
    <x v="1"/>
    <s v="Hotels, Resorts &amp; Cruise Lines"/>
  </r>
  <r>
    <x v="415"/>
    <x v="3"/>
    <x v="3"/>
    <n v="5536000000"/>
    <n v="2700000000"/>
    <n v="1574000000"/>
    <n v="0"/>
    <n v="234000000"/>
    <n v="2836000000"/>
    <n v="1028000000"/>
    <x v="1"/>
    <s v="Hotels, Resorts &amp; Cruise Lines"/>
  </r>
  <r>
    <x v="416"/>
    <x v="0"/>
    <x v="0"/>
    <n v="5154284000"/>
    <n v="3251575000"/>
    <n v="481677000"/>
    <n v="0"/>
    <n v="373199000"/>
    <n v="1902709000"/>
    <n v="1047833000"/>
    <x v="1"/>
    <s v="Casinos &amp; Gaming"/>
  </r>
  <r>
    <x v="416"/>
    <x v="1"/>
    <x v="1"/>
    <n v="5620936000"/>
    <n v="3478822000"/>
    <n v="465926000"/>
    <n v="0"/>
    <n v="371051000"/>
    <n v="2142114000"/>
    <n v="1305137000"/>
    <x v="1"/>
    <s v="Casinos &amp; Gaming"/>
  </r>
  <r>
    <x v="416"/>
    <x v="2"/>
    <x v="2"/>
    <n v="5433661000"/>
    <n v="3316311000"/>
    <n v="502901000"/>
    <n v="0"/>
    <n v="314119000"/>
    <n v="2117350000"/>
    <n v="1300330000"/>
    <x v="1"/>
    <s v="Casinos &amp; Gaming"/>
  </r>
  <r>
    <x v="416"/>
    <x v="3"/>
    <x v="3"/>
    <n v="4075883000"/>
    <n v="2530374000"/>
    <n v="475328000"/>
    <n v="0"/>
    <n v="322629000"/>
    <n v="1545509000"/>
    <n v="747552000"/>
    <x v="1"/>
    <s v="Casinos &amp; Gaming"/>
  </r>
  <r>
    <x v="417"/>
    <x v="0"/>
    <x v="0"/>
    <n v="1623938000"/>
    <n v="337903000"/>
    <n v="188302000"/>
    <n v="0"/>
    <n v="513916000"/>
    <n v="1286035000"/>
    <n v="583817000"/>
    <x v="9"/>
    <s v="Oil &amp; Gas Exploration &amp; Production"/>
  </r>
  <r>
    <x v="417"/>
    <x v="1"/>
    <x v="1"/>
    <n v="1998051000"/>
    <n v="406198000"/>
    <n v="72143000"/>
    <n v="0"/>
    <n v="615874000"/>
    <n v="1591853000"/>
    <n v="903836000"/>
    <x v="9"/>
    <s v="Oil &amp; Gas Exploration &amp; Production"/>
  </r>
  <r>
    <x v="417"/>
    <x v="2"/>
    <x v="2"/>
    <n v="2424176000"/>
    <n v="572831000"/>
    <n v="225070000"/>
    <n v="0"/>
    <n v="806021000"/>
    <n v="1851345000"/>
    <n v="820254000"/>
    <x v="9"/>
    <s v="Oil &amp; Gas Exploration &amp; Production"/>
  </r>
  <r>
    <x v="417"/>
    <x v="3"/>
    <x v="3"/>
    <n v="1452619000"/>
    <n v="519874000"/>
    <n v="179867000"/>
    <n v="0"/>
    <n v="778923000"/>
    <n v="932745000"/>
    <n v="-26045000"/>
    <x v="9"/>
    <s v="Oil &amp; Gas Exploration &amp; Production"/>
  </r>
  <r>
    <x v="418"/>
    <x v="0"/>
    <x v="0"/>
    <n v="10128223000"/>
    <n v="6710036000"/>
    <n v="669451000"/>
    <n v="0"/>
    <n v="926053000"/>
    <n v="3418187000"/>
    <n v="1822683000"/>
    <x v="5"/>
    <s v="MultiUtilities"/>
  </r>
  <r>
    <x v="418"/>
    <x v="1"/>
    <x v="1"/>
    <n v="10914922000"/>
    <n v="7408278000"/>
    <n v="681226000"/>
    <n v="0"/>
    <n v="977863000"/>
    <n v="3506644000"/>
    <n v="1847555000"/>
    <x v="5"/>
    <s v="MultiUtilities"/>
  </r>
  <r>
    <x v="418"/>
    <x v="2"/>
    <x v="2"/>
    <n v="11686135000"/>
    <n v="7951352000"/>
    <n v="767608000"/>
    <n v="0"/>
    <n v="1019045000"/>
    <n v="3734783000"/>
    <n v="1948130000"/>
    <x v="5"/>
    <s v="MultiUtilities"/>
  </r>
  <r>
    <x v="418"/>
    <x v="3"/>
    <x v="3"/>
    <n v="11024486000"/>
    <n v="7033633000"/>
    <n v="865817000"/>
    <n v="0"/>
    <n v="1124524000"/>
    <n v="3990853000"/>
    <n v="2000512000"/>
    <x v="5"/>
    <s v="MultiUtilities"/>
  </r>
  <r>
    <x v="419"/>
    <x v="0"/>
    <x v="0"/>
    <n v="7232397000"/>
    <n v="5165169000"/>
    <s v=" $-   "/>
    <n v="0"/>
    <n v="1173955000"/>
    <n v="2067228000"/>
    <e v="#VALUE!"/>
    <x v="6"/>
    <s v="Property &amp; Casualty Insurance"/>
  </r>
  <r>
    <x v="419"/>
    <x v="1"/>
    <x v="1"/>
    <n v="7541234000"/>
    <n v="5106489000"/>
    <s v=" $-   "/>
    <n v="0"/>
    <n v="1213178000"/>
    <n v="2434745000"/>
    <e v="#VALUE!"/>
    <x v="6"/>
    <s v="Property &amp; Casualty Insurance"/>
  </r>
  <r>
    <x v="419"/>
    <x v="2"/>
    <x v="2"/>
    <n v="6602267000"/>
    <n v="4239474000"/>
    <s v=" $-   "/>
    <n v="0"/>
    <n v="1341315000"/>
    <n v="2362793000"/>
    <e v="#VALUE!"/>
    <x v="6"/>
    <s v="Property &amp; Casualty Insurance"/>
  </r>
  <r>
    <x v="419"/>
    <x v="3"/>
    <x v="3"/>
    <n v="9308926000"/>
    <n v="6199645000"/>
    <s v=" $-   "/>
    <n v="0"/>
    <n v="1966939000"/>
    <n v="3109281000"/>
    <e v="#VALUE!"/>
    <x v="6"/>
    <s v="Property &amp; Casualty Insurance"/>
  </r>
  <r>
    <x v="420"/>
    <x v="0"/>
    <x v="124"/>
    <n v="2168652000"/>
    <n v="737206000"/>
    <n v="365684000"/>
    <n v="475522000"/>
    <n v="9508000"/>
    <n v="1431446000"/>
    <n v="580732000"/>
    <x v="2"/>
    <s v="Semiconductors"/>
  </r>
  <r>
    <x v="420"/>
    <x v="1"/>
    <x v="125"/>
    <n v="2382531000"/>
    <n v="743253000"/>
    <n v="378607000"/>
    <n v="492447000"/>
    <n v="9887000"/>
    <n v="1639278000"/>
    <n v="758337000"/>
    <x v="2"/>
    <s v="Semiconductors"/>
  </r>
  <r>
    <x v="420"/>
    <x v="2"/>
    <x v="126"/>
    <n v="2377344000"/>
    <n v="708823000"/>
    <n v="353670000"/>
    <n v="525745000"/>
    <n v="9537000"/>
    <n v="1668521000"/>
    <n v="779569000"/>
    <x v="2"/>
    <s v="Semiconductors"/>
  </r>
  <r>
    <x v="420"/>
    <x v="3"/>
    <x v="127"/>
    <n v="2213881000"/>
    <n v="671907000"/>
    <n v="331652000"/>
    <n v="533891000"/>
    <n v="6550000"/>
    <n v="1541974000"/>
    <n v="669881000"/>
    <x v="2"/>
    <s v="Semiconductors"/>
  </r>
  <r>
    <x v="421"/>
    <x v="0"/>
    <x v="0"/>
    <n v="451509000000"/>
    <n v="302056000000"/>
    <n v="81844000000"/>
    <n v="0"/>
    <n v="15888000000"/>
    <n v="149453000000"/>
    <n v="51721000000"/>
    <x v="9"/>
    <s v="Integrated Oil &amp; Gas"/>
  </r>
  <r>
    <x v="421"/>
    <x v="1"/>
    <x v="1"/>
    <n v="420836000000"/>
    <n v="284681000000"/>
    <n v="76696000000"/>
    <n v="0"/>
    <n v="17182000000"/>
    <n v="136155000000"/>
    <n v="42277000000"/>
    <x v="9"/>
    <s v="Integrated Oil &amp; Gas"/>
  </r>
  <r>
    <x v="421"/>
    <x v="2"/>
    <x v="2"/>
    <n v="394105000000"/>
    <n v="266831000000"/>
    <n v="74226000000"/>
    <n v="0"/>
    <n v="17297000000"/>
    <n v="127274000000"/>
    <n v="35751000000"/>
    <x v="9"/>
    <s v="Integrated Oil &amp; Gas"/>
  </r>
  <r>
    <x v="421"/>
    <x v="3"/>
    <x v="3"/>
    <n v="259488000000"/>
    <n v="165590000000"/>
    <n v="61444000000"/>
    <n v="0"/>
    <n v="18048000000"/>
    <n v="93898000000"/>
    <n v="14406000000"/>
    <x v="9"/>
    <s v="Integrated Oil &amp; Gas"/>
  </r>
  <r>
    <x v="422"/>
    <x v="0"/>
    <x v="0"/>
    <n v="2928429000"/>
    <n v="1372042000"/>
    <n v="1148731000"/>
    <n v="0"/>
    <n v="0"/>
    <n v="1556387000"/>
    <n v="407656000"/>
    <x v="3"/>
    <s v="Health Care Supplies"/>
  </r>
  <r>
    <x v="422"/>
    <x v="1"/>
    <x v="1"/>
    <n v="2950800000"/>
    <n v="1373400000"/>
    <n v="1144800000"/>
    <n v="0"/>
    <n v="0"/>
    <n v="1577400000"/>
    <n v="432600000"/>
    <x v="3"/>
    <s v="Health Care Supplies"/>
  </r>
  <r>
    <x v="422"/>
    <x v="2"/>
    <x v="2"/>
    <n v="2922600000"/>
    <n v="1322800000"/>
    <n v="1143100000"/>
    <n v="0"/>
    <n v="0"/>
    <n v="1599800000"/>
    <n v="456700000"/>
    <x v="3"/>
    <s v="Health Care Supplies"/>
  </r>
  <r>
    <x v="422"/>
    <x v="3"/>
    <x v="3"/>
    <n v="2674300000"/>
    <n v="1157100000"/>
    <n v="1077300000"/>
    <n v="0"/>
    <n v="0"/>
    <n v="1517200000"/>
    <n v="439900000"/>
    <x v="3"/>
    <s v="Health Care Supplies"/>
  </r>
  <r>
    <x v="423"/>
    <x v="0"/>
    <x v="0"/>
    <n v="20421000000"/>
    <n v="13634000000"/>
    <n v="4398000000"/>
    <n v="655000000"/>
    <n v="301000000"/>
    <n v="6787000000"/>
    <n v="1433000000"/>
    <x v="2"/>
    <s v="IT Consulting &amp; Other Services"/>
  </r>
  <r>
    <x v="423"/>
    <x v="1"/>
    <x v="1"/>
    <n v="20006000000"/>
    <n v="13521000000"/>
    <n v="4219000000"/>
    <n v="603000000"/>
    <n v="305000000"/>
    <n v="6485000000"/>
    <n v="1358000000"/>
    <x v="2"/>
    <s v="IT Consulting &amp; Other Services"/>
  </r>
  <r>
    <x v="423"/>
    <x v="2"/>
    <x v="2"/>
    <n v="19540000000"/>
    <n v="13294000000"/>
    <n v="4020000000"/>
    <n v="577000000"/>
    <n v="315000000"/>
    <n v="6246000000"/>
    <n v="1334000000"/>
    <x v="2"/>
    <s v="IT Consulting &amp; Other Services"/>
  </r>
  <r>
    <x v="423"/>
    <x v="3"/>
    <x v="3"/>
    <n v="18045000000"/>
    <n v="12782000000"/>
    <n v="3792000000"/>
    <n v="563000000"/>
    <n v="310000000"/>
    <n v="5263000000"/>
    <n v="598000000"/>
    <x v="2"/>
    <s v="IT Consulting &amp; Other Services"/>
  </r>
  <r>
    <x v="424"/>
    <x v="0"/>
    <x v="0"/>
    <n v="3791000000"/>
    <n v="2289000000"/>
    <n v="936000000"/>
    <n v="106000000"/>
    <n v="0"/>
    <n v="1502000000"/>
    <n v="460000000"/>
    <x v="0"/>
    <s v="Industrial Conglomerates"/>
  </r>
  <r>
    <x v="424"/>
    <x v="1"/>
    <x v="1"/>
    <n v="3837000000"/>
    <n v="2338000000"/>
    <n v="990000000"/>
    <n v="104000000"/>
    <n v="0"/>
    <n v="1499000000"/>
    <n v="405000000"/>
    <x v="0"/>
    <s v="Industrial Conglomerates"/>
  </r>
  <r>
    <x v="424"/>
    <x v="2"/>
    <x v="2"/>
    <n v="3916000000"/>
    <n v="2403000000"/>
    <n v="920000000"/>
    <n v="104000000"/>
    <n v="0"/>
    <n v="1513000000"/>
    <n v="489000000"/>
    <x v="0"/>
    <s v="Industrial Conglomerates"/>
  </r>
  <r>
    <x v="424"/>
    <x v="3"/>
    <x v="3"/>
    <n v="3653000000"/>
    <n v="2249000000"/>
    <n v="854000000"/>
    <n v="95000000"/>
    <n v="0"/>
    <n v="1404000000"/>
    <n v="455000000"/>
    <x v="0"/>
    <s v="Industrial Conglomerates"/>
  </r>
  <r>
    <x v="425"/>
    <x v="0"/>
    <x v="0"/>
    <n v="4986566000"/>
    <n v="1620566000"/>
    <n v="1641819000"/>
    <n v="885824000"/>
    <n v="35819000"/>
    <n v="3366000000"/>
    <n v="802538000"/>
    <x v="2"/>
    <s v="Internet Software &amp; Services"/>
  </r>
  <r>
    <x v="425"/>
    <x v="1"/>
    <x v="1"/>
    <n v="4680380000"/>
    <n v="1349380000"/>
    <n v="1751275000"/>
    <n v="957587000"/>
    <n v="44841000"/>
    <n v="3331000000"/>
    <n v="577297000"/>
    <x v="2"/>
    <s v="Internet Software &amp; Services"/>
  </r>
  <r>
    <x v="425"/>
    <x v="2"/>
    <x v="2"/>
    <n v="4618133000"/>
    <n v="1387375000"/>
    <n v="1770710000"/>
    <n v="1156386000"/>
    <n v="66750000"/>
    <n v="3230758000"/>
    <n v="236912000"/>
    <x v="2"/>
    <s v="Internet Software &amp; Services"/>
  </r>
  <r>
    <x v="425"/>
    <x v="3"/>
    <x v="3"/>
    <n v="4968301000"/>
    <n v="2077748000"/>
    <n v="1768522000"/>
    <n v="1177923000"/>
    <n v="79042000"/>
    <n v="2890553000"/>
    <n v="-134934000"/>
    <x v="2"/>
    <s v="Internet Software &amp; Services"/>
  </r>
  <r>
    <x v="426"/>
    <x v="0"/>
    <x v="4"/>
    <n v="13633000000"/>
    <n v="9852000000"/>
    <n v="1450000000"/>
    <n v="0"/>
    <n v="0"/>
    <n v="3781000000"/>
    <n v="2331000000"/>
    <x v="1"/>
    <s v="Restaurants"/>
  </r>
  <r>
    <x v="426"/>
    <x v="1"/>
    <x v="5"/>
    <n v="13084000000"/>
    <n v="9501000000"/>
    <n v="1454000000"/>
    <n v="0"/>
    <n v="0"/>
    <n v="3583000000"/>
    <n v="2129000000"/>
    <x v="1"/>
    <s v="Restaurants"/>
  </r>
  <r>
    <x v="426"/>
    <x v="2"/>
    <x v="97"/>
    <n v="13279000000"/>
    <n v="9682000000"/>
    <n v="1505000000"/>
    <n v="0"/>
    <n v="0"/>
    <n v="3597000000"/>
    <n v="2092000000"/>
    <x v="1"/>
    <s v="Restaurants"/>
  </r>
  <r>
    <x v="426"/>
    <x v="3"/>
    <x v="98"/>
    <n v="13105000000"/>
    <n v="9359000000"/>
    <n v="1746000000"/>
    <n v="0"/>
    <n v="0"/>
    <n v="3746000000"/>
    <n v="2000000000"/>
    <x v="1"/>
    <s v="Restaurants"/>
  </r>
  <r>
    <x v="427"/>
    <x v="0"/>
    <x v="0"/>
    <n v="4471700000"/>
    <n v="1125200000"/>
    <n v="1822100000"/>
    <n v="225600000"/>
    <n v="0"/>
    <n v="3346500000"/>
    <n v="1298800000"/>
    <x v="3"/>
    <s v="Health Care Equipment"/>
  </r>
  <r>
    <x v="427"/>
    <x v="1"/>
    <x v="1"/>
    <n v="4623400000"/>
    <n v="1266700000"/>
    <n v="1796300000"/>
    <n v="203000000"/>
    <n v="78500000"/>
    <n v="3356700000"/>
    <n v="1278900000"/>
    <x v="3"/>
    <s v="Health Care Equipment"/>
  </r>
  <r>
    <x v="427"/>
    <x v="2"/>
    <x v="2"/>
    <n v="4673300000"/>
    <n v="1242800000"/>
    <n v="1772200000"/>
    <n v="187400000"/>
    <n v="92500000"/>
    <n v="3430500000"/>
    <n v="1378400000"/>
    <x v="3"/>
    <s v="Health Care Equipment"/>
  </r>
  <r>
    <x v="427"/>
    <x v="3"/>
    <x v="3"/>
    <n v="5997800000"/>
    <n v="1800600000"/>
    <n v="2291900000"/>
    <n v="268800000"/>
    <n v="337400000"/>
    <n v="4197200000"/>
    <n v="1299100000"/>
    <x v="3"/>
    <s v="Health Care Equipment"/>
  </r>
  <r>
    <x v="428"/>
    <x v="0"/>
    <x v="0"/>
    <n v="2458592000"/>
    <n v="80146000"/>
    <n v="1579007000"/>
    <n v="0"/>
    <n v="31237000"/>
    <n v="2378446000"/>
    <n v="768202000"/>
    <x v="6"/>
    <s v="Regional Banks"/>
  </r>
  <r>
    <x v="428"/>
    <x v="1"/>
    <x v="1"/>
    <n v="2278812000"/>
    <n v="58913000"/>
    <n v="1700064000"/>
    <n v="0"/>
    <n v="-72761000"/>
    <n v="2219899000"/>
    <n v="592596000"/>
    <x v="6"/>
    <s v="Regional Banks"/>
  </r>
  <r>
    <x v="428"/>
    <x v="2"/>
    <x v="2"/>
    <n v="2361631000"/>
    <n v="49736000"/>
    <n v="1654369000"/>
    <n v="0"/>
    <n v="-87159000"/>
    <n v="2311895000"/>
    <n v="744685000"/>
    <x v="6"/>
    <s v="Regional Banks"/>
  </r>
  <r>
    <x v="428"/>
    <x v="3"/>
    <x v="3"/>
    <n v="2210591000"/>
    <n v="49344000"/>
    <n v="1591239000"/>
    <n v="0"/>
    <n v="49282000"/>
    <n v="2161247000"/>
    <n v="520726000"/>
    <x v="6"/>
    <s v="Regional Banks"/>
  </r>
  <r>
    <x v="429"/>
    <x v="0"/>
    <x v="1"/>
    <n v="4561000000"/>
    <n v="1669000000"/>
    <n v="1613000000"/>
    <n v="399000000"/>
    <n v="60000000"/>
    <n v="2892000000"/>
    <n v="820000000"/>
    <x v="3"/>
    <s v="Pharmaceuticals"/>
  </r>
  <r>
    <x v="429"/>
    <x v="1"/>
    <x v="2"/>
    <n v="4785000000"/>
    <n v="1717000000"/>
    <n v="1643000000"/>
    <n v="396000000"/>
    <n v="60000000"/>
    <n v="3068000000"/>
    <n v="969000000"/>
    <x v="3"/>
    <s v="Pharmaceuticals"/>
  </r>
  <r>
    <x v="429"/>
    <x v="2"/>
    <x v="3"/>
    <n v="4765000000"/>
    <n v="1738000000"/>
    <n v="1532000000"/>
    <n v="364000000"/>
    <n v="61000000"/>
    <n v="3027000000"/>
    <n v="1070000000"/>
    <x v="3"/>
    <s v="Pharmaceuticals"/>
  </r>
  <r>
    <x v="429"/>
    <x v="3"/>
    <x v="28"/>
    <n v="4888000000"/>
    <n v="1666000000"/>
    <n v="1364000000"/>
    <n v="376000000"/>
    <n v="85000000"/>
    <n v="3222000000"/>
    <n v="1397000000"/>
    <x v="3"/>
    <s v="Pharmaceuticals"/>
  </r>
  <r>
    <x v="430"/>
    <x v="4"/>
    <x v="162"/>
    <m/>
    <m/>
    <m/>
    <m/>
    <m/>
    <m/>
    <m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16ADBB-6A01-4CAC-842F-C181E2178E2B}" name="PivotTable164" cacheId="39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ectors">
  <location ref="A3:F16" firstHeaderRow="1" firstDataRow="2" firstDataCol="1"/>
  <pivotFields count="14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h="1" x="11"/>
        <item t="default"/>
      </items>
    </pivotField>
    <pivotField showAll="0"/>
    <pivotField showAll="0" defaultSubtotal="0"/>
    <pivotField showAll="0" defaultSubtota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Research and Development " fld="6" baseField="0" baseItem="0" numFmtId="164"/>
  </dataFields>
  <formats count="5">
    <format dxfId="6">
      <pivotArea outline="0" collapsedLevelsAreSubtotals="1" fieldPosition="0"/>
    </format>
    <format dxfId="7">
      <pivotArea field="1" type="button" dataOnly="0" labelOnly="1" outline="0" axis="axisCol" fieldPosition="0"/>
    </format>
    <format dxfId="8">
      <pivotArea type="topRight" dataOnly="0" labelOnly="1" outline="0" fieldPosition="0"/>
    </format>
    <format dxfId="9">
      <pivotArea dataOnly="0" labelOnly="1" fieldPosition="0">
        <references count="1">
          <reference field="1" count="4">
            <x v="0"/>
            <x v="1"/>
            <x v="2"/>
            <x v="3"/>
          </reference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EED26-3984-4A7F-B140-229591D0CC25}" name="PivotTable43" cacheId="39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Tickers">
  <location ref="A6:B84" firstHeaderRow="1" firstDataRow="1" firstDataCol="1" rowPageCount="1" colPageCount="1"/>
  <pivotFields count="14">
    <pivotField axis="axisRow" showAll="0" sortType="descending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1"/>
        <item x="2"/>
        <item x="3"/>
        <item x="4"/>
        <item t="default"/>
      </items>
    </pivotField>
    <pivotField multipleItemSelectionAllowed="1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multipleItemSelectionAllowed="1" showAll="0" defaultSubtotal="0">
      <items count="17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sd="0" x="13"/>
        <item sd="0" x="14"/>
        <item sd="0" x="15"/>
        <item h="1" sd="0" x="16"/>
      </items>
    </pivotField>
  </pivotFields>
  <rowFields count="1">
    <field x="0"/>
  </rowFields>
  <rowItems count="78">
    <i>
      <x v="172"/>
    </i>
    <i>
      <x v="149"/>
    </i>
    <i>
      <x v="31"/>
    </i>
    <i>
      <x v="187"/>
    </i>
    <i>
      <x v="366"/>
    </i>
    <i>
      <x v="242"/>
    </i>
    <i>
      <x v="113"/>
    </i>
    <i>
      <x v="51"/>
    </i>
    <i>
      <x v="284"/>
    </i>
    <i>
      <x v="368"/>
    </i>
    <i>
      <x v="248"/>
    </i>
    <i>
      <x v="254"/>
    </i>
    <i>
      <x v="347"/>
    </i>
    <i>
      <x v="408"/>
    </i>
    <i>
      <x v="32"/>
    </i>
    <i>
      <x v="230"/>
    </i>
    <i>
      <x v="109"/>
    </i>
    <i>
      <x v="335"/>
    </i>
    <i>
      <x v="177"/>
    </i>
    <i>
      <x v="175"/>
    </i>
    <i>
      <x v="67"/>
    </i>
    <i>
      <x v="116"/>
    </i>
    <i>
      <x v="293"/>
    </i>
    <i>
      <x v="173"/>
    </i>
    <i>
      <x v="75"/>
    </i>
    <i>
      <x v="394"/>
    </i>
    <i>
      <x v="426"/>
    </i>
    <i>
      <x v="226"/>
    </i>
    <i>
      <x v="1"/>
    </i>
    <i>
      <x v="219"/>
    </i>
    <i>
      <x v="393"/>
    </i>
    <i>
      <x v="49"/>
    </i>
    <i>
      <x v="232"/>
    </i>
    <i>
      <x v="353"/>
    </i>
    <i>
      <x v="332"/>
    </i>
    <i>
      <x v="45"/>
    </i>
    <i>
      <x v="118"/>
    </i>
    <i>
      <x v="111"/>
    </i>
    <i>
      <x v="234"/>
    </i>
    <i>
      <x v="59"/>
    </i>
    <i>
      <x v="4"/>
    </i>
    <i>
      <x v="325"/>
    </i>
    <i>
      <x v="319"/>
    </i>
    <i>
      <x v="300"/>
    </i>
    <i>
      <x v="329"/>
    </i>
    <i>
      <x v="210"/>
    </i>
    <i>
      <x v="260"/>
    </i>
    <i>
      <x v="294"/>
    </i>
    <i>
      <x v="159"/>
    </i>
    <i>
      <x v="147"/>
    </i>
    <i>
      <x v="122"/>
    </i>
    <i>
      <x v="309"/>
    </i>
    <i>
      <x v="114"/>
    </i>
    <i>
      <x v="115"/>
    </i>
    <i>
      <x v="253"/>
    </i>
    <i>
      <x v="190"/>
    </i>
    <i>
      <x v="236"/>
    </i>
    <i>
      <x v="290"/>
    </i>
    <i>
      <x v="180"/>
    </i>
    <i>
      <x v="373"/>
    </i>
    <i>
      <x v="183"/>
    </i>
    <i>
      <x v="340"/>
    </i>
    <i>
      <x v="415"/>
    </i>
    <i>
      <x v="416"/>
    </i>
    <i>
      <x v="181"/>
    </i>
    <i>
      <x v="367"/>
    </i>
    <i>
      <x v="81"/>
    </i>
    <i>
      <x v="228"/>
    </i>
    <i>
      <x v="343"/>
    </i>
    <i>
      <x v="388"/>
    </i>
    <i>
      <x v="365"/>
    </i>
    <i>
      <x v="383"/>
    </i>
    <i>
      <x v="379"/>
    </i>
    <i>
      <x v="380"/>
    </i>
    <i>
      <x v="176"/>
    </i>
    <i>
      <x v="344"/>
    </i>
    <i>
      <x v="371"/>
    </i>
    <i t="grand">
      <x/>
    </i>
  </rowItems>
  <colItems count="1">
    <i/>
  </colItems>
  <pageFields count="1">
    <pageField fld="10" item="0" hier="-1"/>
  </pageFields>
  <dataFields count="1">
    <dataField name="Average of  Total Revenue " fld="3" subtotal="average" baseField="0" baseItem="80" numFmtId="164"/>
  </dataFields>
  <formats count="2">
    <format dxfId="12">
      <pivotArea outline="0" collapsedLevelsAreSubtotals="1" fieldPosition="0"/>
    </format>
    <format dxfId="11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3"/>
  <sheetViews>
    <sheetView topLeftCell="E1" workbookViewId="0">
      <selection activeCell="H17" sqref="H17"/>
    </sheetView>
  </sheetViews>
  <sheetFormatPr defaultRowHeight="12" x14ac:dyDescent="0.2"/>
  <cols>
    <col min="2" max="2" width="13.85546875" customWidth="1"/>
    <col min="3" max="3" width="8.5703125" customWidth="1"/>
    <col min="4" max="4" width="12.140625" bestFit="1" customWidth="1"/>
    <col min="5" max="5" width="19.140625" style="5" bestFit="1" customWidth="1"/>
    <col min="6" max="6" width="17.42578125" bestFit="1" customWidth="1"/>
    <col min="7" max="7" width="23.28515625" bestFit="1" customWidth="1"/>
    <col min="8" max="8" width="24.28515625" bestFit="1" customWidth="1"/>
    <col min="9" max="9" width="19.42578125" bestFit="1" customWidth="1"/>
    <col min="10" max="10" width="25.140625" bestFit="1" customWidth="1"/>
    <col min="11" max="11" width="39.42578125" bestFit="1" customWidth="1"/>
  </cols>
  <sheetData>
    <row r="1" spans="1:11" ht="27" customHeight="1" x14ac:dyDescent="0.2">
      <c r="B1" t="s">
        <v>0</v>
      </c>
      <c r="C1" t="s">
        <v>1</v>
      </c>
      <c r="D1" t="s">
        <v>2</v>
      </c>
      <c r="E1" s="5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1">
        <v>41274</v>
      </c>
      <c r="E2" s="5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13</v>
      </c>
      <c r="K2" t="s">
        <v>14</v>
      </c>
    </row>
    <row r="3" spans="1:11" x14ac:dyDescent="0.2">
      <c r="A3">
        <v>1</v>
      </c>
      <c r="B3" t="s">
        <v>10</v>
      </c>
      <c r="C3" t="s">
        <v>15</v>
      </c>
      <c r="D3" s="1">
        <v>41639</v>
      </c>
      <c r="E3" s="5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13</v>
      </c>
      <c r="K3" t="s">
        <v>14</v>
      </c>
    </row>
    <row r="4" spans="1:11" x14ac:dyDescent="0.2">
      <c r="A4">
        <v>2</v>
      </c>
      <c r="B4" t="s">
        <v>10</v>
      </c>
      <c r="C4" t="s">
        <v>16</v>
      </c>
      <c r="D4" s="1">
        <v>42004</v>
      </c>
      <c r="E4" s="5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13</v>
      </c>
      <c r="K4" t="s">
        <v>14</v>
      </c>
    </row>
    <row r="5" spans="1:11" x14ac:dyDescent="0.2">
      <c r="A5">
        <v>3</v>
      </c>
      <c r="B5" t="s">
        <v>10</v>
      </c>
      <c r="C5" t="s">
        <v>17</v>
      </c>
      <c r="D5" s="1">
        <v>42369</v>
      </c>
      <c r="E5" s="5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13</v>
      </c>
      <c r="K5" t="s">
        <v>14</v>
      </c>
    </row>
    <row r="6" spans="1:11" x14ac:dyDescent="0.2">
      <c r="A6">
        <v>4</v>
      </c>
      <c r="B6" t="s">
        <v>18</v>
      </c>
      <c r="C6" t="s">
        <v>11</v>
      </c>
      <c r="D6" s="1">
        <v>41272</v>
      </c>
      <c r="E6" s="5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19</v>
      </c>
      <c r="K6" t="s">
        <v>20</v>
      </c>
    </row>
    <row r="7" spans="1:11" x14ac:dyDescent="0.2">
      <c r="A7">
        <v>5</v>
      </c>
      <c r="B7" t="s">
        <v>18</v>
      </c>
      <c r="C7" t="s">
        <v>15</v>
      </c>
      <c r="D7" s="1">
        <v>41636</v>
      </c>
      <c r="E7" s="5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19</v>
      </c>
      <c r="K7" t="s">
        <v>20</v>
      </c>
    </row>
    <row r="8" spans="1:11" x14ac:dyDescent="0.2">
      <c r="A8">
        <v>6</v>
      </c>
      <c r="B8" t="s">
        <v>18</v>
      </c>
      <c r="C8" t="s">
        <v>16</v>
      </c>
      <c r="D8" s="1">
        <v>42007</v>
      </c>
      <c r="E8" s="5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19</v>
      </c>
      <c r="K8" t="s">
        <v>20</v>
      </c>
    </row>
    <row r="9" spans="1:11" x14ac:dyDescent="0.2">
      <c r="A9">
        <v>7</v>
      </c>
      <c r="B9" t="s">
        <v>18</v>
      </c>
      <c r="C9" t="s">
        <v>17</v>
      </c>
      <c r="D9" s="1">
        <v>42371</v>
      </c>
      <c r="E9" s="5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19</v>
      </c>
      <c r="K9" t="s">
        <v>20</v>
      </c>
    </row>
    <row r="10" spans="1:11" x14ac:dyDescent="0.2">
      <c r="A10">
        <v>8</v>
      </c>
      <c r="B10" t="s">
        <v>21</v>
      </c>
      <c r="C10" t="s">
        <v>11</v>
      </c>
      <c r="D10" s="1">
        <v>41545</v>
      </c>
      <c r="E10" s="5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22</v>
      </c>
      <c r="K10" t="s">
        <v>23</v>
      </c>
    </row>
    <row r="11" spans="1:11" x14ac:dyDescent="0.2">
      <c r="A11">
        <v>9</v>
      </c>
      <c r="B11" t="s">
        <v>21</v>
      </c>
      <c r="C11" t="s">
        <v>15</v>
      </c>
      <c r="D11" s="1">
        <v>41909</v>
      </c>
      <c r="E11" s="5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22</v>
      </c>
      <c r="K11" t="s">
        <v>23</v>
      </c>
    </row>
    <row r="12" spans="1:11" x14ac:dyDescent="0.2">
      <c r="A12">
        <v>10</v>
      </c>
      <c r="B12" t="s">
        <v>21</v>
      </c>
      <c r="C12" t="s">
        <v>16</v>
      </c>
      <c r="D12" s="1">
        <v>42273</v>
      </c>
      <c r="E12" s="5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22</v>
      </c>
      <c r="K12" t="s">
        <v>23</v>
      </c>
    </row>
    <row r="13" spans="1:11" x14ac:dyDescent="0.2">
      <c r="A13">
        <v>11</v>
      </c>
      <c r="B13" t="s">
        <v>21</v>
      </c>
      <c r="C13" t="s">
        <v>17</v>
      </c>
      <c r="D13" s="1">
        <v>42637</v>
      </c>
      <c r="E13" s="5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22</v>
      </c>
      <c r="K13" t="s">
        <v>23</v>
      </c>
    </row>
    <row r="14" spans="1:11" x14ac:dyDescent="0.2">
      <c r="A14">
        <v>12</v>
      </c>
      <c r="B14" t="s">
        <v>24</v>
      </c>
      <c r="C14" t="s">
        <v>11</v>
      </c>
      <c r="D14" s="1">
        <v>41274</v>
      </c>
      <c r="E14" s="5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25</v>
      </c>
      <c r="K14" t="s">
        <v>26</v>
      </c>
    </row>
    <row r="15" spans="1:11" x14ac:dyDescent="0.2">
      <c r="A15">
        <v>13</v>
      </c>
      <c r="B15" t="s">
        <v>24</v>
      </c>
      <c r="C15" t="s">
        <v>15</v>
      </c>
      <c r="D15" s="1">
        <v>41639</v>
      </c>
      <c r="E15" s="5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25</v>
      </c>
      <c r="K15" t="s">
        <v>26</v>
      </c>
    </row>
    <row r="16" spans="1:11" x14ac:dyDescent="0.2">
      <c r="A16">
        <v>14</v>
      </c>
      <c r="B16" t="s">
        <v>24</v>
      </c>
      <c r="C16" t="s">
        <v>16</v>
      </c>
      <c r="D16" s="1">
        <v>42004</v>
      </c>
      <c r="E16" s="5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25</v>
      </c>
      <c r="K16" t="s">
        <v>26</v>
      </c>
    </row>
    <row r="17" spans="1:11" x14ac:dyDescent="0.2">
      <c r="A17">
        <v>15</v>
      </c>
      <c r="B17" t="s">
        <v>24</v>
      </c>
      <c r="C17" t="s">
        <v>17</v>
      </c>
      <c r="D17" s="1">
        <v>42369</v>
      </c>
      <c r="E17" s="5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25</v>
      </c>
      <c r="K17" t="s">
        <v>26</v>
      </c>
    </row>
    <row r="18" spans="1:11" x14ac:dyDescent="0.2">
      <c r="A18">
        <v>16</v>
      </c>
      <c r="B18" t="s">
        <v>27</v>
      </c>
      <c r="C18" t="s">
        <v>11</v>
      </c>
      <c r="D18" s="1">
        <v>41547</v>
      </c>
      <c r="E18" s="5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25</v>
      </c>
      <c r="K18" t="s">
        <v>28</v>
      </c>
    </row>
    <row r="19" spans="1:11" x14ac:dyDescent="0.2">
      <c r="A19">
        <v>17</v>
      </c>
      <c r="B19" t="s">
        <v>27</v>
      </c>
      <c r="C19" t="s">
        <v>15</v>
      </c>
      <c r="D19" s="1">
        <v>41912</v>
      </c>
      <c r="E19" s="5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25</v>
      </c>
      <c r="K19" t="s">
        <v>28</v>
      </c>
    </row>
    <row r="20" spans="1:11" x14ac:dyDescent="0.2">
      <c r="A20">
        <v>18</v>
      </c>
      <c r="B20" t="s">
        <v>27</v>
      </c>
      <c r="C20" t="s">
        <v>16</v>
      </c>
      <c r="D20" s="1">
        <v>42277</v>
      </c>
      <c r="E20" s="5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25</v>
      </c>
      <c r="K20" t="s">
        <v>28</v>
      </c>
    </row>
    <row r="21" spans="1:11" x14ac:dyDescent="0.2">
      <c r="A21">
        <v>19</v>
      </c>
      <c r="B21" t="s">
        <v>27</v>
      </c>
      <c r="C21" t="s">
        <v>17</v>
      </c>
      <c r="D21" s="1">
        <v>42643</v>
      </c>
      <c r="E21" s="5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25</v>
      </c>
      <c r="K21" t="s">
        <v>28</v>
      </c>
    </row>
    <row r="22" spans="1:11" x14ac:dyDescent="0.2">
      <c r="A22">
        <v>20</v>
      </c>
      <c r="B22" t="s">
        <v>29</v>
      </c>
      <c r="C22" t="s">
        <v>11</v>
      </c>
      <c r="D22" s="1">
        <v>41274</v>
      </c>
      <c r="E22" s="5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">
      <c r="A23">
        <v>21</v>
      </c>
      <c r="B23" t="s">
        <v>29</v>
      </c>
      <c r="C23" t="s">
        <v>15</v>
      </c>
      <c r="D23" s="1">
        <v>41639</v>
      </c>
      <c r="E23" s="5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">
      <c r="A24">
        <v>22</v>
      </c>
      <c r="B24" t="s">
        <v>29</v>
      </c>
      <c r="C24" t="s">
        <v>16</v>
      </c>
      <c r="D24" s="1">
        <v>42004</v>
      </c>
      <c r="E24" s="5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">
      <c r="A25">
        <v>23</v>
      </c>
      <c r="B25" t="s">
        <v>29</v>
      </c>
      <c r="C25" t="s">
        <v>17</v>
      </c>
      <c r="D25" s="1">
        <v>42369</v>
      </c>
      <c r="E25" s="5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">
      <c r="A26">
        <v>24</v>
      </c>
      <c r="B26" t="s">
        <v>31</v>
      </c>
      <c r="C26" t="s">
        <v>11</v>
      </c>
      <c r="D26" s="1">
        <v>41607</v>
      </c>
      <c r="E26" s="5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">
      <c r="A27">
        <v>25</v>
      </c>
      <c r="B27" t="s">
        <v>31</v>
      </c>
      <c r="C27" t="s">
        <v>15</v>
      </c>
      <c r="D27" s="1">
        <v>41971</v>
      </c>
      <c r="E27" s="5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">
      <c r="A28">
        <v>26</v>
      </c>
      <c r="B28" t="s">
        <v>31</v>
      </c>
      <c r="C28" t="s">
        <v>16</v>
      </c>
      <c r="D28" s="1">
        <v>42335</v>
      </c>
      <c r="E28" s="5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">
      <c r="A29">
        <v>27</v>
      </c>
      <c r="B29" t="s">
        <v>31</v>
      </c>
      <c r="C29" t="s">
        <v>17</v>
      </c>
      <c r="D29" s="1">
        <v>42706</v>
      </c>
      <c r="E29" s="5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">
      <c r="A30">
        <v>28</v>
      </c>
      <c r="B30" t="s">
        <v>33</v>
      </c>
      <c r="C30" t="s">
        <v>11</v>
      </c>
      <c r="D30" s="1">
        <v>41580</v>
      </c>
      <c r="E30" s="5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">
      <c r="A31">
        <v>29</v>
      </c>
      <c r="B31" t="s">
        <v>33</v>
      </c>
      <c r="C31" t="s">
        <v>15</v>
      </c>
      <c r="D31" s="1">
        <v>41944</v>
      </c>
      <c r="E31" s="5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">
      <c r="A32">
        <v>30</v>
      </c>
      <c r="B32" t="s">
        <v>33</v>
      </c>
      <c r="C32" t="s">
        <v>16</v>
      </c>
      <c r="D32" s="1">
        <v>42308</v>
      </c>
      <c r="E32" s="5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">
      <c r="A33">
        <v>31</v>
      </c>
      <c r="B33" t="s">
        <v>33</v>
      </c>
      <c r="C33" t="s">
        <v>17</v>
      </c>
      <c r="D33" s="1">
        <v>42672</v>
      </c>
      <c r="E33" s="5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">
      <c r="A34">
        <v>32</v>
      </c>
      <c r="B34" t="s">
        <v>35</v>
      </c>
      <c r="C34" t="s">
        <v>11</v>
      </c>
      <c r="D34" s="1">
        <v>41274</v>
      </c>
      <c r="E34" s="5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36</v>
      </c>
      <c r="K34" t="s">
        <v>37</v>
      </c>
    </row>
    <row r="35" spans="1:11" x14ac:dyDescent="0.2">
      <c r="A35">
        <v>33</v>
      </c>
      <c r="B35" t="s">
        <v>35</v>
      </c>
      <c r="C35" t="s">
        <v>15</v>
      </c>
      <c r="D35" s="1">
        <v>41639</v>
      </c>
      <c r="E35" s="5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36</v>
      </c>
      <c r="K35" t="s">
        <v>37</v>
      </c>
    </row>
    <row r="36" spans="1:11" x14ac:dyDescent="0.2">
      <c r="A36">
        <v>34</v>
      </c>
      <c r="B36" t="s">
        <v>35</v>
      </c>
      <c r="C36" t="s">
        <v>16</v>
      </c>
      <c r="D36" s="1">
        <v>42004</v>
      </c>
      <c r="E36" s="5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36</v>
      </c>
      <c r="K36" t="s">
        <v>37</v>
      </c>
    </row>
    <row r="37" spans="1:11" x14ac:dyDescent="0.2">
      <c r="A37">
        <v>35</v>
      </c>
      <c r="B37" t="s">
        <v>35</v>
      </c>
      <c r="C37" t="s">
        <v>17</v>
      </c>
      <c r="D37" s="1">
        <v>42369</v>
      </c>
      <c r="E37" s="5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36</v>
      </c>
      <c r="K37" t="s">
        <v>37</v>
      </c>
    </row>
    <row r="38" spans="1:11" x14ac:dyDescent="0.2">
      <c r="A38">
        <v>36</v>
      </c>
      <c r="B38" t="s">
        <v>38</v>
      </c>
      <c r="C38" t="s">
        <v>11</v>
      </c>
      <c r="D38" s="1">
        <v>41274</v>
      </c>
      <c r="E38" s="5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22</v>
      </c>
      <c r="K38" t="s">
        <v>39</v>
      </c>
    </row>
    <row r="39" spans="1:11" x14ac:dyDescent="0.2">
      <c r="A39">
        <v>37</v>
      </c>
      <c r="B39" t="s">
        <v>38</v>
      </c>
      <c r="C39" t="s">
        <v>15</v>
      </c>
      <c r="D39" s="1">
        <v>41639</v>
      </c>
      <c r="E39" s="5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22</v>
      </c>
      <c r="K39" t="s">
        <v>39</v>
      </c>
    </row>
    <row r="40" spans="1:11" x14ac:dyDescent="0.2">
      <c r="A40">
        <v>38</v>
      </c>
      <c r="B40" t="s">
        <v>38</v>
      </c>
      <c r="C40" t="s">
        <v>16</v>
      </c>
      <c r="D40" s="1">
        <v>42004</v>
      </c>
      <c r="E40" s="5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22</v>
      </c>
      <c r="K40" t="s">
        <v>39</v>
      </c>
    </row>
    <row r="41" spans="1:11" x14ac:dyDescent="0.2">
      <c r="A41">
        <v>39</v>
      </c>
      <c r="B41" t="s">
        <v>38</v>
      </c>
      <c r="C41" t="s">
        <v>17</v>
      </c>
      <c r="D41" s="1">
        <v>42369</v>
      </c>
      <c r="E41" s="5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22</v>
      </c>
      <c r="K41" t="s">
        <v>39</v>
      </c>
    </row>
    <row r="42" spans="1:11" x14ac:dyDescent="0.2">
      <c r="A42">
        <v>40</v>
      </c>
      <c r="B42" t="s">
        <v>40</v>
      </c>
      <c r="C42" t="s">
        <v>11</v>
      </c>
      <c r="D42" s="1">
        <v>41305</v>
      </c>
      <c r="E42" s="5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">
      <c r="A43">
        <v>41</v>
      </c>
      <c r="B43" t="s">
        <v>40</v>
      </c>
      <c r="C43" t="s">
        <v>15</v>
      </c>
      <c r="D43" s="1">
        <v>41670</v>
      </c>
      <c r="E43" s="5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">
      <c r="A44">
        <v>42</v>
      </c>
      <c r="B44" t="s">
        <v>40</v>
      </c>
      <c r="C44" t="s">
        <v>16</v>
      </c>
      <c r="D44" s="1">
        <v>42035</v>
      </c>
      <c r="E44" s="5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">
      <c r="A45">
        <v>43</v>
      </c>
      <c r="B45" t="s">
        <v>40</v>
      </c>
      <c r="C45" t="s">
        <v>17</v>
      </c>
      <c r="D45" s="1">
        <v>42400</v>
      </c>
      <c r="E45" s="5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">
      <c r="A46">
        <v>44</v>
      </c>
      <c r="B46" t="s">
        <v>41</v>
      </c>
      <c r="C46" t="s">
        <v>11</v>
      </c>
      <c r="D46" s="1">
        <v>41274</v>
      </c>
      <c r="E46" s="5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42</v>
      </c>
      <c r="K46" t="s">
        <v>43</v>
      </c>
    </row>
    <row r="47" spans="1:11" x14ac:dyDescent="0.2">
      <c r="A47">
        <v>45</v>
      </c>
      <c r="B47" t="s">
        <v>41</v>
      </c>
      <c r="C47" t="s">
        <v>15</v>
      </c>
      <c r="D47" s="1">
        <v>41639</v>
      </c>
      <c r="E47" s="5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42</v>
      </c>
      <c r="K47" t="s">
        <v>43</v>
      </c>
    </row>
    <row r="48" spans="1:11" x14ac:dyDescent="0.2">
      <c r="A48">
        <v>46</v>
      </c>
      <c r="B48" t="s">
        <v>41</v>
      </c>
      <c r="C48" t="s">
        <v>16</v>
      </c>
      <c r="D48" s="1">
        <v>42004</v>
      </c>
      <c r="E48" s="5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42</v>
      </c>
      <c r="K48" t="s">
        <v>43</v>
      </c>
    </row>
    <row r="49" spans="1:11" x14ac:dyDescent="0.2">
      <c r="A49">
        <v>47</v>
      </c>
      <c r="B49" t="s">
        <v>41</v>
      </c>
      <c r="C49" t="s">
        <v>17</v>
      </c>
      <c r="D49" s="1">
        <v>42369</v>
      </c>
      <c r="E49" s="5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42</v>
      </c>
      <c r="K49" t="s">
        <v>43</v>
      </c>
    </row>
    <row r="50" spans="1:11" x14ac:dyDescent="0.2">
      <c r="A50">
        <v>48</v>
      </c>
      <c r="B50" t="s">
        <v>44</v>
      </c>
      <c r="C50" t="s">
        <v>11</v>
      </c>
      <c r="D50" s="1">
        <v>41274</v>
      </c>
      <c r="E50" s="5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42</v>
      </c>
      <c r="K50" t="s">
        <v>45</v>
      </c>
    </row>
    <row r="51" spans="1:11" x14ac:dyDescent="0.2">
      <c r="A51">
        <v>49</v>
      </c>
      <c r="B51" t="s">
        <v>44</v>
      </c>
      <c r="C51" t="s">
        <v>15</v>
      </c>
      <c r="D51" s="1">
        <v>41639</v>
      </c>
      <c r="E51" s="5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42</v>
      </c>
      <c r="K51" t="s">
        <v>45</v>
      </c>
    </row>
    <row r="52" spans="1:11" x14ac:dyDescent="0.2">
      <c r="A52">
        <v>50</v>
      </c>
      <c r="B52" t="s">
        <v>44</v>
      </c>
      <c r="C52" t="s">
        <v>16</v>
      </c>
      <c r="D52" s="1">
        <v>42004</v>
      </c>
      <c r="E52" s="5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42</v>
      </c>
      <c r="K52" t="s">
        <v>45</v>
      </c>
    </row>
    <row r="53" spans="1:11" x14ac:dyDescent="0.2">
      <c r="A53">
        <v>51</v>
      </c>
      <c r="B53" t="s">
        <v>44</v>
      </c>
      <c r="C53" t="s">
        <v>17</v>
      </c>
      <c r="D53" s="1">
        <v>42369</v>
      </c>
      <c r="E53" s="5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42</v>
      </c>
      <c r="K53" t="s">
        <v>45</v>
      </c>
    </row>
    <row r="54" spans="1:11" x14ac:dyDescent="0.2">
      <c r="A54">
        <v>52</v>
      </c>
      <c r="B54" t="s">
        <v>46</v>
      </c>
      <c r="C54" t="s">
        <v>11</v>
      </c>
      <c r="D54" s="1">
        <v>41274</v>
      </c>
      <c r="E54" s="5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47</v>
      </c>
      <c r="K54" t="s">
        <v>48</v>
      </c>
    </row>
    <row r="55" spans="1:11" x14ac:dyDescent="0.2">
      <c r="A55">
        <v>53</v>
      </c>
      <c r="B55" t="s">
        <v>46</v>
      </c>
      <c r="C55" t="s">
        <v>15</v>
      </c>
      <c r="D55" s="1">
        <v>41639</v>
      </c>
      <c r="E55" s="5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47</v>
      </c>
      <c r="K55" t="s">
        <v>48</v>
      </c>
    </row>
    <row r="56" spans="1:11" x14ac:dyDescent="0.2">
      <c r="A56">
        <v>54</v>
      </c>
      <c r="B56" t="s">
        <v>46</v>
      </c>
      <c r="C56" t="s">
        <v>16</v>
      </c>
      <c r="D56" s="1">
        <v>42004</v>
      </c>
      <c r="E56" s="5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47</v>
      </c>
      <c r="K56" t="s">
        <v>48</v>
      </c>
    </row>
    <row r="57" spans="1:11" x14ac:dyDescent="0.2">
      <c r="A57">
        <v>55</v>
      </c>
      <c r="B57" t="s">
        <v>46</v>
      </c>
      <c r="C57" t="s">
        <v>17</v>
      </c>
      <c r="D57" s="1">
        <v>42369</v>
      </c>
      <c r="E57" s="5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47</v>
      </c>
      <c r="K57" t="s">
        <v>48</v>
      </c>
    </row>
    <row r="58" spans="1:11" x14ac:dyDescent="0.2">
      <c r="A58">
        <v>56</v>
      </c>
      <c r="B58" t="s">
        <v>49</v>
      </c>
      <c r="C58" t="s">
        <v>11</v>
      </c>
      <c r="D58" s="1">
        <v>41274</v>
      </c>
      <c r="E58" s="5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47</v>
      </c>
      <c r="K58" t="s">
        <v>50</v>
      </c>
    </row>
    <row r="59" spans="1:11" x14ac:dyDescent="0.2">
      <c r="A59">
        <v>57</v>
      </c>
      <c r="B59" t="s">
        <v>49</v>
      </c>
      <c r="C59" t="s">
        <v>15</v>
      </c>
      <c r="D59" s="1">
        <v>41639</v>
      </c>
      <c r="E59" s="5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47</v>
      </c>
      <c r="K59" t="s">
        <v>50</v>
      </c>
    </row>
    <row r="60" spans="1:11" x14ac:dyDescent="0.2">
      <c r="A60">
        <v>58</v>
      </c>
      <c r="B60" t="s">
        <v>49</v>
      </c>
      <c r="C60" t="s">
        <v>16</v>
      </c>
      <c r="D60" s="1">
        <v>42004</v>
      </c>
      <c r="E60" s="5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47</v>
      </c>
      <c r="K60" t="s">
        <v>50</v>
      </c>
    </row>
    <row r="61" spans="1:11" x14ac:dyDescent="0.2">
      <c r="A61">
        <v>59</v>
      </c>
      <c r="B61" t="s">
        <v>49</v>
      </c>
      <c r="C61" t="s">
        <v>17</v>
      </c>
      <c r="D61" s="1">
        <v>42369</v>
      </c>
      <c r="E61" s="5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47</v>
      </c>
      <c r="K61" t="s">
        <v>50</v>
      </c>
    </row>
    <row r="62" spans="1:11" x14ac:dyDescent="0.2">
      <c r="A62">
        <v>60</v>
      </c>
      <c r="B62" t="s">
        <v>51</v>
      </c>
      <c r="C62" t="s">
        <v>11</v>
      </c>
      <c r="D62" s="1">
        <v>41274</v>
      </c>
      <c r="E62" s="5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52</v>
      </c>
      <c r="K62" t="s">
        <v>53</v>
      </c>
    </row>
    <row r="63" spans="1:11" x14ac:dyDescent="0.2">
      <c r="A63">
        <v>61</v>
      </c>
      <c r="B63" t="s">
        <v>51</v>
      </c>
      <c r="C63" t="s">
        <v>15</v>
      </c>
      <c r="D63" s="1">
        <v>41639</v>
      </c>
      <c r="E63" s="5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52</v>
      </c>
      <c r="K63" t="s">
        <v>53</v>
      </c>
    </row>
    <row r="64" spans="1:11" x14ac:dyDescent="0.2">
      <c r="A64">
        <v>62</v>
      </c>
      <c r="B64" t="s">
        <v>51</v>
      </c>
      <c r="C64" t="s">
        <v>16</v>
      </c>
      <c r="D64" s="1">
        <v>42004</v>
      </c>
      <c r="E64" s="5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52</v>
      </c>
      <c r="K64" t="s">
        <v>53</v>
      </c>
    </row>
    <row r="65" spans="1:11" x14ac:dyDescent="0.2">
      <c r="A65">
        <v>63</v>
      </c>
      <c r="B65" t="s">
        <v>51</v>
      </c>
      <c r="C65" t="s">
        <v>17</v>
      </c>
      <c r="D65" s="1">
        <v>42369</v>
      </c>
      <c r="E65" s="5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52</v>
      </c>
      <c r="K65" t="s">
        <v>53</v>
      </c>
    </row>
    <row r="66" spans="1:11" x14ac:dyDescent="0.2">
      <c r="A66">
        <v>64</v>
      </c>
      <c r="B66" t="s">
        <v>54</v>
      </c>
      <c r="C66" t="s">
        <v>11</v>
      </c>
      <c r="D66" s="1">
        <v>41639</v>
      </c>
      <c r="E66" s="5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47</v>
      </c>
      <c r="K66" t="s">
        <v>55</v>
      </c>
    </row>
    <row r="67" spans="1:11" ht="21" customHeight="1" x14ac:dyDescent="0.2">
      <c r="A67">
        <v>65</v>
      </c>
      <c r="B67" t="s">
        <v>54</v>
      </c>
      <c r="C67" t="s">
        <v>15</v>
      </c>
      <c r="D67" s="1">
        <v>42004</v>
      </c>
      <c r="E67" s="5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47</v>
      </c>
      <c r="K67" t="s">
        <v>55</v>
      </c>
    </row>
    <row r="68" spans="1:11" x14ac:dyDescent="0.2">
      <c r="A68">
        <v>66</v>
      </c>
      <c r="B68" t="s">
        <v>54</v>
      </c>
      <c r="C68" t="s">
        <v>16</v>
      </c>
      <c r="D68" s="1">
        <v>42369</v>
      </c>
      <c r="E68" s="5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47</v>
      </c>
      <c r="K68" t="s">
        <v>55</v>
      </c>
    </row>
    <row r="69" spans="1:11" x14ac:dyDescent="0.2">
      <c r="A69">
        <v>67</v>
      </c>
      <c r="B69" t="s">
        <v>54</v>
      </c>
      <c r="C69" t="s">
        <v>17</v>
      </c>
      <c r="D69" s="1">
        <v>42735</v>
      </c>
      <c r="E69" s="5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47</v>
      </c>
      <c r="K69" t="s">
        <v>55</v>
      </c>
    </row>
    <row r="70" spans="1:11" x14ac:dyDescent="0.2">
      <c r="A70">
        <v>72</v>
      </c>
      <c r="B70" t="s">
        <v>56</v>
      </c>
      <c r="C70" t="s">
        <v>11</v>
      </c>
      <c r="D70" s="1">
        <v>41274</v>
      </c>
      <c r="E70" s="5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">
      <c r="A71">
        <v>73</v>
      </c>
      <c r="B71" t="s">
        <v>56</v>
      </c>
      <c r="C71" t="s">
        <v>15</v>
      </c>
      <c r="D71" s="1">
        <v>41639</v>
      </c>
      <c r="E71" s="5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">
      <c r="A72">
        <v>74</v>
      </c>
      <c r="B72" t="s">
        <v>56</v>
      </c>
      <c r="C72" t="s">
        <v>16</v>
      </c>
      <c r="D72" s="1">
        <v>42004</v>
      </c>
      <c r="E72" s="5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">
      <c r="A73">
        <v>75</v>
      </c>
      <c r="B73" t="s">
        <v>56</v>
      </c>
      <c r="C73" t="s">
        <v>17</v>
      </c>
      <c r="D73" s="1">
        <v>42369</v>
      </c>
      <c r="E73" s="5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">
      <c r="A74">
        <v>76</v>
      </c>
      <c r="B74" t="s">
        <v>58</v>
      </c>
      <c r="C74" t="s">
        <v>11</v>
      </c>
      <c r="D74" s="1">
        <v>41274</v>
      </c>
      <c r="E74" s="5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59</v>
      </c>
      <c r="K74" t="s">
        <v>60</v>
      </c>
    </row>
    <row r="75" spans="1:11" x14ac:dyDescent="0.2">
      <c r="A75">
        <v>77</v>
      </c>
      <c r="B75" t="s">
        <v>58</v>
      </c>
      <c r="C75" t="s">
        <v>15</v>
      </c>
      <c r="D75" s="1">
        <v>41639</v>
      </c>
      <c r="E75" s="5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59</v>
      </c>
      <c r="K75" t="s">
        <v>60</v>
      </c>
    </row>
    <row r="76" spans="1:11" x14ac:dyDescent="0.2">
      <c r="A76">
        <v>78</v>
      </c>
      <c r="B76" t="s">
        <v>58</v>
      </c>
      <c r="C76" t="s">
        <v>16</v>
      </c>
      <c r="D76" s="1">
        <v>42004</v>
      </c>
      <c r="E76" s="5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59</v>
      </c>
      <c r="K76" t="s">
        <v>60</v>
      </c>
    </row>
    <row r="77" spans="1:11" x14ac:dyDescent="0.2">
      <c r="A77">
        <v>79</v>
      </c>
      <c r="B77" t="s">
        <v>58</v>
      </c>
      <c r="C77" t="s">
        <v>17</v>
      </c>
      <c r="D77" s="1">
        <v>42369</v>
      </c>
      <c r="E77" s="5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59</v>
      </c>
      <c r="K77" t="s">
        <v>60</v>
      </c>
    </row>
    <row r="78" spans="1:11" x14ac:dyDescent="0.2">
      <c r="A78">
        <v>80</v>
      </c>
      <c r="B78" t="s">
        <v>61</v>
      </c>
      <c r="C78" t="s">
        <v>11</v>
      </c>
      <c r="D78" s="1">
        <v>41274</v>
      </c>
      <c r="E78" s="5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13</v>
      </c>
      <c r="K78" t="s">
        <v>14</v>
      </c>
    </row>
    <row r="79" spans="1:11" x14ac:dyDescent="0.2">
      <c r="A79">
        <v>81</v>
      </c>
      <c r="B79" t="s">
        <v>61</v>
      </c>
      <c r="C79" t="s">
        <v>15</v>
      </c>
      <c r="D79" s="1">
        <v>41639</v>
      </c>
      <c r="E79" s="5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13</v>
      </c>
      <c r="K79" t="s">
        <v>14</v>
      </c>
    </row>
    <row r="80" spans="1:11" x14ac:dyDescent="0.2">
      <c r="A80">
        <v>82</v>
      </c>
      <c r="B80" t="s">
        <v>61</v>
      </c>
      <c r="C80" t="s">
        <v>16</v>
      </c>
      <c r="D80" s="1">
        <v>42004</v>
      </c>
      <c r="E80" s="5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13</v>
      </c>
      <c r="K80" t="s">
        <v>14</v>
      </c>
    </row>
    <row r="81" spans="1:11" x14ac:dyDescent="0.2">
      <c r="A81">
        <v>83</v>
      </c>
      <c r="B81" t="s">
        <v>61</v>
      </c>
      <c r="C81" t="s">
        <v>17</v>
      </c>
      <c r="D81" s="1">
        <v>42369</v>
      </c>
      <c r="E81" s="5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13</v>
      </c>
      <c r="K81" t="s">
        <v>14</v>
      </c>
    </row>
    <row r="82" spans="1:11" x14ac:dyDescent="0.2">
      <c r="A82">
        <v>84</v>
      </c>
      <c r="B82" t="s">
        <v>62</v>
      </c>
      <c r="C82" t="s">
        <v>11</v>
      </c>
      <c r="D82" s="1">
        <v>41274</v>
      </c>
      <c r="E82" s="5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47</v>
      </c>
      <c r="K82" t="s">
        <v>50</v>
      </c>
    </row>
    <row r="83" spans="1:11" x14ac:dyDescent="0.2">
      <c r="A83">
        <v>85</v>
      </c>
      <c r="B83" t="s">
        <v>62</v>
      </c>
      <c r="C83" t="s">
        <v>15</v>
      </c>
      <c r="D83" s="1">
        <v>41639</v>
      </c>
      <c r="E83" s="5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47</v>
      </c>
      <c r="K83" t="s">
        <v>50</v>
      </c>
    </row>
    <row r="84" spans="1:11" x14ac:dyDescent="0.2">
      <c r="A84">
        <v>86</v>
      </c>
      <c r="B84" t="s">
        <v>62</v>
      </c>
      <c r="C84" t="s">
        <v>16</v>
      </c>
      <c r="D84" s="1">
        <v>42004</v>
      </c>
      <c r="E84" s="5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47</v>
      </c>
      <c r="K84" t="s">
        <v>50</v>
      </c>
    </row>
    <row r="85" spans="1:11" x14ac:dyDescent="0.2">
      <c r="A85">
        <v>87</v>
      </c>
      <c r="B85" t="s">
        <v>62</v>
      </c>
      <c r="C85" t="s">
        <v>17</v>
      </c>
      <c r="D85" s="1">
        <v>42369</v>
      </c>
      <c r="E85" s="5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47</v>
      </c>
      <c r="K85" t="s">
        <v>50</v>
      </c>
    </row>
    <row r="86" spans="1:11" x14ac:dyDescent="0.2">
      <c r="A86">
        <v>88</v>
      </c>
      <c r="B86" t="s">
        <v>63</v>
      </c>
      <c r="C86" t="s">
        <v>11</v>
      </c>
      <c r="D86" s="1">
        <v>41639</v>
      </c>
      <c r="E86" s="5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13</v>
      </c>
      <c r="K86" t="s">
        <v>64</v>
      </c>
    </row>
    <row r="87" spans="1:11" x14ac:dyDescent="0.2">
      <c r="A87">
        <v>89</v>
      </c>
      <c r="B87" t="s">
        <v>63</v>
      </c>
      <c r="C87" t="s">
        <v>15</v>
      </c>
      <c r="D87" s="1">
        <v>42004</v>
      </c>
      <c r="E87" s="5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13</v>
      </c>
      <c r="K87" t="s">
        <v>64</v>
      </c>
    </row>
    <row r="88" spans="1:11" x14ac:dyDescent="0.2">
      <c r="A88">
        <v>90</v>
      </c>
      <c r="B88" t="s">
        <v>63</v>
      </c>
      <c r="C88" t="s">
        <v>16</v>
      </c>
      <c r="D88" s="1">
        <v>42369</v>
      </c>
      <c r="E88" s="5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13</v>
      </c>
      <c r="K88" t="s">
        <v>64</v>
      </c>
    </row>
    <row r="89" spans="1:11" x14ac:dyDescent="0.2">
      <c r="A89">
        <v>91</v>
      </c>
      <c r="B89" t="s">
        <v>63</v>
      </c>
      <c r="C89" t="s">
        <v>17</v>
      </c>
      <c r="D89" s="1">
        <v>42735</v>
      </c>
      <c r="E89" s="5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13</v>
      </c>
      <c r="K89" t="s">
        <v>64</v>
      </c>
    </row>
    <row r="90" spans="1:11" x14ac:dyDescent="0.2">
      <c r="A90">
        <v>92</v>
      </c>
      <c r="B90" t="s">
        <v>65</v>
      </c>
      <c r="C90" t="s">
        <v>11</v>
      </c>
      <c r="D90" s="1">
        <v>41639</v>
      </c>
      <c r="E90" s="5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">
      <c r="A91">
        <v>93</v>
      </c>
      <c r="B91" t="s">
        <v>65</v>
      </c>
      <c r="C91" t="s">
        <v>15</v>
      </c>
      <c r="D91" s="1">
        <v>42004</v>
      </c>
      <c r="E91" s="5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25</v>
      </c>
      <c r="K91" t="s">
        <v>66</v>
      </c>
    </row>
    <row r="92" spans="1:11" x14ac:dyDescent="0.2">
      <c r="A92">
        <v>94</v>
      </c>
      <c r="B92" t="s">
        <v>65</v>
      </c>
      <c r="C92" t="s">
        <v>16</v>
      </c>
      <c r="D92" s="1">
        <v>42369</v>
      </c>
      <c r="E92" s="5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">
      <c r="A93">
        <v>95</v>
      </c>
      <c r="B93" t="s">
        <v>65</v>
      </c>
      <c r="C93" t="s">
        <v>17</v>
      </c>
      <c r="D93" s="1">
        <v>42735</v>
      </c>
      <c r="E93" s="5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">
      <c r="A94">
        <v>96</v>
      </c>
      <c r="B94" t="s">
        <v>67</v>
      </c>
      <c r="C94" t="s">
        <v>11</v>
      </c>
      <c r="D94" s="1">
        <v>41574</v>
      </c>
      <c r="E94" s="5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22</v>
      </c>
      <c r="K94" t="s">
        <v>68</v>
      </c>
    </row>
    <row r="95" spans="1:11" x14ac:dyDescent="0.2">
      <c r="A95">
        <v>97</v>
      </c>
      <c r="B95" t="s">
        <v>67</v>
      </c>
      <c r="C95" t="s">
        <v>15</v>
      </c>
      <c r="D95" s="1">
        <v>41938</v>
      </c>
      <c r="E95" s="5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22</v>
      </c>
      <c r="K95" t="s">
        <v>68</v>
      </c>
    </row>
    <row r="96" spans="1:11" x14ac:dyDescent="0.2">
      <c r="A96">
        <v>98</v>
      </c>
      <c r="B96" t="s">
        <v>67</v>
      </c>
      <c r="C96" t="s">
        <v>16</v>
      </c>
      <c r="D96" s="1">
        <v>42302</v>
      </c>
      <c r="E96" s="5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22</v>
      </c>
      <c r="K96" t="s">
        <v>68</v>
      </c>
    </row>
    <row r="97" spans="1:11" x14ac:dyDescent="0.2">
      <c r="A97">
        <v>99</v>
      </c>
      <c r="B97" t="s">
        <v>67</v>
      </c>
      <c r="C97" t="s">
        <v>17</v>
      </c>
      <c r="D97" s="1">
        <v>42673</v>
      </c>
      <c r="E97" s="5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22</v>
      </c>
      <c r="K97" t="s">
        <v>68</v>
      </c>
    </row>
    <row r="98" spans="1:11" x14ac:dyDescent="0.2">
      <c r="A98">
        <v>100</v>
      </c>
      <c r="B98" t="s">
        <v>69</v>
      </c>
      <c r="C98" t="s">
        <v>11</v>
      </c>
      <c r="D98" s="1">
        <v>41274</v>
      </c>
      <c r="E98" s="5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13</v>
      </c>
      <c r="K98" t="s">
        <v>70</v>
      </c>
    </row>
    <row r="99" spans="1:11" x14ac:dyDescent="0.2">
      <c r="A99">
        <v>101</v>
      </c>
      <c r="B99" t="s">
        <v>69</v>
      </c>
      <c r="C99" t="s">
        <v>15</v>
      </c>
      <c r="D99" s="1">
        <v>41639</v>
      </c>
      <c r="E99" s="5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13</v>
      </c>
      <c r="K99" t="s">
        <v>70</v>
      </c>
    </row>
    <row r="100" spans="1:11" x14ac:dyDescent="0.2">
      <c r="A100">
        <v>102</v>
      </c>
      <c r="B100" t="s">
        <v>69</v>
      </c>
      <c r="C100" t="s">
        <v>16</v>
      </c>
      <c r="D100" s="1">
        <v>42004</v>
      </c>
      <c r="E100" s="5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13</v>
      </c>
      <c r="K100" t="s">
        <v>70</v>
      </c>
    </row>
    <row r="101" spans="1:11" x14ac:dyDescent="0.2">
      <c r="A101">
        <v>103</v>
      </c>
      <c r="B101" t="s">
        <v>69</v>
      </c>
      <c r="C101" t="s">
        <v>17</v>
      </c>
      <c r="D101" s="1">
        <v>42369</v>
      </c>
      <c r="E101" s="5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13</v>
      </c>
      <c r="K101" t="s">
        <v>70</v>
      </c>
    </row>
    <row r="102" spans="1:11" x14ac:dyDescent="0.2">
      <c r="A102">
        <v>108</v>
      </c>
      <c r="B102" t="s">
        <v>71</v>
      </c>
      <c r="C102" t="s">
        <v>11</v>
      </c>
      <c r="D102" s="1">
        <v>41639</v>
      </c>
      <c r="E102" s="5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25</v>
      </c>
      <c r="K102" t="s">
        <v>66</v>
      </c>
    </row>
    <row r="103" spans="1:11" x14ac:dyDescent="0.2">
      <c r="A103">
        <v>109</v>
      </c>
      <c r="B103" t="s">
        <v>71</v>
      </c>
      <c r="C103" t="s">
        <v>15</v>
      </c>
      <c r="D103" s="1">
        <v>42004</v>
      </c>
      <c r="E103" s="5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25</v>
      </c>
      <c r="K103" t="s">
        <v>66</v>
      </c>
    </row>
    <row r="104" spans="1:11" x14ac:dyDescent="0.2">
      <c r="A104">
        <v>110</v>
      </c>
      <c r="B104" t="s">
        <v>71</v>
      </c>
      <c r="C104" t="s">
        <v>16</v>
      </c>
      <c r="D104" s="1">
        <v>42369</v>
      </c>
      <c r="E104" s="5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25</v>
      </c>
      <c r="K104" t="s">
        <v>66</v>
      </c>
    </row>
    <row r="105" spans="1:11" x14ac:dyDescent="0.2">
      <c r="A105">
        <v>111</v>
      </c>
      <c r="B105" t="s">
        <v>71</v>
      </c>
      <c r="C105" t="s">
        <v>17</v>
      </c>
      <c r="D105" s="1">
        <v>42735</v>
      </c>
      <c r="E105" s="5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25</v>
      </c>
      <c r="K105" t="s">
        <v>66</v>
      </c>
    </row>
    <row r="106" spans="1:11" x14ac:dyDescent="0.2">
      <c r="A106">
        <v>112</v>
      </c>
      <c r="B106" t="s">
        <v>72</v>
      </c>
      <c r="C106" t="s">
        <v>11</v>
      </c>
      <c r="D106" s="1">
        <v>41274</v>
      </c>
      <c r="E106" s="5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47</v>
      </c>
      <c r="K106" t="s">
        <v>73</v>
      </c>
    </row>
    <row r="107" spans="1:11" x14ac:dyDescent="0.2">
      <c r="A107">
        <v>113</v>
      </c>
      <c r="B107" t="s">
        <v>72</v>
      </c>
      <c r="C107" t="s">
        <v>15</v>
      </c>
      <c r="D107" s="1">
        <v>41639</v>
      </c>
      <c r="E107" s="5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47</v>
      </c>
      <c r="K107" t="s">
        <v>73</v>
      </c>
    </row>
    <row r="108" spans="1:11" x14ac:dyDescent="0.2">
      <c r="A108">
        <v>114</v>
      </c>
      <c r="B108" t="s">
        <v>72</v>
      </c>
      <c r="C108" t="s">
        <v>16</v>
      </c>
      <c r="D108" s="1">
        <v>42004</v>
      </c>
      <c r="E108" s="5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47</v>
      </c>
      <c r="K108" t="s">
        <v>73</v>
      </c>
    </row>
    <row r="109" spans="1:11" x14ac:dyDescent="0.2">
      <c r="A109">
        <v>115</v>
      </c>
      <c r="B109" t="s">
        <v>72</v>
      </c>
      <c r="C109" t="s">
        <v>17</v>
      </c>
      <c r="D109" s="1">
        <v>42369</v>
      </c>
      <c r="E109" s="5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47</v>
      </c>
      <c r="K109" t="s">
        <v>73</v>
      </c>
    </row>
    <row r="110" spans="1:11" x14ac:dyDescent="0.2">
      <c r="A110">
        <v>116</v>
      </c>
      <c r="B110" t="s">
        <v>74</v>
      </c>
      <c r="C110" t="s">
        <v>11</v>
      </c>
      <c r="D110" s="1">
        <v>41274</v>
      </c>
      <c r="E110" s="5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52</v>
      </c>
      <c r="K110" t="s">
        <v>75</v>
      </c>
    </row>
    <row r="111" spans="1:11" x14ac:dyDescent="0.2">
      <c r="A111">
        <v>117</v>
      </c>
      <c r="B111" t="s">
        <v>74</v>
      </c>
      <c r="C111" t="s">
        <v>15</v>
      </c>
      <c r="D111" s="1">
        <v>41639</v>
      </c>
      <c r="E111" s="5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52</v>
      </c>
      <c r="K111" t="s">
        <v>75</v>
      </c>
    </row>
    <row r="112" spans="1:11" x14ac:dyDescent="0.2">
      <c r="A112">
        <v>118</v>
      </c>
      <c r="B112" t="s">
        <v>74</v>
      </c>
      <c r="C112" t="s">
        <v>16</v>
      </c>
      <c r="D112" s="1">
        <v>42004</v>
      </c>
      <c r="E112" s="5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52</v>
      </c>
      <c r="K112" t="s">
        <v>75</v>
      </c>
    </row>
    <row r="113" spans="1:11" x14ac:dyDescent="0.2">
      <c r="A113">
        <v>119</v>
      </c>
      <c r="B113" t="s">
        <v>74</v>
      </c>
      <c r="C113" t="s">
        <v>17</v>
      </c>
      <c r="D113" s="1">
        <v>42369</v>
      </c>
      <c r="E113" s="5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52</v>
      </c>
      <c r="K113" t="s">
        <v>75</v>
      </c>
    </row>
    <row r="114" spans="1:11" x14ac:dyDescent="0.2">
      <c r="A114">
        <v>120</v>
      </c>
      <c r="B114" t="s">
        <v>76</v>
      </c>
      <c r="C114" t="s">
        <v>11</v>
      </c>
      <c r="D114" s="1">
        <v>41639</v>
      </c>
      <c r="E114" s="5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19</v>
      </c>
      <c r="K114" t="s">
        <v>77</v>
      </c>
    </row>
    <row r="115" spans="1:11" x14ac:dyDescent="0.2">
      <c r="A115">
        <v>121</v>
      </c>
      <c r="B115" t="s">
        <v>76</v>
      </c>
      <c r="C115" t="s">
        <v>15</v>
      </c>
      <c r="D115" s="1">
        <v>42004</v>
      </c>
      <c r="E115" s="5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19</v>
      </c>
      <c r="K115" t="s">
        <v>77</v>
      </c>
    </row>
    <row r="116" spans="1:11" x14ac:dyDescent="0.2">
      <c r="A116">
        <v>122</v>
      </c>
      <c r="B116" t="s">
        <v>76</v>
      </c>
      <c r="C116" t="s">
        <v>16</v>
      </c>
      <c r="D116" s="1">
        <v>42369</v>
      </c>
      <c r="E116" s="5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19</v>
      </c>
      <c r="K116" t="s">
        <v>77</v>
      </c>
    </row>
    <row r="117" spans="1:11" x14ac:dyDescent="0.2">
      <c r="A117">
        <v>123</v>
      </c>
      <c r="B117" t="s">
        <v>76</v>
      </c>
      <c r="C117" t="s">
        <v>17</v>
      </c>
      <c r="D117" s="1">
        <v>42735</v>
      </c>
      <c r="E117" s="5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19</v>
      </c>
      <c r="K117" t="s">
        <v>77</v>
      </c>
    </row>
    <row r="118" spans="1:11" x14ac:dyDescent="0.2">
      <c r="A118">
        <v>124</v>
      </c>
      <c r="B118" t="s">
        <v>78</v>
      </c>
      <c r="C118" t="s">
        <v>11</v>
      </c>
      <c r="D118" s="1">
        <v>41639</v>
      </c>
      <c r="E118" s="5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19</v>
      </c>
      <c r="K118" t="s">
        <v>79</v>
      </c>
    </row>
    <row r="119" spans="1:11" x14ac:dyDescent="0.2">
      <c r="A119">
        <v>125</v>
      </c>
      <c r="B119" t="s">
        <v>78</v>
      </c>
      <c r="C119" t="s">
        <v>15</v>
      </c>
      <c r="D119" s="1">
        <v>42004</v>
      </c>
      <c r="E119" s="5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19</v>
      </c>
      <c r="K119" t="s">
        <v>79</v>
      </c>
    </row>
    <row r="120" spans="1:11" x14ac:dyDescent="0.2">
      <c r="A120">
        <v>126</v>
      </c>
      <c r="B120" t="s">
        <v>78</v>
      </c>
      <c r="C120" t="s">
        <v>16</v>
      </c>
      <c r="D120" s="1">
        <v>42369</v>
      </c>
      <c r="E120" s="5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19</v>
      </c>
      <c r="K120" t="s">
        <v>79</v>
      </c>
    </row>
    <row r="121" spans="1:11" x14ac:dyDescent="0.2">
      <c r="A121">
        <v>127</v>
      </c>
      <c r="B121" t="s">
        <v>78</v>
      </c>
      <c r="C121" t="s">
        <v>17</v>
      </c>
      <c r="D121" s="1">
        <v>42735</v>
      </c>
      <c r="E121" s="5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19</v>
      </c>
      <c r="K121" t="s">
        <v>79</v>
      </c>
    </row>
    <row r="122" spans="1:11" x14ac:dyDescent="0.2">
      <c r="A122">
        <v>128</v>
      </c>
      <c r="B122" t="s">
        <v>80</v>
      </c>
      <c r="C122" t="s">
        <v>11</v>
      </c>
      <c r="D122" s="1">
        <v>41274</v>
      </c>
      <c r="E122" s="5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25</v>
      </c>
      <c r="K122" t="s">
        <v>81</v>
      </c>
    </row>
    <row r="123" spans="1:11" x14ac:dyDescent="0.2">
      <c r="A123">
        <v>129</v>
      </c>
      <c r="B123" t="s">
        <v>80</v>
      </c>
      <c r="C123" t="s">
        <v>15</v>
      </c>
      <c r="D123" s="1">
        <v>41639</v>
      </c>
      <c r="E123" s="5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25</v>
      </c>
      <c r="K123" t="s">
        <v>81</v>
      </c>
    </row>
    <row r="124" spans="1:11" x14ac:dyDescent="0.2">
      <c r="A124">
        <v>130</v>
      </c>
      <c r="B124" t="s">
        <v>80</v>
      </c>
      <c r="C124" t="s">
        <v>16</v>
      </c>
      <c r="D124" s="1">
        <v>42004</v>
      </c>
      <c r="E124" s="5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25</v>
      </c>
      <c r="K124" t="s">
        <v>81</v>
      </c>
    </row>
    <row r="125" spans="1:11" x14ac:dyDescent="0.2">
      <c r="A125">
        <v>131</v>
      </c>
      <c r="B125" t="s">
        <v>80</v>
      </c>
      <c r="C125" t="s">
        <v>17</v>
      </c>
      <c r="D125" s="1">
        <v>42369</v>
      </c>
      <c r="E125" s="5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25</v>
      </c>
      <c r="K125" t="s">
        <v>81</v>
      </c>
    </row>
    <row r="126" spans="1:11" x14ac:dyDescent="0.2">
      <c r="A126">
        <v>136</v>
      </c>
      <c r="B126" t="s">
        <v>82</v>
      </c>
      <c r="C126" t="s">
        <v>11</v>
      </c>
      <c r="D126" s="1">
        <v>41274</v>
      </c>
      <c r="E126" s="5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83</v>
      </c>
      <c r="K126" t="s">
        <v>84</v>
      </c>
    </row>
    <row r="127" spans="1:11" x14ac:dyDescent="0.2">
      <c r="A127">
        <v>137</v>
      </c>
      <c r="B127" t="s">
        <v>82</v>
      </c>
      <c r="C127" t="s">
        <v>15</v>
      </c>
      <c r="D127" s="1">
        <v>41639</v>
      </c>
      <c r="E127" s="5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83</v>
      </c>
      <c r="K127" t="s">
        <v>84</v>
      </c>
    </row>
    <row r="128" spans="1:11" x14ac:dyDescent="0.2">
      <c r="A128">
        <v>138</v>
      </c>
      <c r="B128" t="s">
        <v>82</v>
      </c>
      <c r="C128" t="s">
        <v>16</v>
      </c>
      <c r="D128" s="1">
        <v>42004</v>
      </c>
      <c r="E128" s="5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83</v>
      </c>
      <c r="K128" t="s">
        <v>84</v>
      </c>
    </row>
    <row r="129" spans="1:11" x14ac:dyDescent="0.2">
      <c r="A129">
        <v>139</v>
      </c>
      <c r="B129" t="s">
        <v>82</v>
      </c>
      <c r="C129" t="s">
        <v>17</v>
      </c>
      <c r="D129" s="1">
        <v>42369</v>
      </c>
      <c r="E129" s="5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83</v>
      </c>
      <c r="K129" t="s">
        <v>84</v>
      </c>
    </row>
    <row r="130" spans="1:11" x14ac:dyDescent="0.2">
      <c r="A130">
        <v>140</v>
      </c>
      <c r="B130" t="s">
        <v>85</v>
      </c>
      <c r="C130" t="s">
        <v>11</v>
      </c>
      <c r="D130" s="1">
        <v>41639</v>
      </c>
      <c r="E130" s="5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83</v>
      </c>
      <c r="K130" t="s">
        <v>84</v>
      </c>
    </row>
    <row r="131" spans="1:11" x14ac:dyDescent="0.2">
      <c r="A131">
        <v>141</v>
      </c>
      <c r="B131" t="s">
        <v>85</v>
      </c>
      <c r="C131" t="s">
        <v>15</v>
      </c>
      <c r="D131" s="1">
        <v>42004</v>
      </c>
      <c r="E131" s="5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83</v>
      </c>
      <c r="K131" t="s">
        <v>84</v>
      </c>
    </row>
    <row r="132" spans="1:11" x14ac:dyDescent="0.2">
      <c r="A132">
        <v>142</v>
      </c>
      <c r="B132" t="s">
        <v>85</v>
      </c>
      <c r="C132" t="s">
        <v>16</v>
      </c>
      <c r="D132" s="1">
        <v>42369</v>
      </c>
      <c r="E132" s="5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83</v>
      </c>
      <c r="K132" t="s">
        <v>84</v>
      </c>
    </row>
    <row r="133" spans="1:11" x14ac:dyDescent="0.2">
      <c r="A133">
        <v>143</v>
      </c>
      <c r="B133" t="s">
        <v>85</v>
      </c>
      <c r="C133" t="s">
        <v>17</v>
      </c>
      <c r="D133" s="1">
        <v>42735</v>
      </c>
      <c r="E133" s="5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83</v>
      </c>
      <c r="K133" t="s">
        <v>84</v>
      </c>
    </row>
    <row r="134" spans="1:11" x14ac:dyDescent="0.2">
      <c r="A134">
        <v>144</v>
      </c>
      <c r="B134" t="s">
        <v>86</v>
      </c>
      <c r="C134" t="s">
        <v>11</v>
      </c>
      <c r="D134" s="1">
        <v>41547</v>
      </c>
      <c r="E134" s="5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59</v>
      </c>
      <c r="K134" t="s">
        <v>87</v>
      </c>
    </row>
    <row r="135" spans="1:11" x14ac:dyDescent="0.2">
      <c r="A135">
        <v>145</v>
      </c>
      <c r="B135" t="s">
        <v>86</v>
      </c>
      <c r="C135" t="s">
        <v>15</v>
      </c>
      <c r="D135" s="1">
        <v>41912</v>
      </c>
      <c r="E135" s="5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59</v>
      </c>
      <c r="K135" t="s">
        <v>87</v>
      </c>
    </row>
    <row r="136" spans="1:11" x14ac:dyDescent="0.2">
      <c r="A136">
        <v>146</v>
      </c>
      <c r="B136" t="s">
        <v>86</v>
      </c>
      <c r="C136" t="s">
        <v>16</v>
      </c>
      <c r="D136" s="1">
        <v>42277</v>
      </c>
      <c r="E136" s="5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59</v>
      </c>
      <c r="K136" t="s">
        <v>87</v>
      </c>
    </row>
    <row r="137" spans="1:11" x14ac:dyDescent="0.2">
      <c r="A137">
        <v>147</v>
      </c>
      <c r="B137" t="s">
        <v>86</v>
      </c>
      <c r="C137" t="s">
        <v>17</v>
      </c>
      <c r="D137" s="1">
        <v>42643</v>
      </c>
      <c r="E137" s="5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59</v>
      </c>
      <c r="K137" t="s">
        <v>87</v>
      </c>
    </row>
    <row r="138" spans="1:11" x14ac:dyDescent="0.2">
      <c r="A138">
        <v>148</v>
      </c>
      <c r="B138" t="s">
        <v>88</v>
      </c>
      <c r="C138" t="s">
        <v>11</v>
      </c>
      <c r="D138" s="1">
        <v>41274</v>
      </c>
      <c r="E138" s="5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22</v>
      </c>
      <c r="K138" t="s">
        <v>89</v>
      </c>
    </row>
    <row r="139" spans="1:11" x14ac:dyDescent="0.2">
      <c r="A139">
        <v>149</v>
      </c>
      <c r="B139" t="s">
        <v>88</v>
      </c>
      <c r="C139" t="s">
        <v>15</v>
      </c>
      <c r="D139" s="1">
        <v>41639</v>
      </c>
      <c r="E139" s="5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22</v>
      </c>
      <c r="K139" t="s">
        <v>89</v>
      </c>
    </row>
    <row r="140" spans="1:11" x14ac:dyDescent="0.2">
      <c r="A140">
        <v>150</v>
      </c>
      <c r="B140" t="s">
        <v>88</v>
      </c>
      <c r="C140" t="s">
        <v>16</v>
      </c>
      <c r="D140" s="1">
        <v>42004</v>
      </c>
      <c r="E140" s="5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22</v>
      </c>
      <c r="K140" t="s">
        <v>89</v>
      </c>
    </row>
    <row r="141" spans="1:11" x14ac:dyDescent="0.2">
      <c r="A141">
        <v>151</v>
      </c>
      <c r="B141" t="s">
        <v>88</v>
      </c>
      <c r="C141" t="s">
        <v>17</v>
      </c>
      <c r="D141" s="1">
        <v>42369</v>
      </c>
      <c r="E141" s="5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22</v>
      </c>
      <c r="K141" t="s">
        <v>89</v>
      </c>
    </row>
    <row r="142" spans="1:11" x14ac:dyDescent="0.2">
      <c r="A142">
        <v>152</v>
      </c>
      <c r="B142" t="s">
        <v>90</v>
      </c>
      <c r="C142" t="s">
        <v>11</v>
      </c>
      <c r="D142" s="1">
        <v>41274</v>
      </c>
      <c r="E142" s="5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">
      <c r="A143">
        <v>153</v>
      </c>
      <c r="B143" t="s">
        <v>90</v>
      </c>
      <c r="C143" t="s">
        <v>15</v>
      </c>
      <c r="D143" s="1">
        <v>41639</v>
      </c>
      <c r="E143" s="5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">
      <c r="A144">
        <v>154</v>
      </c>
      <c r="B144" t="s">
        <v>90</v>
      </c>
      <c r="C144" t="s">
        <v>16</v>
      </c>
      <c r="D144" s="1">
        <v>42004</v>
      </c>
      <c r="E144" s="5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">
      <c r="A145">
        <v>155</v>
      </c>
      <c r="B145" t="s">
        <v>90</v>
      </c>
      <c r="C145" t="s">
        <v>17</v>
      </c>
      <c r="D145" s="1">
        <v>42369</v>
      </c>
      <c r="E145" s="5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">
      <c r="A146">
        <v>156</v>
      </c>
      <c r="B146" t="s">
        <v>92</v>
      </c>
      <c r="C146" t="s">
        <v>11</v>
      </c>
      <c r="D146" s="1">
        <v>41274</v>
      </c>
      <c r="E146" s="5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22</v>
      </c>
      <c r="K146" t="s">
        <v>93</v>
      </c>
    </row>
    <row r="147" spans="1:11" x14ac:dyDescent="0.2">
      <c r="A147">
        <v>157</v>
      </c>
      <c r="B147" t="s">
        <v>92</v>
      </c>
      <c r="C147" t="s">
        <v>15</v>
      </c>
      <c r="D147" s="1">
        <v>41639</v>
      </c>
      <c r="E147" s="5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22</v>
      </c>
      <c r="K147" t="s">
        <v>93</v>
      </c>
    </row>
    <row r="148" spans="1:11" x14ac:dyDescent="0.2">
      <c r="A148">
        <v>158</v>
      </c>
      <c r="B148" t="s">
        <v>92</v>
      </c>
      <c r="C148" t="s">
        <v>16</v>
      </c>
      <c r="D148" s="1">
        <v>42004</v>
      </c>
      <c r="E148" s="5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22</v>
      </c>
      <c r="K148" t="s">
        <v>93</v>
      </c>
    </row>
    <row r="149" spans="1:11" x14ac:dyDescent="0.2">
      <c r="A149">
        <v>159</v>
      </c>
      <c r="B149" t="s">
        <v>92</v>
      </c>
      <c r="C149" t="s">
        <v>17</v>
      </c>
      <c r="D149" s="1">
        <v>42369</v>
      </c>
      <c r="E149" s="5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22</v>
      </c>
      <c r="K149" t="s">
        <v>93</v>
      </c>
    </row>
    <row r="150" spans="1:11" x14ac:dyDescent="0.2">
      <c r="A150">
        <v>164</v>
      </c>
      <c r="B150" t="s">
        <v>94</v>
      </c>
      <c r="C150" t="s">
        <v>11</v>
      </c>
      <c r="D150" s="1">
        <v>42309</v>
      </c>
      <c r="E150" s="5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">
      <c r="A151">
        <v>165</v>
      </c>
      <c r="B151" t="s">
        <v>94</v>
      </c>
      <c r="C151" t="s">
        <v>15</v>
      </c>
      <c r="D151" s="1">
        <v>42673</v>
      </c>
      <c r="E151" s="5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">
      <c r="A152">
        <v>166</v>
      </c>
      <c r="B152" t="s">
        <v>95</v>
      </c>
      <c r="C152" t="s">
        <v>11</v>
      </c>
      <c r="D152" s="1">
        <v>41274</v>
      </c>
      <c r="E152" s="5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59</v>
      </c>
      <c r="K152" t="s">
        <v>96</v>
      </c>
    </row>
    <row r="153" spans="1:11" x14ac:dyDescent="0.2">
      <c r="A153">
        <v>167</v>
      </c>
      <c r="B153" t="s">
        <v>95</v>
      </c>
      <c r="C153" t="s">
        <v>15</v>
      </c>
      <c r="D153" s="1">
        <v>41636</v>
      </c>
      <c r="E153" s="5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59</v>
      </c>
      <c r="K153" t="s">
        <v>96</v>
      </c>
    </row>
    <row r="154" spans="1:11" x14ac:dyDescent="0.2">
      <c r="A154">
        <v>168</v>
      </c>
      <c r="B154" t="s">
        <v>95</v>
      </c>
      <c r="C154" t="s">
        <v>16</v>
      </c>
      <c r="D154" s="1">
        <v>42007</v>
      </c>
      <c r="E154" s="5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59</v>
      </c>
      <c r="K154" t="s">
        <v>96</v>
      </c>
    </row>
    <row r="155" spans="1:11" x14ac:dyDescent="0.2">
      <c r="A155">
        <v>169</v>
      </c>
      <c r="B155" t="s">
        <v>95</v>
      </c>
      <c r="C155" t="s">
        <v>17</v>
      </c>
      <c r="D155" s="1">
        <v>42371</v>
      </c>
      <c r="E155" s="5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59</v>
      </c>
      <c r="K155" t="s">
        <v>96</v>
      </c>
    </row>
    <row r="156" spans="1:11" x14ac:dyDescent="0.2">
      <c r="A156">
        <v>170</v>
      </c>
      <c r="B156" t="s">
        <v>97</v>
      </c>
      <c r="C156" t="s">
        <v>11</v>
      </c>
      <c r="D156" s="1">
        <v>41274</v>
      </c>
      <c r="E156" s="5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42</v>
      </c>
      <c r="K156" t="s">
        <v>98</v>
      </c>
    </row>
    <row r="157" spans="1:11" x14ac:dyDescent="0.2">
      <c r="A157">
        <v>171</v>
      </c>
      <c r="B157" t="s">
        <v>97</v>
      </c>
      <c r="C157" t="s">
        <v>15</v>
      </c>
      <c r="D157" s="1">
        <v>41639</v>
      </c>
      <c r="E157" s="5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42</v>
      </c>
      <c r="K157" t="s">
        <v>98</v>
      </c>
    </row>
    <row r="158" spans="1:11" x14ac:dyDescent="0.2">
      <c r="A158">
        <v>172</v>
      </c>
      <c r="B158" t="s">
        <v>97</v>
      </c>
      <c r="C158" t="s">
        <v>16</v>
      </c>
      <c r="D158" s="1">
        <v>42004</v>
      </c>
      <c r="E158" s="5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42</v>
      </c>
      <c r="K158" t="s">
        <v>98</v>
      </c>
    </row>
    <row r="159" spans="1:11" x14ac:dyDescent="0.2">
      <c r="A159">
        <v>173</v>
      </c>
      <c r="B159" t="s">
        <v>97</v>
      </c>
      <c r="C159" t="s">
        <v>17</v>
      </c>
      <c r="D159" s="1">
        <v>42369</v>
      </c>
      <c r="E159" s="5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42</v>
      </c>
      <c r="K159" t="s">
        <v>98</v>
      </c>
    </row>
    <row r="160" spans="1:11" x14ac:dyDescent="0.2">
      <c r="A160">
        <v>174</v>
      </c>
      <c r="B160" t="s">
        <v>99</v>
      </c>
      <c r="C160" t="s">
        <v>11</v>
      </c>
      <c r="D160" s="1">
        <v>41274</v>
      </c>
      <c r="E160" s="5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47</v>
      </c>
      <c r="K160" t="s">
        <v>100</v>
      </c>
    </row>
    <row r="161" spans="1:11" x14ac:dyDescent="0.2">
      <c r="A161">
        <v>175</v>
      </c>
      <c r="B161" t="s">
        <v>99</v>
      </c>
      <c r="C161" t="s">
        <v>15</v>
      </c>
      <c r="D161" s="1">
        <v>41639</v>
      </c>
      <c r="E161" s="5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47</v>
      </c>
      <c r="K161" t="s">
        <v>100</v>
      </c>
    </row>
    <row r="162" spans="1:11" x14ac:dyDescent="0.2">
      <c r="A162">
        <v>176</v>
      </c>
      <c r="B162" t="s">
        <v>99</v>
      </c>
      <c r="C162" t="s">
        <v>16</v>
      </c>
      <c r="D162" s="1">
        <v>42004</v>
      </c>
      <c r="E162" s="5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47</v>
      </c>
      <c r="K162" t="s">
        <v>100</v>
      </c>
    </row>
    <row r="163" spans="1:11" x14ac:dyDescent="0.2">
      <c r="A163">
        <v>177</v>
      </c>
      <c r="B163" t="s">
        <v>99</v>
      </c>
      <c r="C163" t="s">
        <v>17</v>
      </c>
      <c r="D163" s="1">
        <v>42369</v>
      </c>
      <c r="E163" s="5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47</v>
      </c>
      <c r="K163" t="s">
        <v>100</v>
      </c>
    </row>
    <row r="164" spans="1:11" x14ac:dyDescent="0.2">
      <c r="A164">
        <v>178</v>
      </c>
      <c r="B164" t="s">
        <v>101</v>
      </c>
      <c r="C164" t="s">
        <v>11</v>
      </c>
      <c r="D164" s="1">
        <v>41517</v>
      </c>
      <c r="E164" s="5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13</v>
      </c>
      <c r="K164" t="s">
        <v>70</v>
      </c>
    </row>
    <row r="165" spans="1:11" x14ac:dyDescent="0.2">
      <c r="A165">
        <v>179</v>
      </c>
      <c r="B165" t="s">
        <v>101</v>
      </c>
      <c r="C165" t="s">
        <v>15</v>
      </c>
      <c r="D165" s="1">
        <v>41882</v>
      </c>
      <c r="E165" s="5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13</v>
      </c>
      <c r="K165" t="s">
        <v>70</v>
      </c>
    </row>
    <row r="166" spans="1:11" x14ac:dyDescent="0.2">
      <c r="A166">
        <v>180</v>
      </c>
      <c r="B166" t="s">
        <v>101</v>
      </c>
      <c r="C166" t="s">
        <v>16</v>
      </c>
      <c r="D166" s="1">
        <v>42247</v>
      </c>
      <c r="E166" s="5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13</v>
      </c>
      <c r="K166" t="s">
        <v>70</v>
      </c>
    </row>
    <row r="167" spans="1:11" x14ac:dyDescent="0.2">
      <c r="A167">
        <v>181</v>
      </c>
      <c r="B167" t="s">
        <v>101</v>
      </c>
      <c r="C167" t="s">
        <v>17</v>
      </c>
      <c r="D167" s="1">
        <v>42613</v>
      </c>
      <c r="E167" s="5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13</v>
      </c>
      <c r="K167" t="s">
        <v>70</v>
      </c>
    </row>
    <row r="168" spans="1:11" x14ac:dyDescent="0.2">
      <c r="A168">
        <v>182</v>
      </c>
      <c r="B168" t="s">
        <v>102</v>
      </c>
      <c r="C168" t="s">
        <v>11</v>
      </c>
      <c r="D168" s="1">
        <v>41517</v>
      </c>
      <c r="E168" s="5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19</v>
      </c>
      <c r="K168" t="s">
        <v>79</v>
      </c>
    </row>
    <row r="169" spans="1:11" x14ac:dyDescent="0.2">
      <c r="A169">
        <v>183</v>
      </c>
      <c r="B169" t="s">
        <v>102</v>
      </c>
      <c r="C169" t="s">
        <v>15</v>
      </c>
      <c r="D169" s="1">
        <v>41881</v>
      </c>
      <c r="E169" s="5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19</v>
      </c>
      <c r="K169" t="s">
        <v>79</v>
      </c>
    </row>
    <row r="170" spans="1:11" x14ac:dyDescent="0.2">
      <c r="A170">
        <v>184</v>
      </c>
      <c r="B170" t="s">
        <v>102</v>
      </c>
      <c r="C170" t="s">
        <v>16</v>
      </c>
      <c r="D170" s="1">
        <v>42245</v>
      </c>
      <c r="E170" s="5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19</v>
      </c>
      <c r="K170" t="s">
        <v>79</v>
      </c>
    </row>
    <row r="171" spans="1:11" x14ac:dyDescent="0.2">
      <c r="A171">
        <v>185</v>
      </c>
      <c r="B171" t="s">
        <v>102</v>
      </c>
      <c r="C171" t="s">
        <v>17</v>
      </c>
      <c r="D171" s="1">
        <v>42609</v>
      </c>
      <c r="E171" s="5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19</v>
      </c>
      <c r="K171" t="s">
        <v>79</v>
      </c>
    </row>
    <row r="172" spans="1:11" x14ac:dyDescent="0.2">
      <c r="A172">
        <v>186</v>
      </c>
      <c r="B172" t="s">
        <v>103</v>
      </c>
      <c r="C172" t="s">
        <v>11</v>
      </c>
      <c r="D172" s="1">
        <v>41639</v>
      </c>
      <c r="E172" s="5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13</v>
      </c>
      <c r="K172" t="s">
        <v>91</v>
      </c>
    </row>
    <row r="173" spans="1:11" x14ac:dyDescent="0.2">
      <c r="A173">
        <v>187</v>
      </c>
      <c r="B173" t="s">
        <v>103</v>
      </c>
      <c r="C173" t="s">
        <v>15</v>
      </c>
      <c r="D173" s="1">
        <v>42004</v>
      </c>
      <c r="E173" s="5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13</v>
      </c>
      <c r="K173" t="s">
        <v>91</v>
      </c>
    </row>
    <row r="174" spans="1:11" x14ac:dyDescent="0.2">
      <c r="A174">
        <v>188</v>
      </c>
      <c r="B174" t="s">
        <v>103</v>
      </c>
      <c r="C174" t="s">
        <v>16</v>
      </c>
      <c r="D174" s="1">
        <v>42369</v>
      </c>
      <c r="E174" s="5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13</v>
      </c>
      <c r="K174" t="s">
        <v>91</v>
      </c>
    </row>
    <row r="175" spans="1:11" x14ac:dyDescent="0.2">
      <c r="A175">
        <v>189</v>
      </c>
      <c r="B175" t="s">
        <v>103</v>
      </c>
      <c r="C175" t="s">
        <v>17</v>
      </c>
      <c r="D175" s="1">
        <v>42735</v>
      </c>
      <c r="E175" s="5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13</v>
      </c>
      <c r="K175" t="s">
        <v>91</v>
      </c>
    </row>
    <row r="176" spans="1:11" x14ac:dyDescent="0.2">
      <c r="A176">
        <v>190</v>
      </c>
      <c r="B176" t="s">
        <v>104</v>
      </c>
      <c r="C176" t="s">
        <v>11</v>
      </c>
      <c r="D176" s="1">
        <v>41274</v>
      </c>
      <c r="E176" s="5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47</v>
      </c>
      <c r="K176" t="s">
        <v>105</v>
      </c>
    </row>
    <row r="177" spans="1:11" x14ac:dyDescent="0.2">
      <c r="A177">
        <v>191</v>
      </c>
      <c r="B177" t="s">
        <v>104</v>
      </c>
      <c r="C177" t="s">
        <v>15</v>
      </c>
      <c r="D177" s="1">
        <v>41639</v>
      </c>
      <c r="E177" s="5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47</v>
      </c>
      <c r="K177" t="s">
        <v>105</v>
      </c>
    </row>
    <row r="178" spans="1:11" x14ac:dyDescent="0.2">
      <c r="A178">
        <v>192</v>
      </c>
      <c r="B178" t="s">
        <v>104</v>
      </c>
      <c r="C178" t="s">
        <v>16</v>
      </c>
      <c r="D178" s="1">
        <v>42004</v>
      </c>
      <c r="E178" s="5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47</v>
      </c>
      <c r="K178" t="s">
        <v>105</v>
      </c>
    </row>
    <row r="179" spans="1:11" x14ac:dyDescent="0.2">
      <c r="A179">
        <v>193</v>
      </c>
      <c r="B179" t="s">
        <v>104</v>
      </c>
      <c r="C179" t="s">
        <v>17</v>
      </c>
      <c r="D179" s="1">
        <v>42369</v>
      </c>
      <c r="E179" s="5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47</v>
      </c>
      <c r="K179" t="s">
        <v>105</v>
      </c>
    </row>
    <row r="180" spans="1:11" x14ac:dyDescent="0.2">
      <c r="A180">
        <v>194</v>
      </c>
      <c r="B180" t="s">
        <v>106</v>
      </c>
      <c r="C180" t="s">
        <v>11</v>
      </c>
      <c r="D180" s="1">
        <v>41274</v>
      </c>
      <c r="E180" s="5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25</v>
      </c>
      <c r="K180" t="s">
        <v>30</v>
      </c>
    </row>
    <row r="181" spans="1:11" x14ac:dyDescent="0.2">
      <c r="A181">
        <v>195</v>
      </c>
      <c r="B181" t="s">
        <v>106</v>
      </c>
      <c r="C181" t="s">
        <v>15</v>
      </c>
      <c r="D181" s="1">
        <v>41639</v>
      </c>
      <c r="E181" s="5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25</v>
      </c>
      <c r="K181" t="s">
        <v>30</v>
      </c>
    </row>
    <row r="182" spans="1:11" x14ac:dyDescent="0.2">
      <c r="A182">
        <v>196</v>
      </c>
      <c r="B182" t="s">
        <v>106</v>
      </c>
      <c r="C182" t="s">
        <v>16</v>
      </c>
      <c r="D182" s="1">
        <v>42004</v>
      </c>
      <c r="E182" s="5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25</v>
      </c>
      <c r="K182" t="s">
        <v>30</v>
      </c>
    </row>
    <row r="183" spans="1:11" x14ac:dyDescent="0.2">
      <c r="A183">
        <v>197</v>
      </c>
      <c r="B183" t="s">
        <v>106</v>
      </c>
      <c r="C183" t="s">
        <v>17</v>
      </c>
      <c r="D183" s="1">
        <v>42369</v>
      </c>
      <c r="E183" s="5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25</v>
      </c>
      <c r="K183" t="s">
        <v>30</v>
      </c>
    </row>
    <row r="184" spans="1:11" x14ac:dyDescent="0.2">
      <c r="A184">
        <v>198</v>
      </c>
      <c r="B184" t="s">
        <v>107</v>
      </c>
      <c r="C184" t="s">
        <v>11</v>
      </c>
      <c r="D184" s="1">
        <v>41335</v>
      </c>
      <c r="E184" s="5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19</v>
      </c>
      <c r="K184" t="s">
        <v>79</v>
      </c>
    </row>
    <row r="185" spans="1:11" x14ac:dyDescent="0.2">
      <c r="A185">
        <v>199</v>
      </c>
      <c r="B185" t="s">
        <v>107</v>
      </c>
      <c r="C185" t="s">
        <v>15</v>
      </c>
      <c r="D185" s="1">
        <v>41699</v>
      </c>
      <c r="E185" s="5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19</v>
      </c>
      <c r="K185" t="s">
        <v>79</v>
      </c>
    </row>
    <row r="186" spans="1:11" x14ac:dyDescent="0.2">
      <c r="A186">
        <v>200</v>
      </c>
      <c r="B186" t="s">
        <v>107</v>
      </c>
      <c r="C186" t="s">
        <v>16</v>
      </c>
      <c r="D186" s="1">
        <v>42063</v>
      </c>
      <c r="E186" s="5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19</v>
      </c>
      <c r="K186" t="s">
        <v>79</v>
      </c>
    </row>
    <row r="187" spans="1:11" x14ac:dyDescent="0.2">
      <c r="A187">
        <v>201</v>
      </c>
      <c r="B187" t="s">
        <v>107</v>
      </c>
      <c r="C187" t="s">
        <v>17</v>
      </c>
      <c r="D187" s="1">
        <v>42427</v>
      </c>
      <c r="E187" s="5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19</v>
      </c>
      <c r="K187" t="s">
        <v>79</v>
      </c>
    </row>
    <row r="188" spans="1:11" x14ac:dyDescent="0.2">
      <c r="A188">
        <v>202</v>
      </c>
      <c r="B188" t="s">
        <v>108</v>
      </c>
      <c r="C188" t="s">
        <v>11</v>
      </c>
      <c r="D188" s="1">
        <v>41274</v>
      </c>
      <c r="E188" s="5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47</v>
      </c>
      <c r="K188" t="s">
        <v>105</v>
      </c>
    </row>
    <row r="189" spans="1:11" x14ac:dyDescent="0.2">
      <c r="A189">
        <v>203</v>
      </c>
      <c r="B189" t="s">
        <v>108</v>
      </c>
      <c r="C189" t="s">
        <v>15</v>
      </c>
      <c r="D189" s="1">
        <v>41639</v>
      </c>
      <c r="E189" s="5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47</v>
      </c>
      <c r="K189" t="s">
        <v>105</v>
      </c>
    </row>
    <row r="190" spans="1:11" x14ac:dyDescent="0.2">
      <c r="A190">
        <v>204</v>
      </c>
      <c r="B190" t="s">
        <v>108</v>
      </c>
      <c r="C190" t="s">
        <v>16</v>
      </c>
      <c r="D190" s="1">
        <v>42004</v>
      </c>
      <c r="E190" s="5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47</v>
      </c>
      <c r="K190" t="s">
        <v>105</v>
      </c>
    </row>
    <row r="191" spans="1:11" x14ac:dyDescent="0.2">
      <c r="A191">
        <v>205</v>
      </c>
      <c r="B191" t="s">
        <v>108</v>
      </c>
      <c r="C191" t="s">
        <v>17</v>
      </c>
      <c r="D191" s="1">
        <v>42369</v>
      </c>
      <c r="E191" s="5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47</v>
      </c>
      <c r="K191" t="s">
        <v>105</v>
      </c>
    </row>
    <row r="192" spans="1:11" x14ac:dyDescent="0.2">
      <c r="A192">
        <v>206</v>
      </c>
      <c r="B192" t="s">
        <v>109</v>
      </c>
      <c r="C192" t="s">
        <v>11</v>
      </c>
      <c r="D192" s="1">
        <v>40971</v>
      </c>
      <c r="E192" s="5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19</v>
      </c>
      <c r="K192" t="s">
        <v>110</v>
      </c>
    </row>
    <row r="193" spans="1:11" x14ac:dyDescent="0.2">
      <c r="A193">
        <v>207</v>
      </c>
      <c r="B193" t="s">
        <v>109</v>
      </c>
      <c r="C193" t="s">
        <v>15</v>
      </c>
      <c r="D193" s="1">
        <v>41671</v>
      </c>
      <c r="E193" s="5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19</v>
      </c>
      <c r="K193" t="s">
        <v>110</v>
      </c>
    </row>
    <row r="194" spans="1:11" x14ac:dyDescent="0.2">
      <c r="A194">
        <v>208</v>
      </c>
      <c r="B194" t="s">
        <v>109</v>
      </c>
      <c r="C194" t="s">
        <v>16</v>
      </c>
      <c r="D194" s="1">
        <v>42035</v>
      </c>
      <c r="E194" s="5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19</v>
      </c>
      <c r="K194" t="s">
        <v>110</v>
      </c>
    </row>
    <row r="195" spans="1:11" x14ac:dyDescent="0.2">
      <c r="A195">
        <v>209</v>
      </c>
      <c r="B195" t="s">
        <v>109</v>
      </c>
      <c r="C195" t="s">
        <v>17</v>
      </c>
      <c r="D195" s="1">
        <v>42399</v>
      </c>
      <c r="E195" s="5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19</v>
      </c>
      <c r="K195" t="s">
        <v>110</v>
      </c>
    </row>
    <row r="196" spans="1:11" x14ac:dyDescent="0.2">
      <c r="A196">
        <v>210</v>
      </c>
      <c r="B196" t="s">
        <v>111</v>
      </c>
      <c r="C196" t="s">
        <v>11</v>
      </c>
      <c r="D196" s="1">
        <v>41639</v>
      </c>
      <c r="E196" s="5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25</v>
      </c>
      <c r="K196" t="s">
        <v>30</v>
      </c>
    </row>
    <row r="197" spans="1:11" x14ac:dyDescent="0.2">
      <c r="A197">
        <v>211</v>
      </c>
      <c r="B197" t="s">
        <v>111</v>
      </c>
      <c r="C197" t="s">
        <v>15</v>
      </c>
      <c r="D197" s="1">
        <v>42004</v>
      </c>
      <c r="E197" s="5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25</v>
      </c>
      <c r="K197" t="s">
        <v>30</v>
      </c>
    </row>
    <row r="198" spans="1:11" x14ac:dyDescent="0.2">
      <c r="A198">
        <v>212</v>
      </c>
      <c r="B198" t="s">
        <v>111</v>
      </c>
      <c r="C198" t="s">
        <v>16</v>
      </c>
      <c r="D198" s="1">
        <v>42369</v>
      </c>
      <c r="E198" s="5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25</v>
      </c>
      <c r="K198" t="s">
        <v>30</v>
      </c>
    </row>
    <row r="199" spans="1:11" x14ac:dyDescent="0.2">
      <c r="A199">
        <v>213</v>
      </c>
      <c r="B199" t="s">
        <v>111</v>
      </c>
      <c r="C199" t="s">
        <v>17</v>
      </c>
      <c r="D199" s="1">
        <v>42735</v>
      </c>
      <c r="E199" s="5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25</v>
      </c>
      <c r="K199" t="s">
        <v>30</v>
      </c>
    </row>
    <row r="200" spans="1:11" x14ac:dyDescent="0.2">
      <c r="A200">
        <v>214</v>
      </c>
      <c r="B200" t="s">
        <v>112</v>
      </c>
      <c r="C200" t="s">
        <v>11</v>
      </c>
      <c r="D200" s="1">
        <v>41547</v>
      </c>
      <c r="E200" s="5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25</v>
      </c>
      <c r="K200" t="s">
        <v>30</v>
      </c>
    </row>
    <row r="201" spans="1:11" x14ac:dyDescent="0.2">
      <c r="A201">
        <v>215</v>
      </c>
      <c r="B201" t="s">
        <v>112</v>
      </c>
      <c r="C201" t="s">
        <v>15</v>
      </c>
      <c r="D201" s="1">
        <v>41912</v>
      </c>
      <c r="E201" s="5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25</v>
      </c>
      <c r="K201" t="s">
        <v>30</v>
      </c>
    </row>
    <row r="202" spans="1:11" x14ac:dyDescent="0.2">
      <c r="A202">
        <v>216</v>
      </c>
      <c r="B202" t="s">
        <v>112</v>
      </c>
      <c r="C202" t="s">
        <v>16</v>
      </c>
      <c r="D202" s="1">
        <v>42277</v>
      </c>
      <c r="E202" s="5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25</v>
      </c>
      <c r="K202" t="s">
        <v>30</v>
      </c>
    </row>
    <row r="203" spans="1:11" x14ac:dyDescent="0.2">
      <c r="A203">
        <v>217</v>
      </c>
      <c r="B203" t="s">
        <v>112</v>
      </c>
      <c r="C203" t="s">
        <v>17</v>
      </c>
      <c r="D203" s="1">
        <v>42643</v>
      </c>
      <c r="E203" s="5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25</v>
      </c>
      <c r="K203" t="s">
        <v>30</v>
      </c>
    </row>
    <row r="204" spans="1:11" x14ac:dyDescent="0.2">
      <c r="A204">
        <v>218</v>
      </c>
      <c r="B204" t="s">
        <v>113</v>
      </c>
      <c r="C204" t="s">
        <v>11</v>
      </c>
      <c r="D204" s="1">
        <v>41639</v>
      </c>
      <c r="E204" s="5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83</v>
      </c>
      <c r="K204" t="s">
        <v>114</v>
      </c>
    </row>
    <row r="205" spans="1:11" x14ac:dyDescent="0.2">
      <c r="A205">
        <v>219</v>
      </c>
      <c r="B205" t="s">
        <v>113</v>
      </c>
      <c r="C205" t="s">
        <v>15</v>
      </c>
      <c r="D205" s="1">
        <v>42004</v>
      </c>
      <c r="E205" s="5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83</v>
      </c>
      <c r="K205" t="s">
        <v>114</v>
      </c>
    </row>
    <row r="206" spans="1:11" x14ac:dyDescent="0.2">
      <c r="A206">
        <v>220</v>
      </c>
      <c r="B206" t="s">
        <v>113</v>
      </c>
      <c r="C206" t="s">
        <v>16</v>
      </c>
      <c r="D206" s="1">
        <v>42369</v>
      </c>
      <c r="E206" s="5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83</v>
      </c>
      <c r="K206" t="s">
        <v>114</v>
      </c>
    </row>
    <row r="207" spans="1:11" x14ac:dyDescent="0.2">
      <c r="A207">
        <v>221</v>
      </c>
      <c r="B207" t="s">
        <v>113</v>
      </c>
      <c r="C207" t="s">
        <v>17</v>
      </c>
      <c r="D207" s="1">
        <v>42735</v>
      </c>
      <c r="E207" s="5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83</v>
      </c>
      <c r="K207" t="s">
        <v>114</v>
      </c>
    </row>
    <row r="208" spans="1:11" x14ac:dyDescent="0.2">
      <c r="A208">
        <v>222</v>
      </c>
      <c r="B208" t="s">
        <v>115</v>
      </c>
      <c r="C208" t="s">
        <v>11</v>
      </c>
      <c r="D208" s="1">
        <v>41639</v>
      </c>
      <c r="E208" s="5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">
      <c r="A209">
        <v>223</v>
      </c>
      <c r="B209" t="s">
        <v>115</v>
      </c>
      <c r="C209" t="s">
        <v>15</v>
      </c>
      <c r="D209" s="1">
        <v>42004</v>
      </c>
      <c r="E209" s="5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">
      <c r="A210">
        <v>224</v>
      </c>
      <c r="B210" t="s">
        <v>115</v>
      </c>
      <c r="C210" t="s">
        <v>16</v>
      </c>
      <c r="D210" s="1">
        <v>42369</v>
      </c>
      <c r="E210" s="5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">
      <c r="A211">
        <v>225</v>
      </c>
      <c r="B211" t="s">
        <v>115</v>
      </c>
      <c r="C211" t="s">
        <v>17</v>
      </c>
      <c r="D211" s="1">
        <v>42735</v>
      </c>
      <c r="E211" s="5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">
      <c r="A212">
        <v>230</v>
      </c>
      <c r="B212" t="s">
        <v>116</v>
      </c>
      <c r="C212" t="s">
        <v>11</v>
      </c>
      <c r="D212" s="1">
        <v>41274</v>
      </c>
      <c r="E212" s="5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59</v>
      </c>
      <c r="K212" t="s">
        <v>117</v>
      </c>
    </row>
    <row r="213" spans="1:11" x14ac:dyDescent="0.2">
      <c r="A213">
        <v>231</v>
      </c>
      <c r="B213" t="s">
        <v>116</v>
      </c>
      <c r="C213" t="s">
        <v>15</v>
      </c>
      <c r="D213" s="1">
        <v>41639</v>
      </c>
      <c r="E213" s="5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59</v>
      </c>
      <c r="K213" t="s">
        <v>117</v>
      </c>
    </row>
    <row r="214" spans="1:11" x14ac:dyDescent="0.2">
      <c r="A214">
        <v>232</v>
      </c>
      <c r="B214" t="s">
        <v>116</v>
      </c>
      <c r="C214" t="s">
        <v>16</v>
      </c>
      <c r="D214" s="1">
        <v>42004</v>
      </c>
      <c r="E214" s="5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59</v>
      </c>
      <c r="K214" t="s">
        <v>117</v>
      </c>
    </row>
    <row r="215" spans="1:11" x14ac:dyDescent="0.2">
      <c r="A215">
        <v>233</v>
      </c>
      <c r="B215" t="s">
        <v>116</v>
      </c>
      <c r="C215" t="s">
        <v>17</v>
      </c>
      <c r="D215" s="1">
        <v>42369</v>
      </c>
      <c r="E215" s="5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59</v>
      </c>
      <c r="K215" t="s">
        <v>117</v>
      </c>
    </row>
    <row r="216" spans="1:11" x14ac:dyDescent="0.2">
      <c r="A216">
        <v>234</v>
      </c>
      <c r="B216" t="s">
        <v>118</v>
      </c>
      <c r="C216" t="s">
        <v>11</v>
      </c>
      <c r="D216" s="1">
        <v>41274</v>
      </c>
      <c r="E216" s="5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25</v>
      </c>
      <c r="K216" t="s">
        <v>28</v>
      </c>
    </row>
    <row r="217" spans="1:11" x14ac:dyDescent="0.2">
      <c r="A217">
        <v>235</v>
      </c>
      <c r="B217" t="s">
        <v>118</v>
      </c>
      <c r="C217" t="s">
        <v>15</v>
      </c>
      <c r="D217" s="1">
        <v>41639</v>
      </c>
      <c r="E217" s="5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25</v>
      </c>
      <c r="K217" t="s">
        <v>28</v>
      </c>
    </row>
    <row r="218" spans="1:11" x14ac:dyDescent="0.2">
      <c r="A218">
        <v>236</v>
      </c>
      <c r="B218" t="s">
        <v>118</v>
      </c>
      <c r="C218" t="s">
        <v>16</v>
      </c>
      <c r="D218" s="1">
        <v>42004</v>
      </c>
      <c r="E218" s="5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25</v>
      </c>
      <c r="K218" t="s">
        <v>28</v>
      </c>
    </row>
    <row r="219" spans="1:11" x14ac:dyDescent="0.2">
      <c r="A219">
        <v>237</v>
      </c>
      <c r="B219" t="s">
        <v>118</v>
      </c>
      <c r="C219" t="s">
        <v>17</v>
      </c>
      <c r="D219" s="1">
        <v>42369</v>
      </c>
      <c r="E219" s="5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25</v>
      </c>
      <c r="K219" t="s">
        <v>28</v>
      </c>
    </row>
    <row r="220" spans="1:11" x14ac:dyDescent="0.2">
      <c r="A220">
        <v>238</v>
      </c>
      <c r="B220" t="s">
        <v>119</v>
      </c>
      <c r="C220" t="s">
        <v>11</v>
      </c>
      <c r="D220" s="1">
        <v>41274</v>
      </c>
      <c r="E220" s="5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">
      <c r="A221">
        <v>239</v>
      </c>
      <c r="B221" t="s">
        <v>119</v>
      </c>
      <c r="C221" t="s">
        <v>15</v>
      </c>
      <c r="D221" s="1">
        <v>41639</v>
      </c>
      <c r="E221" s="5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">
      <c r="A222">
        <v>240</v>
      </c>
      <c r="B222" t="s">
        <v>119</v>
      </c>
      <c r="C222" t="s">
        <v>16</v>
      </c>
      <c r="D222" s="1">
        <v>42004</v>
      </c>
      <c r="E222" s="5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">
      <c r="A223">
        <v>241</v>
      </c>
      <c r="B223" t="s">
        <v>119</v>
      </c>
      <c r="C223" t="s">
        <v>17</v>
      </c>
      <c r="D223" s="1">
        <v>42369</v>
      </c>
      <c r="E223" s="5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">
      <c r="A224">
        <v>242</v>
      </c>
      <c r="B224" t="s">
        <v>120</v>
      </c>
      <c r="C224" t="s">
        <v>11</v>
      </c>
      <c r="D224" s="1">
        <v>41639</v>
      </c>
      <c r="E224" s="5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19</v>
      </c>
      <c r="K224" t="s">
        <v>121</v>
      </c>
    </row>
    <row r="225" spans="1:11" x14ac:dyDescent="0.2">
      <c r="A225">
        <v>243</v>
      </c>
      <c r="B225" t="s">
        <v>120</v>
      </c>
      <c r="C225" t="s">
        <v>15</v>
      </c>
      <c r="D225" s="1">
        <v>42004</v>
      </c>
      <c r="E225" s="5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19</v>
      </c>
      <c r="K225" t="s">
        <v>121</v>
      </c>
    </row>
    <row r="226" spans="1:11" x14ac:dyDescent="0.2">
      <c r="A226">
        <v>244</v>
      </c>
      <c r="B226" t="s">
        <v>120</v>
      </c>
      <c r="C226" t="s">
        <v>16</v>
      </c>
      <c r="D226" s="1">
        <v>42369</v>
      </c>
      <c r="E226" s="5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19</v>
      </c>
      <c r="K226" t="s">
        <v>121</v>
      </c>
    </row>
    <row r="227" spans="1:11" x14ac:dyDescent="0.2">
      <c r="A227">
        <v>245</v>
      </c>
      <c r="B227" t="s">
        <v>120</v>
      </c>
      <c r="C227" t="s">
        <v>17</v>
      </c>
      <c r="D227" s="1">
        <v>42735</v>
      </c>
      <c r="E227" s="5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19</v>
      </c>
      <c r="K227" t="s">
        <v>121</v>
      </c>
    </row>
    <row r="228" spans="1:11" x14ac:dyDescent="0.2">
      <c r="A228">
        <v>246</v>
      </c>
      <c r="B228" t="s">
        <v>122</v>
      </c>
      <c r="C228" t="s">
        <v>11</v>
      </c>
      <c r="D228" s="1">
        <v>41274</v>
      </c>
      <c r="E228" s="5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52</v>
      </c>
      <c r="K228" t="s">
        <v>53</v>
      </c>
    </row>
    <row r="229" spans="1:11" x14ac:dyDescent="0.2">
      <c r="A229">
        <v>247</v>
      </c>
      <c r="B229" t="s">
        <v>122</v>
      </c>
      <c r="C229" t="s">
        <v>15</v>
      </c>
      <c r="D229" s="1">
        <v>41639</v>
      </c>
      <c r="E229" s="5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52</v>
      </c>
      <c r="K229" t="s">
        <v>53</v>
      </c>
    </row>
    <row r="230" spans="1:11" x14ac:dyDescent="0.2">
      <c r="A230">
        <v>248</v>
      </c>
      <c r="B230" t="s">
        <v>122</v>
      </c>
      <c r="C230" t="s">
        <v>16</v>
      </c>
      <c r="D230" s="1">
        <v>42004</v>
      </c>
      <c r="E230" s="5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52</v>
      </c>
      <c r="K230" t="s">
        <v>53</v>
      </c>
    </row>
    <row r="231" spans="1:11" x14ac:dyDescent="0.2">
      <c r="A231">
        <v>249</v>
      </c>
      <c r="B231" t="s">
        <v>122</v>
      </c>
      <c r="C231" t="s">
        <v>17</v>
      </c>
      <c r="D231" s="1">
        <v>42369</v>
      </c>
      <c r="E231" s="5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52</v>
      </c>
      <c r="K231" t="s">
        <v>53</v>
      </c>
    </row>
    <row r="232" spans="1:11" x14ac:dyDescent="0.2">
      <c r="A232">
        <v>254</v>
      </c>
      <c r="B232" t="s">
        <v>123</v>
      </c>
      <c r="C232" t="s">
        <v>11</v>
      </c>
      <c r="D232" s="1">
        <v>41420</v>
      </c>
      <c r="E232" s="5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36</v>
      </c>
      <c r="K232" t="s">
        <v>124</v>
      </c>
    </row>
    <row r="233" spans="1:11" x14ac:dyDescent="0.2">
      <c r="A233">
        <v>255</v>
      </c>
      <c r="B233" t="s">
        <v>123</v>
      </c>
      <c r="C233" t="s">
        <v>15</v>
      </c>
      <c r="D233" s="1">
        <v>41784</v>
      </c>
      <c r="E233" s="5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36</v>
      </c>
      <c r="K233" t="s">
        <v>124</v>
      </c>
    </row>
    <row r="234" spans="1:11" x14ac:dyDescent="0.2">
      <c r="A234">
        <v>256</v>
      </c>
      <c r="B234" t="s">
        <v>123</v>
      </c>
      <c r="C234" t="s">
        <v>16</v>
      </c>
      <c r="D234" s="1">
        <v>42155</v>
      </c>
      <c r="E234" s="5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36</v>
      </c>
      <c r="K234" t="s">
        <v>124</v>
      </c>
    </row>
    <row r="235" spans="1:11" x14ac:dyDescent="0.2">
      <c r="A235">
        <v>257</v>
      </c>
      <c r="B235" t="s">
        <v>123</v>
      </c>
      <c r="C235" t="s">
        <v>17</v>
      </c>
      <c r="D235" s="1">
        <v>42519</v>
      </c>
      <c r="E235" s="5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36</v>
      </c>
      <c r="K235" t="s">
        <v>124</v>
      </c>
    </row>
    <row r="236" spans="1:11" x14ac:dyDescent="0.2">
      <c r="A236">
        <v>258</v>
      </c>
      <c r="B236" t="s">
        <v>125</v>
      </c>
      <c r="C236" t="s">
        <v>11</v>
      </c>
      <c r="D236" s="1">
        <v>41455</v>
      </c>
      <c r="E236" s="5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25</v>
      </c>
      <c r="K236" t="s">
        <v>28</v>
      </c>
    </row>
    <row r="237" spans="1:11" x14ac:dyDescent="0.2">
      <c r="A237">
        <v>259</v>
      </c>
      <c r="B237" t="s">
        <v>125</v>
      </c>
      <c r="C237" t="s">
        <v>15</v>
      </c>
      <c r="D237" s="1">
        <v>41820</v>
      </c>
      <c r="E237" s="5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25</v>
      </c>
      <c r="K237" t="s">
        <v>28</v>
      </c>
    </row>
    <row r="238" spans="1:11" x14ac:dyDescent="0.2">
      <c r="A238">
        <v>260</v>
      </c>
      <c r="B238" t="s">
        <v>125</v>
      </c>
      <c r="C238" t="s">
        <v>16</v>
      </c>
      <c r="D238" s="1">
        <v>42185</v>
      </c>
      <c r="E238" s="5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25</v>
      </c>
      <c r="K238" t="s">
        <v>28</v>
      </c>
    </row>
    <row r="239" spans="1:11" x14ac:dyDescent="0.2">
      <c r="A239">
        <v>261</v>
      </c>
      <c r="B239" t="s">
        <v>125</v>
      </c>
      <c r="C239" t="s">
        <v>17</v>
      </c>
      <c r="D239" s="1">
        <v>42551</v>
      </c>
      <c r="E239" s="5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25</v>
      </c>
      <c r="K239" t="s">
        <v>28</v>
      </c>
    </row>
    <row r="240" spans="1:11" x14ac:dyDescent="0.2">
      <c r="A240">
        <v>262</v>
      </c>
      <c r="B240" t="s">
        <v>126</v>
      </c>
      <c r="C240" t="s">
        <v>11</v>
      </c>
      <c r="D240" s="1">
        <v>41639</v>
      </c>
      <c r="E240" s="5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13</v>
      </c>
      <c r="K240" t="s">
        <v>127</v>
      </c>
    </row>
    <row r="241" spans="1:11" x14ac:dyDescent="0.2">
      <c r="A241">
        <v>263</v>
      </c>
      <c r="B241" t="s">
        <v>126</v>
      </c>
      <c r="C241" t="s">
        <v>15</v>
      </c>
      <c r="D241" s="1">
        <v>42004</v>
      </c>
      <c r="E241" s="5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13</v>
      </c>
      <c r="K241" t="s">
        <v>127</v>
      </c>
    </row>
    <row r="242" spans="1:11" x14ac:dyDescent="0.2">
      <c r="A242">
        <v>264</v>
      </c>
      <c r="B242" t="s">
        <v>126</v>
      </c>
      <c r="C242" t="s">
        <v>16</v>
      </c>
      <c r="D242" s="1">
        <v>42369</v>
      </c>
      <c r="E242" s="5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13</v>
      </c>
      <c r="K242" t="s">
        <v>127</v>
      </c>
    </row>
    <row r="243" spans="1:11" x14ac:dyDescent="0.2">
      <c r="A243">
        <v>265</v>
      </c>
      <c r="B243" t="s">
        <v>126</v>
      </c>
      <c r="C243" t="s">
        <v>17</v>
      </c>
      <c r="D243" s="1">
        <v>42735</v>
      </c>
      <c r="E243" s="5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13</v>
      </c>
      <c r="K243" t="s">
        <v>127</v>
      </c>
    </row>
    <row r="244" spans="1:11" x14ac:dyDescent="0.2">
      <c r="A244">
        <v>266</v>
      </c>
      <c r="B244" t="s">
        <v>128</v>
      </c>
      <c r="C244" t="s">
        <v>11</v>
      </c>
      <c r="D244" s="1">
        <v>41274</v>
      </c>
      <c r="E244" s="5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47</v>
      </c>
      <c r="K244" t="s">
        <v>50</v>
      </c>
    </row>
    <row r="245" spans="1:11" x14ac:dyDescent="0.2">
      <c r="A245">
        <v>267</v>
      </c>
      <c r="B245" t="s">
        <v>128</v>
      </c>
      <c r="C245" t="s">
        <v>15</v>
      </c>
      <c r="D245" s="1">
        <v>41639</v>
      </c>
      <c r="E245" s="5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47</v>
      </c>
      <c r="K245" t="s">
        <v>50</v>
      </c>
    </row>
    <row r="246" spans="1:11" x14ac:dyDescent="0.2">
      <c r="A246">
        <v>268</v>
      </c>
      <c r="B246" t="s">
        <v>128</v>
      </c>
      <c r="C246" t="s">
        <v>16</v>
      </c>
      <c r="D246" s="1">
        <v>42004</v>
      </c>
      <c r="E246" s="5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47</v>
      </c>
      <c r="K246" t="s">
        <v>50</v>
      </c>
    </row>
    <row r="247" spans="1:11" x14ac:dyDescent="0.2">
      <c r="A247">
        <v>269</v>
      </c>
      <c r="B247" t="s">
        <v>128</v>
      </c>
      <c r="C247" t="s">
        <v>17</v>
      </c>
      <c r="D247" s="1">
        <v>42369</v>
      </c>
      <c r="E247" s="5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47</v>
      </c>
      <c r="K247" t="s">
        <v>50</v>
      </c>
    </row>
    <row r="248" spans="1:11" x14ac:dyDescent="0.2">
      <c r="A248">
        <v>270</v>
      </c>
      <c r="B248" t="s">
        <v>129</v>
      </c>
      <c r="C248" t="s">
        <v>11</v>
      </c>
      <c r="D248" s="1">
        <v>41274</v>
      </c>
      <c r="E248" s="5">
        <v>6514099000</v>
      </c>
      <c r="F248" s="2">
        <v>5745428000</v>
      </c>
      <c r="G248" t="s">
        <v>12</v>
      </c>
      <c r="H248" s="2">
        <v>0</v>
      </c>
      <c r="I248" s="2">
        <v>169645000</v>
      </c>
      <c r="J248" t="s">
        <v>52</v>
      </c>
      <c r="K248" t="s">
        <v>130</v>
      </c>
    </row>
    <row r="249" spans="1:11" x14ac:dyDescent="0.2">
      <c r="A249">
        <v>271</v>
      </c>
      <c r="B249" t="s">
        <v>129</v>
      </c>
      <c r="C249" t="s">
        <v>15</v>
      </c>
      <c r="D249" s="1">
        <v>41639</v>
      </c>
      <c r="E249" s="5">
        <v>7184794000</v>
      </c>
      <c r="F249" s="2">
        <v>6293699000</v>
      </c>
      <c r="G249" t="s">
        <v>12</v>
      </c>
      <c r="H249" s="2">
        <v>0</v>
      </c>
      <c r="I249" s="2">
        <v>190390000</v>
      </c>
      <c r="J249" t="s">
        <v>52</v>
      </c>
      <c r="K249" t="s">
        <v>130</v>
      </c>
    </row>
    <row r="250" spans="1:11" x14ac:dyDescent="0.2">
      <c r="A250">
        <v>272</v>
      </c>
      <c r="B250" t="s">
        <v>129</v>
      </c>
      <c r="C250" t="s">
        <v>16</v>
      </c>
      <c r="D250" s="1">
        <v>42004</v>
      </c>
      <c r="E250" s="5">
        <v>9049918000</v>
      </c>
      <c r="F250" s="2">
        <v>8050222000</v>
      </c>
      <c r="G250" t="s">
        <v>12</v>
      </c>
      <c r="H250" s="2">
        <v>0</v>
      </c>
      <c r="I250" s="2">
        <v>265101000</v>
      </c>
      <c r="J250" t="s">
        <v>52</v>
      </c>
      <c r="K250" t="s">
        <v>130</v>
      </c>
    </row>
    <row r="251" spans="1:11" x14ac:dyDescent="0.2">
      <c r="A251">
        <v>273</v>
      </c>
      <c r="B251" t="s">
        <v>129</v>
      </c>
      <c r="C251" t="s">
        <v>17</v>
      </c>
      <c r="D251" s="1">
        <v>42369</v>
      </c>
      <c r="E251" s="5">
        <v>10855810000</v>
      </c>
      <c r="F251" s="2">
        <v>9716541000</v>
      </c>
      <c r="G251" t="s">
        <v>12</v>
      </c>
      <c r="H251" s="2">
        <v>0</v>
      </c>
      <c r="I251" s="2">
        <v>314096000</v>
      </c>
      <c r="J251" t="s">
        <v>52</v>
      </c>
      <c r="K251" t="s">
        <v>130</v>
      </c>
    </row>
    <row r="252" spans="1:11" x14ac:dyDescent="0.2">
      <c r="A252">
        <v>274</v>
      </c>
      <c r="B252" t="s">
        <v>131</v>
      </c>
      <c r="C252" t="s">
        <v>11</v>
      </c>
      <c r="D252" s="1">
        <v>41274</v>
      </c>
      <c r="E252" s="5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52</v>
      </c>
      <c r="K252" t="s">
        <v>53</v>
      </c>
    </row>
    <row r="253" spans="1:11" x14ac:dyDescent="0.2">
      <c r="A253">
        <v>275</v>
      </c>
      <c r="B253" t="s">
        <v>131</v>
      </c>
      <c r="C253" t="s">
        <v>15</v>
      </c>
      <c r="D253" s="1">
        <v>41639</v>
      </c>
      <c r="E253" s="5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52</v>
      </c>
      <c r="K253" t="s">
        <v>53</v>
      </c>
    </row>
    <row r="254" spans="1:11" x14ac:dyDescent="0.2">
      <c r="A254">
        <v>276</v>
      </c>
      <c r="B254" t="s">
        <v>131</v>
      </c>
      <c r="C254" t="s">
        <v>16</v>
      </c>
      <c r="D254" s="1">
        <v>42004</v>
      </c>
      <c r="E254" s="5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52</v>
      </c>
      <c r="K254" t="s">
        <v>53</v>
      </c>
    </row>
    <row r="255" spans="1:11" x14ac:dyDescent="0.2">
      <c r="A255">
        <v>277</v>
      </c>
      <c r="B255" t="s">
        <v>131</v>
      </c>
      <c r="C255" t="s">
        <v>17</v>
      </c>
      <c r="D255" s="1">
        <v>42369</v>
      </c>
      <c r="E255" s="5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52</v>
      </c>
      <c r="K255" t="s">
        <v>53</v>
      </c>
    </row>
    <row r="256" spans="1:11" x14ac:dyDescent="0.2">
      <c r="A256">
        <v>278</v>
      </c>
      <c r="B256" t="s">
        <v>132</v>
      </c>
      <c r="C256" t="s">
        <v>11</v>
      </c>
      <c r="D256" s="1">
        <v>41608</v>
      </c>
      <c r="E256" s="5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19</v>
      </c>
      <c r="K256" t="s">
        <v>133</v>
      </c>
    </row>
    <row r="257" spans="1:11" x14ac:dyDescent="0.2">
      <c r="A257">
        <v>279</v>
      </c>
      <c r="B257" t="s">
        <v>132</v>
      </c>
      <c r="C257" t="s">
        <v>15</v>
      </c>
      <c r="D257" s="1">
        <v>41973</v>
      </c>
      <c r="E257" s="5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19</v>
      </c>
      <c r="K257" t="s">
        <v>133</v>
      </c>
    </row>
    <row r="258" spans="1:11" x14ac:dyDescent="0.2">
      <c r="A258">
        <v>280</v>
      </c>
      <c r="B258" t="s">
        <v>132</v>
      </c>
      <c r="C258" t="s">
        <v>16</v>
      </c>
      <c r="D258" s="1">
        <v>42338</v>
      </c>
      <c r="E258" s="5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19</v>
      </c>
      <c r="K258" t="s">
        <v>133</v>
      </c>
    </row>
    <row r="259" spans="1:11" x14ac:dyDescent="0.2">
      <c r="A259">
        <v>281</v>
      </c>
      <c r="B259" t="s">
        <v>132</v>
      </c>
      <c r="C259" t="s">
        <v>17</v>
      </c>
      <c r="D259" s="1">
        <v>42704</v>
      </c>
      <c r="E259" s="5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19</v>
      </c>
      <c r="K259" t="s">
        <v>133</v>
      </c>
    </row>
    <row r="260" spans="1:11" x14ac:dyDescent="0.2">
      <c r="A260">
        <v>282</v>
      </c>
      <c r="B260" t="s">
        <v>134</v>
      </c>
      <c r="C260" t="s">
        <v>11</v>
      </c>
      <c r="D260" s="1">
        <v>41639</v>
      </c>
      <c r="E260" s="5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">
      <c r="A261">
        <v>283</v>
      </c>
      <c r="B261" t="s">
        <v>134</v>
      </c>
      <c r="C261" t="s">
        <v>15</v>
      </c>
      <c r="D261" s="1">
        <v>42004</v>
      </c>
      <c r="E261" s="5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">
      <c r="A262">
        <v>284</v>
      </c>
      <c r="B262" t="s">
        <v>134</v>
      </c>
      <c r="C262" t="s">
        <v>16</v>
      </c>
      <c r="D262" s="1">
        <v>42369</v>
      </c>
      <c r="E262" s="5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">
      <c r="A263">
        <v>285</v>
      </c>
      <c r="B263" t="s">
        <v>134</v>
      </c>
      <c r="C263" t="s">
        <v>17</v>
      </c>
      <c r="D263" s="1">
        <v>42735</v>
      </c>
      <c r="E263" s="5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">
      <c r="A264">
        <v>286</v>
      </c>
      <c r="B264" t="s">
        <v>135</v>
      </c>
      <c r="C264" t="s">
        <v>11</v>
      </c>
      <c r="D264" s="1">
        <v>41636</v>
      </c>
      <c r="E264" s="5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">
      <c r="A265">
        <v>287</v>
      </c>
      <c r="B265" t="s">
        <v>135</v>
      </c>
      <c r="C265" t="s">
        <v>15</v>
      </c>
      <c r="D265" s="1">
        <v>42007</v>
      </c>
      <c r="E265" s="5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">
      <c r="A266">
        <v>288</v>
      </c>
      <c r="B266" t="s">
        <v>135</v>
      </c>
      <c r="C266" t="s">
        <v>16</v>
      </c>
      <c r="D266" s="1">
        <v>42371</v>
      </c>
      <c r="E266" s="5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">
      <c r="A267">
        <v>289</v>
      </c>
      <c r="B267" t="s">
        <v>135</v>
      </c>
      <c r="C267" t="s">
        <v>17</v>
      </c>
      <c r="D267" s="1">
        <v>42735</v>
      </c>
      <c r="E267" s="5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">
      <c r="A268">
        <v>290</v>
      </c>
      <c r="B268" t="s">
        <v>137</v>
      </c>
      <c r="C268" t="s">
        <v>11</v>
      </c>
      <c r="D268" s="1">
        <v>41274</v>
      </c>
      <c r="E268" s="5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59</v>
      </c>
      <c r="K268" t="s">
        <v>138</v>
      </c>
    </row>
    <row r="269" spans="1:11" x14ac:dyDescent="0.2">
      <c r="A269">
        <v>291</v>
      </c>
      <c r="B269" t="s">
        <v>137</v>
      </c>
      <c r="C269" t="s">
        <v>15</v>
      </c>
      <c r="D269" s="1">
        <v>41639</v>
      </c>
      <c r="E269" s="5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59</v>
      </c>
      <c r="K269" t="s">
        <v>138</v>
      </c>
    </row>
    <row r="270" spans="1:11" x14ac:dyDescent="0.2">
      <c r="A270">
        <v>292</v>
      </c>
      <c r="B270" t="s">
        <v>137</v>
      </c>
      <c r="C270" t="s">
        <v>16</v>
      </c>
      <c r="D270" s="1">
        <v>42004</v>
      </c>
      <c r="E270" s="5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59</v>
      </c>
      <c r="K270" t="s">
        <v>138</v>
      </c>
    </row>
    <row r="271" spans="1:11" x14ac:dyDescent="0.2">
      <c r="A271">
        <v>293</v>
      </c>
      <c r="B271" t="s">
        <v>137</v>
      </c>
      <c r="C271" t="s">
        <v>17</v>
      </c>
      <c r="D271" s="1">
        <v>42369</v>
      </c>
      <c r="E271" s="5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59</v>
      </c>
      <c r="K271" t="s">
        <v>138</v>
      </c>
    </row>
    <row r="272" spans="1:11" x14ac:dyDescent="0.2">
      <c r="A272">
        <v>294</v>
      </c>
      <c r="B272" t="s">
        <v>139</v>
      </c>
      <c r="C272" t="s">
        <v>11</v>
      </c>
      <c r="D272" s="1">
        <v>41274</v>
      </c>
      <c r="E272" s="5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47</v>
      </c>
      <c r="K272" t="s">
        <v>140</v>
      </c>
    </row>
    <row r="273" spans="1:11" x14ac:dyDescent="0.2">
      <c r="A273">
        <v>295</v>
      </c>
      <c r="B273" t="s">
        <v>139</v>
      </c>
      <c r="C273" t="s">
        <v>15</v>
      </c>
      <c r="D273" s="1">
        <v>41639</v>
      </c>
      <c r="E273" s="5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47</v>
      </c>
      <c r="K273" t="s">
        <v>140</v>
      </c>
    </row>
    <row r="274" spans="1:11" x14ac:dyDescent="0.2">
      <c r="A274">
        <v>296</v>
      </c>
      <c r="B274" t="s">
        <v>139</v>
      </c>
      <c r="C274" t="s">
        <v>16</v>
      </c>
      <c r="D274" s="1">
        <v>42004</v>
      </c>
      <c r="E274" s="5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47</v>
      </c>
      <c r="K274" t="s">
        <v>140</v>
      </c>
    </row>
    <row r="275" spans="1:11" x14ac:dyDescent="0.2">
      <c r="A275">
        <v>297</v>
      </c>
      <c r="B275" t="s">
        <v>139</v>
      </c>
      <c r="C275" t="s">
        <v>17</v>
      </c>
      <c r="D275" s="1">
        <v>42369</v>
      </c>
      <c r="E275" s="5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47</v>
      </c>
      <c r="K275" t="s">
        <v>140</v>
      </c>
    </row>
    <row r="276" spans="1:11" x14ac:dyDescent="0.2">
      <c r="A276">
        <v>298</v>
      </c>
      <c r="B276" t="s">
        <v>141</v>
      </c>
      <c r="C276" t="s">
        <v>11</v>
      </c>
      <c r="D276" s="1">
        <v>41274</v>
      </c>
      <c r="E276" s="5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36</v>
      </c>
      <c r="K276" t="s">
        <v>142</v>
      </c>
    </row>
    <row r="277" spans="1:11" x14ac:dyDescent="0.2">
      <c r="A277">
        <v>299</v>
      </c>
      <c r="B277" t="s">
        <v>141</v>
      </c>
      <c r="C277" t="s">
        <v>15</v>
      </c>
      <c r="D277" s="1">
        <v>41639</v>
      </c>
      <c r="E277" s="5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36</v>
      </c>
      <c r="K277" t="s">
        <v>142</v>
      </c>
    </row>
    <row r="278" spans="1:11" x14ac:dyDescent="0.2">
      <c r="A278">
        <v>300</v>
      </c>
      <c r="B278" t="s">
        <v>141</v>
      </c>
      <c r="C278" t="s">
        <v>16</v>
      </c>
      <c r="D278" s="1">
        <v>42004</v>
      </c>
      <c r="E278" s="5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36</v>
      </c>
      <c r="K278" t="s">
        <v>142</v>
      </c>
    </row>
    <row r="279" spans="1:11" x14ac:dyDescent="0.2">
      <c r="A279">
        <v>301</v>
      </c>
      <c r="B279" t="s">
        <v>141</v>
      </c>
      <c r="C279" t="s">
        <v>17</v>
      </c>
      <c r="D279" s="1">
        <v>42369</v>
      </c>
      <c r="E279" s="5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36</v>
      </c>
      <c r="K279" t="s">
        <v>142</v>
      </c>
    </row>
    <row r="280" spans="1:11" x14ac:dyDescent="0.2">
      <c r="A280">
        <v>302</v>
      </c>
      <c r="B280" t="s">
        <v>143</v>
      </c>
      <c r="C280" t="s">
        <v>11</v>
      </c>
      <c r="D280" s="1">
        <v>41274</v>
      </c>
      <c r="E280" s="5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83</v>
      </c>
      <c r="K280" t="s">
        <v>144</v>
      </c>
    </row>
    <row r="281" spans="1:11" x14ac:dyDescent="0.2">
      <c r="A281">
        <v>303</v>
      </c>
      <c r="B281" t="s">
        <v>143</v>
      </c>
      <c r="C281" t="s">
        <v>15</v>
      </c>
      <c r="D281" s="1">
        <v>41639</v>
      </c>
      <c r="E281" s="5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83</v>
      </c>
      <c r="K281" t="s">
        <v>144</v>
      </c>
    </row>
    <row r="282" spans="1:11" x14ac:dyDescent="0.2">
      <c r="A282">
        <v>304</v>
      </c>
      <c r="B282" t="s">
        <v>143</v>
      </c>
      <c r="C282" t="s">
        <v>16</v>
      </c>
      <c r="D282" s="1">
        <v>42004</v>
      </c>
      <c r="E282" s="5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83</v>
      </c>
      <c r="K282" t="s">
        <v>144</v>
      </c>
    </row>
    <row r="283" spans="1:11" x14ac:dyDescent="0.2">
      <c r="A283">
        <v>305</v>
      </c>
      <c r="B283" t="s">
        <v>143</v>
      </c>
      <c r="C283" t="s">
        <v>17</v>
      </c>
      <c r="D283" s="1">
        <v>42369</v>
      </c>
      <c r="E283" s="5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83</v>
      </c>
      <c r="K283" t="s">
        <v>144</v>
      </c>
    </row>
    <row r="284" spans="1:11" x14ac:dyDescent="0.2">
      <c r="A284">
        <v>306</v>
      </c>
      <c r="B284" t="s">
        <v>145</v>
      </c>
      <c r="C284" t="s">
        <v>11</v>
      </c>
      <c r="D284" s="1">
        <v>41274</v>
      </c>
      <c r="E284" s="5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13</v>
      </c>
      <c r="K284" t="s">
        <v>146</v>
      </c>
    </row>
    <row r="285" spans="1:11" x14ac:dyDescent="0.2">
      <c r="A285">
        <v>307</v>
      </c>
      <c r="B285" t="s">
        <v>145</v>
      </c>
      <c r="C285" t="s">
        <v>15</v>
      </c>
      <c r="D285" s="1">
        <v>41639</v>
      </c>
      <c r="E285" s="5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13</v>
      </c>
      <c r="K285" t="s">
        <v>146</v>
      </c>
    </row>
    <row r="286" spans="1:11" x14ac:dyDescent="0.2">
      <c r="A286">
        <v>308</v>
      </c>
      <c r="B286" t="s">
        <v>145</v>
      </c>
      <c r="C286" t="s">
        <v>16</v>
      </c>
      <c r="D286" s="1">
        <v>42004</v>
      </c>
      <c r="E286" s="5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13</v>
      </c>
      <c r="K286" t="s">
        <v>146</v>
      </c>
    </row>
    <row r="287" spans="1:11" x14ac:dyDescent="0.2">
      <c r="A287">
        <v>309</v>
      </c>
      <c r="B287" t="s">
        <v>145</v>
      </c>
      <c r="C287" t="s">
        <v>17</v>
      </c>
      <c r="D287" s="1">
        <v>42369</v>
      </c>
      <c r="E287" s="5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13</v>
      </c>
      <c r="K287" t="s">
        <v>146</v>
      </c>
    </row>
    <row r="288" spans="1:11" x14ac:dyDescent="0.2">
      <c r="A288">
        <v>310</v>
      </c>
      <c r="B288" t="s">
        <v>147</v>
      </c>
      <c r="C288" t="s">
        <v>11</v>
      </c>
      <c r="D288" s="1">
        <v>41639</v>
      </c>
      <c r="E288" s="5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19</v>
      </c>
      <c r="K288" t="s">
        <v>148</v>
      </c>
    </row>
    <row r="289" spans="1:11" x14ac:dyDescent="0.2">
      <c r="A289">
        <v>311</v>
      </c>
      <c r="B289" t="s">
        <v>147</v>
      </c>
      <c r="C289" t="s">
        <v>15</v>
      </c>
      <c r="D289" s="1">
        <v>42004</v>
      </c>
      <c r="E289" s="5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19</v>
      </c>
      <c r="K289" t="s">
        <v>148</v>
      </c>
    </row>
    <row r="290" spans="1:11" x14ac:dyDescent="0.2">
      <c r="A290">
        <v>312</v>
      </c>
      <c r="B290" t="s">
        <v>147</v>
      </c>
      <c r="C290" t="s">
        <v>16</v>
      </c>
      <c r="D290" s="1">
        <v>42369</v>
      </c>
      <c r="E290" s="5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19</v>
      </c>
      <c r="K290" t="s">
        <v>148</v>
      </c>
    </row>
    <row r="291" spans="1:11" x14ac:dyDescent="0.2">
      <c r="A291">
        <v>313</v>
      </c>
      <c r="B291" t="s">
        <v>147</v>
      </c>
      <c r="C291" t="s">
        <v>17</v>
      </c>
      <c r="D291" s="1">
        <v>42735</v>
      </c>
      <c r="E291" s="5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19</v>
      </c>
      <c r="K291" t="s">
        <v>148</v>
      </c>
    </row>
    <row r="292" spans="1:11" x14ac:dyDescent="0.2">
      <c r="A292">
        <v>314</v>
      </c>
      <c r="B292" t="s">
        <v>149</v>
      </c>
      <c r="C292" t="s">
        <v>11</v>
      </c>
      <c r="D292" s="1">
        <v>41274</v>
      </c>
      <c r="E292" s="5">
        <v>29119000000</v>
      </c>
      <c r="F292" s="2">
        <v>17900000000</v>
      </c>
      <c r="G292" t="s">
        <v>12</v>
      </c>
      <c r="H292" s="2">
        <v>0</v>
      </c>
      <c r="I292" s="2">
        <v>8742000000</v>
      </c>
      <c r="J292" t="s">
        <v>25</v>
      </c>
      <c r="K292" t="s">
        <v>81</v>
      </c>
    </row>
    <row r="293" spans="1:11" x14ac:dyDescent="0.2">
      <c r="A293">
        <v>315</v>
      </c>
      <c r="B293" t="s">
        <v>149</v>
      </c>
      <c r="C293" t="s">
        <v>15</v>
      </c>
      <c r="D293" s="1">
        <v>41639</v>
      </c>
      <c r="E293" s="5">
        <v>32380000000</v>
      </c>
      <c r="F293" s="2">
        <v>20865000000</v>
      </c>
      <c r="G293" t="s">
        <v>12</v>
      </c>
      <c r="H293" s="2">
        <v>0</v>
      </c>
      <c r="I293" s="2">
        <v>9339000000</v>
      </c>
      <c r="J293" t="s">
        <v>25</v>
      </c>
      <c r="K293" t="s">
        <v>81</v>
      </c>
    </row>
    <row r="294" spans="1:11" x14ac:dyDescent="0.2">
      <c r="A294">
        <v>316</v>
      </c>
      <c r="B294" t="s">
        <v>149</v>
      </c>
      <c r="C294" t="s">
        <v>16</v>
      </c>
      <c r="D294" s="1">
        <v>42004</v>
      </c>
      <c r="E294" s="5">
        <v>34914000000</v>
      </c>
      <c r="F294" s="2">
        <v>21334000000</v>
      </c>
      <c r="G294" t="s">
        <v>12</v>
      </c>
      <c r="H294" s="2">
        <v>0</v>
      </c>
      <c r="I294" s="2">
        <v>10276000000</v>
      </c>
      <c r="J294" t="s">
        <v>25</v>
      </c>
      <c r="K294" t="s">
        <v>81</v>
      </c>
    </row>
    <row r="295" spans="1:11" x14ac:dyDescent="0.2">
      <c r="A295">
        <v>317</v>
      </c>
      <c r="B295" t="s">
        <v>149</v>
      </c>
      <c r="C295" t="s">
        <v>17</v>
      </c>
      <c r="D295" s="1">
        <v>42369</v>
      </c>
      <c r="E295" s="5">
        <v>37876000000</v>
      </c>
      <c r="F295" s="2">
        <v>23290000000</v>
      </c>
      <c r="G295" t="s">
        <v>12</v>
      </c>
      <c r="H295" s="2">
        <v>0</v>
      </c>
      <c r="I295" s="2">
        <v>11259000000</v>
      </c>
      <c r="J295" t="s">
        <v>25</v>
      </c>
      <c r="K295" t="s">
        <v>81</v>
      </c>
    </row>
    <row r="296" spans="1:11" x14ac:dyDescent="0.2">
      <c r="A296">
        <v>318</v>
      </c>
      <c r="B296" t="s">
        <v>150</v>
      </c>
      <c r="C296" t="s">
        <v>11</v>
      </c>
      <c r="D296" s="1">
        <v>41274</v>
      </c>
      <c r="E296" s="5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47</v>
      </c>
      <c r="K296" t="s">
        <v>50</v>
      </c>
    </row>
    <row r="297" spans="1:11" x14ac:dyDescent="0.2">
      <c r="A297">
        <v>319</v>
      </c>
      <c r="B297" t="s">
        <v>150</v>
      </c>
      <c r="C297" t="s">
        <v>15</v>
      </c>
      <c r="D297" s="1">
        <v>41639</v>
      </c>
      <c r="E297" s="5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47</v>
      </c>
      <c r="K297" t="s">
        <v>50</v>
      </c>
    </row>
    <row r="298" spans="1:11" x14ac:dyDescent="0.2">
      <c r="A298">
        <v>320</v>
      </c>
      <c r="B298" t="s">
        <v>150</v>
      </c>
      <c r="C298" t="s">
        <v>16</v>
      </c>
      <c r="D298" s="1">
        <v>42004</v>
      </c>
      <c r="E298" s="5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47</v>
      </c>
      <c r="K298" t="s">
        <v>50</v>
      </c>
    </row>
    <row r="299" spans="1:11" x14ac:dyDescent="0.2">
      <c r="A299">
        <v>321</v>
      </c>
      <c r="B299" t="s">
        <v>150</v>
      </c>
      <c r="C299" t="s">
        <v>17</v>
      </c>
      <c r="D299" s="1">
        <v>42369</v>
      </c>
      <c r="E299" s="5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47</v>
      </c>
      <c r="K299" t="s">
        <v>50</v>
      </c>
    </row>
    <row r="300" spans="1:11" x14ac:dyDescent="0.2">
      <c r="A300">
        <v>322</v>
      </c>
      <c r="B300" t="s">
        <v>151</v>
      </c>
      <c r="C300" t="s">
        <v>11</v>
      </c>
      <c r="D300" s="1">
        <v>41274</v>
      </c>
      <c r="E300" s="5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36</v>
      </c>
      <c r="K300" t="s">
        <v>142</v>
      </c>
    </row>
    <row r="301" spans="1:11" x14ac:dyDescent="0.2">
      <c r="A301">
        <v>323</v>
      </c>
      <c r="B301" t="s">
        <v>151</v>
      </c>
      <c r="C301" t="s">
        <v>15</v>
      </c>
      <c r="D301" s="1">
        <v>41639</v>
      </c>
      <c r="E301" s="5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36</v>
      </c>
      <c r="K301" t="s">
        <v>142</v>
      </c>
    </row>
    <row r="302" spans="1:11" x14ac:dyDescent="0.2">
      <c r="A302">
        <v>324</v>
      </c>
      <c r="B302" t="s">
        <v>151</v>
      </c>
      <c r="C302" t="s">
        <v>16</v>
      </c>
      <c r="D302" s="1">
        <v>42004</v>
      </c>
      <c r="E302" s="5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36</v>
      </c>
      <c r="K302" t="s">
        <v>142</v>
      </c>
    </row>
    <row r="303" spans="1:11" x14ac:dyDescent="0.2">
      <c r="A303">
        <v>325</v>
      </c>
      <c r="B303" t="s">
        <v>151</v>
      </c>
      <c r="C303" t="s">
        <v>17</v>
      </c>
      <c r="D303" s="1">
        <v>42369</v>
      </c>
      <c r="E303" s="5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36</v>
      </c>
      <c r="K303" t="s">
        <v>142</v>
      </c>
    </row>
    <row r="304" spans="1:11" x14ac:dyDescent="0.2">
      <c r="A304">
        <v>326</v>
      </c>
      <c r="B304" t="s">
        <v>152</v>
      </c>
      <c r="C304" t="s">
        <v>11</v>
      </c>
      <c r="D304" s="1">
        <v>41455</v>
      </c>
      <c r="E304" s="5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36</v>
      </c>
      <c r="K304" t="s">
        <v>142</v>
      </c>
    </row>
    <row r="305" spans="1:11" x14ac:dyDescent="0.2">
      <c r="A305">
        <v>327</v>
      </c>
      <c r="B305" t="s">
        <v>152</v>
      </c>
      <c r="C305" t="s">
        <v>15</v>
      </c>
      <c r="D305" s="1">
        <v>41820</v>
      </c>
      <c r="E305" s="5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36</v>
      </c>
      <c r="K305" t="s">
        <v>142</v>
      </c>
    </row>
    <row r="306" spans="1:11" x14ac:dyDescent="0.2">
      <c r="A306">
        <v>328</v>
      </c>
      <c r="B306" t="s">
        <v>152</v>
      </c>
      <c r="C306" t="s">
        <v>16</v>
      </c>
      <c r="D306" s="1">
        <v>42185</v>
      </c>
      <c r="E306" s="5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36</v>
      </c>
      <c r="K306" t="s">
        <v>142</v>
      </c>
    </row>
    <row r="307" spans="1:11" x14ac:dyDescent="0.2">
      <c r="A307">
        <v>329</v>
      </c>
      <c r="B307" t="s">
        <v>152</v>
      </c>
      <c r="C307" t="s">
        <v>17</v>
      </c>
      <c r="D307" s="1">
        <v>42551</v>
      </c>
      <c r="E307" s="5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36</v>
      </c>
      <c r="K307" t="s">
        <v>142</v>
      </c>
    </row>
    <row r="308" spans="1:11" x14ac:dyDescent="0.2">
      <c r="A308">
        <v>330</v>
      </c>
      <c r="B308" t="s">
        <v>153</v>
      </c>
      <c r="C308" t="s">
        <v>11</v>
      </c>
      <c r="D308" s="1">
        <v>41639</v>
      </c>
      <c r="E308" s="5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47</v>
      </c>
      <c r="K308" t="s">
        <v>140</v>
      </c>
    </row>
    <row r="309" spans="1:11" x14ac:dyDescent="0.2">
      <c r="A309">
        <v>331</v>
      </c>
      <c r="B309" t="s">
        <v>153</v>
      </c>
      <c r="C309" t="s">
        <v>15</v>
      </c>
      <c r="D309" s="1">
        <v>42004</v>
      </c>
      <c r="E309" s="5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47</v>
      </c>
      <c r="K309" t="s">
        <v>140</v>
      </c>
    </row>
    <row r="310" spans="1:11" x14ac:dyDescent="0.2">
      <c r="A310">
        <v>332</v>
      </c>
      <c r="B310" t="s">
        <v>153</v>
      </c>
      <c r="C310" t="s">
        <v>16</v>
      </c>
      <c r="D310" s="1">
        <v>42369</v>
      </c>
      <c r="E310" s="5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47</v>
      </c>
      <c r="K310" t="s">
        <v>140</v>
      </c>
    </row>
    <row r="311" spans="1:11" x14ac:dyDescent="0.2">
      <c r="A311">
        <v>333</v>
      </c>
      <c r="B311" t="s">
        <v>153</v>
      </c>
      <c r="C311" t="s">
        <v>17</v>
      </c>
      <c r="D311" s="1">
        <v>42735</v>
      </c>
      <c r="E311" s="5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47</v>
      </c>
      <c r="K311" t="s">
        <v>140</v>
      </c>
    </row>
    <row r="312" spans="1:11" x14ac:dyDescent="0.2">
      <c r="A312">
        <v>338</v>
      </c>
      <c r="B312" t="s">
        <v>154</v>
      </c>
      <c r="C312" t="s">
        <v>11</v>
      </c>
      <c r="D312" s="1">
        <v>41639</v>
      </c>
      <c r="E312" s="5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19</v>
      </c>
      <c r="K312" t="s">
        <v>155</v>
      </c>
    </row>
    <row r="313" spans="1:11" x14ac:dyDescent="0.2">
      <c r="A313">
        <v>339</v>
      </c>
      <c r="B313" t="s">
        <v>154</v>
      </c>
      <c r="C313" t="s">
        <v>15</v>
      </c>
      <c r="D313" s="1">
        <v>42004</v>
      </c>
      <c r="E313" s="5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19</v>
      </c>
      <c r="K313" t="s">
        <v>155</v>
      </c>
    </row>
    <row r="314" spans="1:11" x14ac:dyDescent="0.2">
      <c r="A314">
        <v>340</v>
      </c>
      <c r="B314" t="s">
        <v>154</v>
      </c>
      <c r="C314" t="s">
        <v>16</v>
      </c>
      <c r="D314" s="1">
        <v>42369</v>
      </c>
      <c r="E314" s="5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19</v>
      </c>
      <c r="K314" t="s">
        <v>155</v>
      </c>
    </row>
    <row r="315" spans="1:11" x14ac:dyDescent="0.2">
      <c r="A315">
        <v>341</v>
      </c>
      <c r="B315" t="s">
        <v>154</v>
      </c>
      <c r="C315" t="s">
        <v>17</v>
      </c>
      <c r="D315" s="1">
        <v>42735</v>
      </c>
      <c r="E315" s="5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19</v>
      </c>
      <c r="K315" t="s">
        <v>155</v>
      </c>
    </row>
    <row r="316" spans="1:11" x14ac:dyDescent="0.2">
      <c r="A316">
        <v>342</v>
      </c>
      <c r="B316" t="s">
        <v>156</v>
      </c>
      <c r="C316" t="s">
        <v>11</v>
      </c>
      <c r="D316" s="1">
        <v>41639</v>
      </c>
      <c r="E316" s="5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13</v>
      </c>
      <c r="K316" t="s">
        <v>157</v>
      </c>
    </row>
    <row r="317" spans="1:11" x14ac:dyDescent="0.2">
      <c r="A317">
        <v>343</v>
      </c>
      <c r="B317" t="s">
        <v>156</v>
      </c>
      <c r="C317" t="s">
        <v>15</v>
      </c>
      <c r="D317" s="1">
        <v>42004</v>
      </c>
      <c r="E317" s="5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13</v>
      </c>
      <c r="K317" t="s">
        <v>157</v>
      </c>
    </row>
    <row r="318" spans="1:11" x14ac:dyDescent="0.2">
      <c r="A318">
        <v>344</v>
      </c>
      <c r="B318" t="s">
        <v>156</v>
      </c>
      <c r="C318" t="s">
        <v>16</v>
      </c>
      <c r="D318" s="1">
        <v>42369</v>
      </c>
      <c r="E318" s="5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13</v>
      </c>
      <c r="K318" t="s">
        <v>157</v>
      </c>
    </row>
    <row r="319" spans="1:11" x14ac:dyDescent="0.2">
      <c r="A319">
        <v>345</v>
      </c>
      <c r="B319" t="s">
        <v>156</v>
      </c>
      <c r="C319" t="s">
        <v>17</v>
      </c>
      <c r="D319" s="1">
        <v>42735</v>
      </c>
      <c r="E319" s="5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13</v>
      </c>
      <c r="K319" t="s">
        <v>157</v>
      </c>
    </row>
    <row r="320" spans="1:11" x14ac:dyDescent="0.2">
      <c r="A320">
        <v>346</v>
      </c>
      <c r="B320" t="s">
        <v>158</v>
      </c>
      <c r="C320" t="s">
        <v>11</v>
      </c>
      <c r="D320" s="1">
        <v>41639</v>
      </c>
      <c r="E320" s="5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42</v>
      </c>
      <c r="K320" t="s">
        <v>43</v>
      </c>
    </row>
    <row r="321" spans="1:11" x14ac:dyDescent="0.2">
      <c r="A321">
        <v>347</v>
      </c>
      <c r="B321" t="s">
        <v>158</v>
      </c>
      <c r="C321" t="s">
        <v>15</v>
      </c>
      <c r="D321" s="1">
        <v>42004</v>
      </c>
      <c r="E321" s="5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42</v>
      </c>
      <c r="K321" t="s">
        <v>43</v>
      </c>
    </row>
    <row r="322" spans="1:11" x14ac:dyDescent="0.2">
      <c r="A322">
        <v>348</v>
      </c>
      <c r="B322" t="s">
        <v>158</v>
      </c>
      <c r="C322" t="s">
        <v>16</v>
      </c>
      <c r="D322" s="1">
        <v>42369</v>
      </c>
      <c r="E322" s="5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42</v>
      </c>
      <c r="K322" t="s">
        <v>43</v>
      </c>
    </row>
    <row r="323" spans="1:11" x14ac:dyDescent="0.2">
      <c r="A323">
        <v>349</v>
      </c>
      <c r="B323" t="s">
        <v>158</v>
      </c>
      <c r="C323" t="s">
        <v>17</v>
      </c>
      <c r="D323" s="1">
        <v>42735</v>
      </c>
      <c r="E323" s="5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42</v>
      </c>
      <c r="K323" t="s">
        <v>43</v>
      </c>
    </row>
    <row r="324" spans="1:11" x14ac:dyDescent="0.2">
      <c r="A324">
        <v>350</v>
      </c>
      <c r="B324" t="s">
        <v>159</v>
      </c>
      <c r="C324" t="s">
        <v>11</v>
      </c>
      <c r="D324" s="1">
        <v>41274</v>
      </c>
      <c r="E324" s="5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25</v>
      </c>
      <c r="K324" t="s">
        <v>81</v>
      </c>
    </row>
    <row r="325" spans="1:11" x14ac:dyDescent="0.2">
      <c r="A325">
        <v>351</v>
      </c>
      <c r="B325" t="s">
        <v>159</v>
      </c>
      <c r="C325" t="s">
        <v>15</v>
      </c>
      <c r="D325" s="1">
        <v>41639</v>
      </c>
      <c r="E325" s="5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25</v>
      </c>
      <c r="K325" t="s">
        <v>81</v>
      </c>
    </row>
    <row r="326" spans="1:11" x14ac:dyDescent="0.2">
      <c r="A326">
        <v>352</v>
      </c>
      <c r="B326" t="s">
        <v>159</v>
      </c>
      <c r="C326" t="s">
        <v>16</v>
      </c>
      <c r="D326" s="1">
        <v>42004</v>
      </c>
      <c r="E326" s="5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25</v>
      </c>
      <c r="K326" t="s">
        <v>81</v>
      </c>
    </row>
    <row r="327" spans="1:11" x14ac:dyDescent="0.2">
      <c r="A327">
        <v>353</v>
      </c>
      <c r="B327" t="s">
        <v>159</v>
      </c>
      <c r="C327" t="s">
        <v>17</v>
      </c>
      <c r="D327" s="1">
        <v>42369</v>
      </c>
      <c r="E327" s="5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25</v>
      </c>
      <c r="K327" t="s">
        <v>81</v>
      </c>
    </row>
    <row r="328" spans="1:11" x14ac:dyDescent="0.2">
      <c r="A328">
        <v>354</v>
      </c>
      <c r="B328" t="s">
        <v>160</v>
      </c>
      <c r="C328" t="s">
        <v>11</v>
      </c>
      <c r="D328" s="1">
        <v>41274</v>
      </c>
      <c r="E328" s="5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42</v>
      </c>
      <c r="K328" t="s">
        <v>43</v>
      </c>
    </row>
    <row r="329" spans="1:11" x14ac:dyDescent="0.2">
      <c r="A329">
        <v>355</v>
      </c>
      <c r="B329" t="s">
        <v>160</v>
      </c>
      <c r="C329" t="s">
        <v>15</v>
      </c>
      <c r="D329" s="1">
        <v>41639</v>
      </c>
      <c r="E329" s="5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42</v>
      </c>
      <c r="K329" t="s">
        <v>43</v>
      </c>
    </row>
    <row r="330" spans="1:11" x14ac:dyDescent="0.2">
      <c r="A330">
        <v>356</v>
      </c>
      <c r="B330" t="s">
        <v>160</v>
      </c>
      <c r="C330" t="s">
        <v>16</v>
      </c>
      <c r="D330" s="1">
        <v>42004</v>
      </c>
      <c r="E330" s="5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42</v>
      </c>
      <c r="K330" t="s">
        <v>43</v>
      </c>
    </row>
    <row r="331" spans="1:11" x14ac:dyDescent="0.2">
      <c r="A331">
        <v>357</v>
      </c>
      <c r="B331" t="s">
        <v>160</v>
      </c>
      <c r="C331" t="s">
        <v>17</v>
      </c>
      <c r="D331" s="1">
        <v>42369</v>
      </c>
      <c r="E331" s="5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42</v>
      </c>
      <c r="K331" t="s">
        <v>43</v>
      </c>
    </row>
    <row r="332" spans="1:11" x14ac:dyDescent="0.2">
      <c r="A332">
        <v>358</v>
      </c>
      <c r="B332" t="s">
        <v>161</v>
      </c>
      <c r="C332" t="s">
        <v>11</v>
      </c>
      <c r="D332" s="1">
        <v>41274</v>
      </c>
      <c r="E332" s="5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47</v>
      </c>
      <c r="K332" t="s">
        <v>100</v>
      </c>
    </row>
    <row r="333" spans="1:11" x14ac:dyDescent="0.2">
      <c r="A333">
        <v>359</v>
      </c>
      <c r="B333" t="s">
        <v>161</v>
      </c>
      <c r="C333" t="s">
        <v>15</v>
      </c>
      <c r="D333" s="1">
        <v>41639</v>
      </c>
      <c r="E333" s="5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47</v>
      </c>
      <c r="K333" t="s">
        <v>100</v>
      </c>
    </row>
    <row r="334" spans="1:11" x14ac:dyDescent="0.2">
      <c r="A334">
        <v>360</v>
      </c>
      <c r="B334" t="s">
        <v>161</v>
      </c>
      <c r="C334" t="s">
        <v>16</v>
      </c>
      <c r="D334" s="1">
        <v>42004</v>
      </c>
      <c r="E334" s="5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47</v>
      </c>
      <c r="K334" t="s">
        <v>100</v>
      </c>
    </row>
    <row r="335" spans="1:11" x14ac:dyDescent="0.2">
      <c r="A335">
        <v>361</v>
      </c>
      <c r="B335" t="s">
        <v>161</v>
      </c>
      <c r="C335" t="s">
        <v>17</v>
      </c>
      <c r="D335" s="1">
        <v>42369</v>
      </c>
      <c r="E335" s="5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47</v>
      </c>
      <c r="K335" t="s">
        <v>100</v>
      </c>
    </row>
    <row r="336" spans="1:11" x14ac:dyDescent="0.2">
      <c r="A336">
        <v>362</v>
      </c>
      <c r="B336" t="s">
        <v>162</v>
      </c>
      <c r="C336" t="s">
        <v>11</v>
      </c>
      <c r="D336" s="1">
        <v>41274</v>
      </c>
      <c r="E336" s="5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83</v>
      </c>
      <c r="K336" t="s">
        <v>84</v>
      </c>
    </row>
    <row r="337" spans="1:11" x14ac:dyDescent="0.2">
      <c r="A337">
        <v>363</v>
      </c>
      <c r="B337" t="s">
        <v>162</v>
      </c>
      <c r="C337" t="s">
        <v>15</v>
      </c>
      <c r="D337" s="1">
        <v>41639</v>
      </c>
      <c r="E337" s="5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83</v>
      </c>
      <c r="K337" t="s">
        <v>84</v>
      </c>
    </row>
    <row r="338" spans="1:11" x14ac:dyDescent="0.2">
      <c r="A338">
        <v>364</v>
      </c>
      <c r="B338" t="s">
        <v>162</v>
      </c>
      <c r="C338" t="s">
        <v>16</v>
      </c>
      <c r="D338" s="1">
        <v>42004</v>
      </c>
      <c r="E338" s="5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83</v>
      </c>
      <c r="K338" t="s">
        <v>84</v>
      </c>
    </row>
    <row r="339" spans="1:11" x14ac:dyDescent="0.2">
      <c r="A339">
        <v>365</v>
      </c>
      <c r="B339" t="s">
        <v>162</v>
      </c>
      <c r="C339" t="s">
        <v>17</v>
      </c>
      <c r="D339" s="1">
        <v>42369</v>
      </c>
      <c r="E339" s="5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83</v>
      </c>
      <c r="K339" t="s">
        <v>84</v>
      </c>
    </row>
    <row r="340" spans="1:11" x14ac:dyDescent="0.2">
      <c r="A340">
        <v>366</v>
      </c>
      <c r="B340" t="s">
        <v>163</v>
      </c>
      <c r="C340" t="s">
        <v>11</v>
      </c>
      <c r="D340" s="1">
        <v>41547</v>
      </c>
      <c r="E340" s="5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13</v>
      </c>
      <c r="K340" t="s">
        <v>164</v>
      </c>
    </row>
    <row r="341" spans="1:11" x14ac:dyDescent="0.2">
      <c r="A341">
        <v>367</v>
      </c>
      <c r="B341" t="s">
        <v>163</v>
      </c>
      <c r="C341" t="s">
        <v>15</v>
      </c>
      <c r="D341" s="1">
        <v>41912</v>
      </c>
      <c r="E341" s="5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13</v>
      </c>
      <c r="K341" t="s">
        <v>164</v>
      </c>
    </row>
    <row r="342" spans="1:11" x14ac:dyDescent="0.2">
      <c r="A342">
        <v>368</v>
      </c>
      <c r="B342" t="s">
        <v>163</v>
      </c>
      <c r="C342" t="s">
        <v>16</v>
      </c>
      <c r="D342" s="1">
        <v>42277</v>
      </c>
      <c r="E342" s="5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13</v>
      </c>
      <c r="K342" t="s">
        <v>164</v>
      </c>
    </row>
    <row r="343" spans="1:11" x14ac:dyDescent="0.2">
      <c r="A343">
        <v>369</v>
      </c>
      <c r="B343" t="s">
        <v>163</v>
      </c>
      <c r="C343" t="s">
        <v>17</v>
      </c>
      <c r="D343" s="1">
        <v>42643</v>
      </c>
      <c r="E343" s="5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13</v>
      </c>
      <c r="K343" t="s">
        <v>164</v>
      </c>
    </row>
    <row r="344" spans="1:11" x14ac:dyDescent="0.2">
      <c r="A344">
        <v>370</v>
      </c>
      <c r="B344" t="s">
        <v>165</v>
      </c>
      <c r="C344" t="s">
        <v>11</v>
      </c>
      <c r="D344" s="1">
        <v>41578</v>
      </c>
      <c r="E344" s="5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">
      <c r="A345">
        <v>371</v>
      </c>
      <c r="B345" t="s">
        <v>165</v>
      </c>
      <c r="C345" t="s">
        <v>15</v>
      </c>
      <c r="D345" s="1">
        <v>41943</v>
      </c>
      <c r="E345" s="5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">
      <c r="A346">
        <v>372</v>
      </c>
      <c r="B346" t="s">
        <v>165</v>
      </c>
      <c r="C346" t="s">
        <v>16</v>
      </c>
      <c r="D346" s="1">
        <v>42308</v>
      </c>
      <c r="E346" s="5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">
      <c r="A347">
        <v>373</v>
      </c>
      <c r="B347" t="s">
        <v>165</v>
      </c>
      <c r="C347" t="s">
        <v>17</v>
      </c>
      <c r="D347" s="1">
        <v>42674</v>
      </c>
      <c r="E347" s="5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">
      <c r="A348">
        <v>374</v>
      </c>
      <c r="B348" t="s">
        <v>167</v>
      </c>
      <c r="C348" t="s">
        <v>11</v>
      </c>
      <c r="D348" s="1">
        <v>41518</v>
      </c>
      <c r="E348" s="5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36</v>
      </c>
      <c r="K348" t="s">
        <v>168</v>
      </c>
    </row>
    <row r="349" spans="1:11" x14ac:dyDescent="0.2">
      <c r="A349">
        <v>375</v>
      </c>
      <c r="B349" t="s">
        <v>167</v>
      </c>
      <c r="C349" t="s">
        <v>15</v>
      </c>
      <c r="D349" s="1">
        <v>41882</v>
      </c>
      <c r="E349" s="5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36</v>
      </c>
      <c r="K349" t="s">
        <v>168</v>
      </c>
    </row>
    <row r="350" spans="1:11" x14ac:dyDescent="0.2">
      <c r="A350">
        <v>376</v>
      </c>
      <c r="B350" t="s">
        <v>167</v>
      </c>
      <c r="C350" t="s">
        <v>16</v>
      </c>
      <c r="D350" s="1">
        <v>42246</v>
      </c>
      <c r="E350" s="5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36</v>
      </c>
      <c r="K350" t="s">
        <v>168</v>
      </c>
    </row>
    <row r="351" spans="1:11" x14ac:dyDescent="0.2">
      <c r="A351">
        <v>377</v>
      </c>
      <c r="B351" t="s">
        <v>167</v>
      </c>
      <c r="C351" t="s">
        <v>17</v>
      </c>
      <c r="D351" s="1">
        <v>42610</v>
      </c>
      <c r="E351" s="5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36</v>
      </c>
      <c r="K351" t="s">
        <v>168</v>
      </c>
    </row>
    <row r="352" spans="1:11" x14ac:dyDescent="0.2">
      <c r="A352">
        <v>378</v>
      </c>
      <c r="B352" t="s">
        <v>169</v>
      </c>
      <c r="C352" t="s">
        <v>11</v>
      </c>
      <c r="D352" s="1">
        <v>37802</v>
      </c>
      <c r="E352" s="5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36</v>
      </c>
      <c r="K352" t="s">
        <v>170</v>
      </c>
    </row>
    <row r="353" spans="1:11" x14ac:dyDescent="0.2">
      <c r="A353">
        <v>379</v>
      </c>
      <c r="B353" t="s">
        <v>169</v>
      </c>
      <c r="C353" t="s">
        <v>15</v>
      </c>
      <c r="D353" s="1">
        <v>38168</v>
      </c>
      <c r="E353" s="5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">
      <c r="A354">
        <v>380</v>
      </c>
      <c r="B354" t="s">
        <v>169</v>
      </c>
      <c r="C354" t="s">
        <v>16</v>
      </c>
      <c r="D354" s="1">
        <v>38776</v>
      </c>
      <c r="E354" s="5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36</v>
      </c>
      <c r="K354" t="s">
        <v>170</v>
      </c>
    </row>
    <row r="355" spans="1:11" x14ac:dyDescent="0.2">
      <c r="A355">
        <v>381</v>
      </c>
      <c r="B355" t="s">
        <v>169</v>
      </c>
      <c r="C355" t="s">
        <v>17</v>
      </c>
      <c r="D355" s="1">
        <v>39141</v>
      </c>
      <c r="E355" s="5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36</v>
      </c>
      <c r="K355" t="s">
        <v>170</v>
      </c>
    </row>
    <row r="356" spans="1:11" x14ac:dyDescent="0.2">
      <c r="A356">
        <v>382</v>
      </c>
      <c r="B356" t="s">
        <v>171</v>
      </c>
      <c r="C356" t="s">
        <v>11</v>
      </c>
      <c r="D356" s="1">
        <v>41483</v>
      </c>
      <c r="E356" s="5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36</v>
      </c>
      <c r="K356" t="s">
        <v>124</v>
      </c>
    </row>
    <row r="357" spans="1:11" x14ac:dyDescent="0.2">
      <c r="A357">
        <v>383</v>
      </c>
      <c r="B357" t="s">
        <v>171</v>
      </c>
      <c r="C357" t="s">
        <v>15</v>
      </c>
      <c r="D357" s="1">
        <v>41854</v>
      </c>
      <c r="E357" s="5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36</v>
      </c>
      <c r="K357" t="s">
        <v>124</v>
      </c>
    </row>
    <row r="358" spans="1:11" x14ac:dyDescent="0.2">
      <c r="A358">
        <v>384</v>
      </c>
      <c r="B358" t="s">
        <v>171</v>
      </c>
      <c r="C358" t="s">
        <v>16</v>
      </c>
      <c r="D358" s="1">
        <v>42218</v>
      </c>
      <c r="E358" s="5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36</v>
      </c>
      <c r="K358" t="s">
        <v>124</v>
      </c>
    </row>
    <row r="359" spans="1:11" x14ac:dyDescent="0.2">
      <c r="A359">
        <v>385</v>
      </c>
      <c r="B359" t="s">
        <v>171</v>
      </c>
      <c r="C359" t="s">
        <v>17</v>
      </c>
      <c r="D359" s="1">
        <v>42582</v>
      </c>
      <c r="E359" s="5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36</v>
      </c>
      <c r="K359" t="s">
        <v>124</v>
      </c>
    </row>
    <row r="360" spans="1:11" x14ac:dyDescent="0.2">
      <c r="A360">
        <v>386</v>
      </c>
      <c r="B360" t="s">
        <v>172</v>
      </c>
      <c r="C360" t="s">
        <v>11</v>
      </c>
      <c r="D360" s="1">
        <v>41305</v>
      </c>
      <c r="E360" s="5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22</v>
      </c>
      <c r="K360" t="s">
        <v>57</v>
      </c>
    </row>
    <row r="361" spans="1:11" x14ac:dyDescent="0.2">
      <c r="A361">
        <v>387</v>
      </c>
      <c r="B361" t="s">
        <v>172</v>
      </c>
      <c r="C361" t="s">
        <v>15</v>
      </c>
      <c r="D361" s="1">
        <v>41670</v>
      </c>
      <c r="E361" s="5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22</v>
      </c>
      <c r="K361" t="s">
        <v>57</v>
      </c>
    </row>
    <row r="362" spans="1:11" x14ac:dyDescent="0.2">
      <c r="A362">
        <v>388</v>
      </c>
      <c r="B362" t="s">
        <v>172</v>
      </c>
      <c r="C362" t="s">
        <v>16</v>
      </c>
      <c r="D362" s="1">
        <v>42035</v>
      </c>
      <c r="E362" s="5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22</v>
      </c>
      <c r="K362" t="s">
        <v>57</v>
      </c>
    </row>
    <row r="363" spans="1:11" x14ac:dyDescent="0.2">
      <c r="A363">
        <v>389</v>
      </c>
      <c r="B363" t="s">
        <v>172</v>
      </c>
      <c r="C363" t="s">
        <v>17</v>
      </c>
      <c r="D363" s="1">
        <v>42400</v>
      </c>
      <c r="E363" s="5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22</v>
      </c>
      <c r="K363" t="s">
        <v>57</v>
      </c>
    </row>
    <row r="364" spans="1:11" x14ac:dyDescent="0.2">
      <c r="A364">
        <v>390</v>
      </c>
      <c r="B364" t="s">
        <v>173</v>
      </c>
      <c r="C364" t="s">
        <v>11</v>
      </c>
      <c r="D364" s="1">
        <v>41482</v>
      </c>
      <c r="E364" s="5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">
      <c r="A365">
        <v>391</v>
      </c>
      <c r="B365" t="s">
        <v>173</v>
      </c>
      <c r="C365" t="s">
        <v>15</v>
      </c>
      <c r="D365" s="1">
        <v>41846</v>
      </c>
      <c r="E365" s="5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">
      <c r="A366">
        <v>392</v>
      </c>
      <c r="B366" t="s">
        <v>173</v>
      </c>
      <c r="C366" t="s">
        <v>16</v>
      </c>
      <c r="D366" s="1">
        <v>42210</v>
      </c>
      <c r="E366" s="5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">
      <c r="A367">
        <v>393</v>
      </c>
      <c r="B367" t="s">
        <v>173</v>
      </c>
      <c r="C367" t="s">
        <v>17</v>
      </c>
      <c r="D367" s="1">
        <v>42581</v>
      </c>
      <c r="E367" s="5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">
      <c r="A368">
        <v>394</v>
      </c>
      <c r="B368" t="s">
        <v>175</v>
      </c>
      <c r="C368" t="s">
        <v>11</v>
      </c>
      <c r="D368" s="1">
        <v>42097</v>
      </c>
      <c r="E368" s="5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22</v>
      </c>
      <c r="K368" t="s">
        <v>176</v>
      </c>
    </row>
    <row r="369" spans="1:11" x14ac:dyDescent="0.2">
      <c r="A369">
        <v>395</v>
      </c>
      <c r="B369" t="s">
        <v>175</v>
      </c>
      <c r="C369" t="s">
        <v>15</v>
      </c>
      <c r="D369" s="1">
        <v>42461</v>
      </c>
      <c r="E369" s="5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22</v>
      </c>
      <c r="K369" t="s">
        <v>176</v>
      </c>
    </row>
    <row r="370" spans="1:11" x14ac:dyDescent="0.2">
      <c r="A370">
        <v>396</v>
      </c>
      <c r="B370" t="s">
        <v>177</v>
      </c>
      <c r="C370" t="s">
        <v>11</v>
      </c>
      <c r="D370" s="1">
        <v>41639</v>
      </c>
      <c r="E370" s="5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13</v>
      </c>
      <c r="K370" t="s">
        <v>178</v>
      </c>
    </row>
    <row r="371" spans="1:11" x14ac:dyDescent="0.2">
      <c r="A371">
        <v>397</v>
      </c>
      <c r="B371" t="s">
        <v>177</v>
      </c>
      <c r="C371" t="s">
        <v>15</v>
      </c>
      <c r="D371" s="1">
        <v>41999</v>
      </c>
      <c r="E371" s="5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13</v>
      </c>
      <c r="K371" t="s">
        <v>178</v>
      </c>
    </row>
    <row r="372" spans="1:11" x14ac:dyDescent="0.2">
      <c r="A372">
        <v>398</v>
      </c>
      <c r="B372" t="s">
        <v>177</v>
      </c>
      <c r="C372" t="s">
        <v>16</v>
      </c>
      <c r="D372" s="1">
        <v>42363</v>
      </c>
      <c r="E372" s="5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13</v>
      </c>
      <c r="K372" t="s">
        <v>178</v>
      </c>
    </row>
    <row r="373" spans="1:11" x14ac:dyDescent="0.2">
      <c r="A373">
        <v>399</v>
      </c>
      <c r="B373" t="s">
        <v>177</v>
      </c>
      <c r="C373" t="s">
        <v>17</v>
      </c>
      <c r="D373" s="1">
        <v>42734</v>
      </c>
      <c r="E373" s="5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13</v>
      </c>
      <c r="K373" t="s">
        <v>178</v>
      </c>
    </row>
    <row r="374" spans="1:11" x14ac:dyDescent="0.2">
      <c r="A374">
        <v>400</v>
      </c>
      <c r="B374" t="s">
        <v>179</v>
      </c>
      <c r="C374" t="s">
        <v>11</v>
      </c>
      <c r="D374" s="1">
        <v>41425</v>
      </c>
      <c r="E374" s="5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13</v>
      </c>
      <c r="K374" t="s">
        <v>180</v>
      </c>
    </row>
    <row r="375" spans="1:11" x14ac:dyDescent="0.2">
      <c r="A375">
        <v>401</v>
      </c>
      <c r="B375" t="s">
        <v>179</v>
      </c>
      <c r="C375" t="s">
        <v>15</v>
      </c>
      <c r="D375" s="1">
        <v>41790</v>
      </c>
      <c r="E375" s="5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13</v>
      </c>
      <c r="K375" t="s">
        <v>180</v>
      </c>
    </row>
    <row r="376" spans="1:11" x14ac:dyDescent="0.2">
      <c r="A376">
        <v>402</v>
      </c>
      <c r="B376" t="s">
        <v>179</v>
      </c>
      <c r="C376" t="s">
        <v>16</v>
      </c>
      <c r="D376" s="1">
        <v>42155</v>
      </c>
      <c r="E376" s="5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13</v>
      </c>
      <c r="K376" t="s">
        <v>180</v>
      </c>
    </row>
    <row r="377" spans="1:11" x14ac:dyDescent="0.2">
      <c r="A377">
        <v>403</v>
      </c>
      <c r="B377" t="s">
        <v>179</v>
      </c>
      <c r="C377" t="s">
        <v>17</v>
      </c>
      <c r="D377" s="1">
        <v>42521</v>
      </c>
      <c r="E377" s="5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13</v>
      </c>
      <c r="K377" t="s">
        <v>180</v>
      </c>
    </row>
    <row r="378" spans="1:11" x14ac:dyDescent="0.2">
      <c r="A378">
        <v>404</v>
      </c>
      <c r="B378" t="s">
        <v>181</v>
      </c>
      <c r="C378" t="s">
        <v>11</v>
      </c>
      <c r="D378" s="1">
        <v>41274</v>
      </c>
      <c r="E378" s="5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182</v>
      </c>
      <c r="K378" t="s">
        <v>183</v>
      </c>
    </row>
    <row r="379" spans="1:11" x14ac:dyDescent="0.2">
      <c r="A379">
        <v>405</v>
      </c>
      <c r="B379" t="s">
        <v>181</v>
      </c>
      <c r="C379" t="s">
        <v>15</v>
      </c>
      <c r="D379" s="1">
        <v>41639</v>
      </c>
      <c r="E379" s="5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182</v>
      </c>
      <c r="K379" t="s">
        <v>183</v>
      </c>
    </row>
    <row r="380" spans="1:11" x14ac:dyDescent="0.2">
      <c r="A380">
        <v>406</v>
      </c>
      <c r="B380" t="s">
        <v>181</v>
      </c>
      <c r="C380" t="s">
        <v>16</v>
      </c>
      <c r="D380" s="1">
        <v>42004</v>
      </c>
      <c r="E380" s="5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182</v>
      </c>
      <c r="K380" t="s">
        <v>183</v>
      </c>
    </row>
    <row r="381" spans="1:11" x14ac:dyDescent="0.2">
      <c r="A381">
        <v>407</v>
      </c>
      <c r="B381" t="s">
        <v>181</v>
      </c>
      <c r="C381" t="s">
        <v>17</v>
      </c>
      <c r="D381" s="1">
        <v>42369</v>
      </c>
      <c r="E381" s="5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182</v>
      </c>
      <c r="K381" t="s">
        <v>183</v>
      </c>
    </row>
    <row r="382" spans="1:11" x14ac:dyDescent="0.2">
      <c r="A382">
        <v>408</v>
      </c>
      <c r="B382" t="s">
        <v>184</v>
      </c>
      <c r="C382" t="s">
        <v>11</v>
      </c>
      <c r="D382" s="1">
        <v>41274</v>
      </c>
      <c r="E382" s="5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22</v>
      </c>
      <c r="K382" t="s">
        <v>176</v>
      </c>
    </row>
    <row r="383" spans="1:11" x14ac:dyDescent="0.2">
      <c r="A383">
        <v>409</v>
      </c>
      <c r="B383" t="s">
        <v>184</v>
      </c>
      <c r="C383" t="s">
        <v>15</v>
      </c>
      <c r="D383" s="1">
        <v>41639</v>
      </c>
      <c r="E383" s="5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22</v>
      </c>
      <c r="K383" t="s">
        <v>176</v>
      </c>
    </row>
    <row r="384" spans="1:11" x14ac:dyDescent="0.2">
      <c r="A384">
        <v>410</v>
      </c>
      <c r="B384" t="s">
        <v>184</v>
      </c>
      <c r="C384" t="s">
        <v>16</v>
      </c>
      <c r="D384" s="1">
        <v>42004</v>
      </c>
      <c r="E384" s="5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22</v>
      </c>
      <c r="K384" t="s">
        <v>176</v>
      </c>
    </row>
    <row r="385" spans="1:11" x14ac:dyDescent="0.2">
      <c r="A385">
        <v>411</v>
      </c>
      <c r="B385" t="s">
        <v>184</v>
      </c>
      <c r="C385" t="s">
        <v>17</v>
      </c>
      <c r="D385" s="1">
        <v>42369</v>
      </c>
      <c r="E385" s="5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22</v>
      </c>
      <c r="K385" t="s">
        <v>176</v>
      </c>
    </row>
    <row r="386" spans="1:11" x14ac:dyDescent="0.2">
      <c r="A386">
        <v>412</v>
      </c>
      <c r="B386" t="s">
        <v>185</v>
      </c>
      <c r="C386" t="s">
        <v>11</v>
      </c>
      <c r="D386" s="1">
        <v>41639</v>
      </c>
      <c r="E386" s="5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">
      <c r="A387">
        <v>413</v>
      </c>
      <c r="B387" t="s">
        <v>185</v>
      </c>
      <c r="C387" t="s">
        <v>15</v>
      </c>
      <c r="D387" s="1">
        <v>42004</v>
      </c>
      <c r="E387" s="5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">
      <c r="A388">
        <v>414</v>
      </c>
      <c r="B388" t="s">
        <v>185</v>
      </c>
      <c r="C388" t="s">
        <v>16</v>
      </c>
      <c r="D388" s="1">
        <v>42369</v>
      </c>
      <c r="E388" s="5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">
      <c r="A389">
        <v>415</v>
      </c>
      <c r="B389" t="s">
        <v>185</v>
      </c>
      <c r="C389" t="s">
        <v>17</v>
      </c>
      <c r="D389" s="1">
        <v>42735</v>
      </c>
      <c r="E389" s="5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">
      <c r="A390">
        <v>416</v>
      </c>
      <c r="B390" t="s">
        <v>186</v>
      </c>
      <c r="C390" t="s">
        <v>11</v>
      </c>
      <c r="D390" s="1">
        <v>41639</v>
      </c>
      <c r="E390" s="5">
        <v>126761000000</v>
      </c>
      <c r="F390" s="2">
        <v>102978000000</v>
      </c>
      <c r="G390" t="s">
        <v>12</v>
      </c>
      <c r="H390" s="2">
        <v>0</v>
      </c>
      <c r="I390" s="2">
        <v>0</v>
      </c>
      <c r="J390" t="s">
        <v>36</v>
      </c>
      <c r="K390" t="s">
        <v>187</v>
      </c>
    </row>
    <row r="391" spans="1:11" x14ac:dyDescent="0.2">
      <c r="A391">
        <v>417</v>
      </c>
      <c r="B391" t="s">
        <v>186</v>
      </c>
      <c r="C391" t="s">
        <v>15</v>
      </c>
      <c r="D391" s="1">
        <v>42004</v>
      </c>
      <c r="E391" s="5">
        <v>139367000000</v>
      </c>
      <c r="F391" s="2">
        <v>114000000000</v>
      </c>
      <c r="G391" t="s">
        <v>12</v>
      </c>
      <c r="H391" s="2">
        <v>0</v>
      </c>
      <c r="I391" s="2">
        <v>0</v>
      </c>
      <c r="J391" t="s">
        <v>36</v>
      </c>
      <c r="K391" t="s">
        <v>187</v>
      </c>
    </row>
    <row r="392" spans="1:11" x14ac:dyDescent="0.2">
      <c r="A392">
        <v>418</v>
      </c>
      <c r="B392" t="s">
        <v>186</v>
      </c>
      <c r="C392" t="s">
        <v>16</v>
      </c>
      <c r="D392" s="1">
        <v>42369</v>
      </c>
      <c r="E392" s="5">
        <v>153290000000</v>
      </c>
      <c r="F392" s="2">
        <v>126762000000</v>
      </c>
      <c r="G392" t="s">
        <v>12</v>
      </c>
      <c r="H392" s="2">
        <v>0</v>
      </c>
      <c r="I392" s="2">
        <v>0</v>
      </c>
      <c r="J392" t="s">
        <v>36</v>
      </c>
      <c r="K392" t="s">
        <v>187</v>
      </c>
    </row>
    <row r="393" spans="1:11" x14ac:dyDescent="0.2">
      <c r="A393">
        <v>419</v>
      </c>
      <c r="B393" t="s">
        <v>186</v>
      </c>
      <c r="C393" t="s">
        <v>17</v>
      </c>
      <c r="D393" s="1">
        <v>42735</v>
      </c>
      <c r="E393" s="5">
        <v>177526000000</v>
      </c>
      <c r="F393" s="2">
        <v>148669000000</v>
      </c>
      <c r="G393" t="s">
        <v>12</v>
      </c>
      <c r="H393" s="2">
        <v>0</v>
      </c>
      <c r="I393" s="2">
        <v>0</v>
      </c>
      <c r="J393" t="s">
        <v>36</v>
      </c>
      <c r="K393" t="s">
        <v>187</v>
      </c>
    </row>
    <row r="394" spans="1:11" x14ac:dyDescent="0.2">
      <c r="A394">
        <v>420</v>
      </c>
      <c r="B394" t="s">
        <v>188</v>
      </c>
      <c r="C394" t="s">
        <v>11</v>
      </c>
      <c r="D394" s="1">
        <v>41274</v>
      </c>
      <c r="E394" s="5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83</v>
      </c>
      <c r="K394" t="s">
        <v>144</v>
      </c>
    </row>
    <row r="395" spans="1:11" x14ac:dyDescent="0.2">
      <c r="A395">
        <v>421</v>
      </c>
      <c r="B395" t="s">
        <v>188</v>
      </c>
      <c r="C395" t="s">
        <v>15</v>
      </c>
      <c r="D395" s="1">
        <v>41639</v>
      </c>
      <c r="E395" s="5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83</v>
      </c>
      <c r="K395" t="s">
        <v>144</v>
      </c>
    </row>
    <row r="396" spans="1:11" x14ac:dyDescent="0.2">
      <c r="A396">
        <v>422</v>
      </c>
      <c r="B396" t="s">
        <v>188</v>
      </c>
      <c r="C396" t="s">
        <v>16</v>
      </c>
      <c r="D396" s="1">
        <v>42004</v>
      </c>
      <c r="E396" s="5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83</v>
      </c>
      <c r="K396" t="s">
        <v>144</v>
      </c>
    </row>
    <row r="397" spans="1:11" x14ac:dyDescent="0.2">
      <c r="A397">
        <v>423</v>
      </c>
      <c r="B397" t="s">
        <v>188</v>
      </c>
      <c r="C397" t="s">
        <v>17</v>
      </c>
      <c r="D397" s="1">
        <v>42369</v>
      </c>
      <c r="E397" s="5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83</v>
      </c>
      <c r="K397" t="s">
        <v>144</v>
      </c>
    </row>
    <row r="398" spans="1:11" x14ac:dyDescent="0.2">
      <c r="A398">
        <v>424</v>
      </c>
      <c r="B398" t="s">
        <v>189</v>
      </c>
      <c r="C398" t="s">
        <v>11</v>
      </c>
      <c r="D398" s="1">
        <v>41274</v>
      </c>
      <c r="E398" s="5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83</v>
      </c>
      <c r="K398" t="s">
        <v>84</v>
      </c>
    </row>
    <row r="399" spans="1:11" x14ac:dyDescent="0.2">
      <c r="A399">
        <v>425</v>
      </c>
      <c r="B399" t="s">
        <v>189</v>
      </c>
      <c r="C399" t="s">
        <v>15</v>
      </c>
      <c r="D399" s="1">
        <v>41639</v>
      </c>
      <c r="E399" s="5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83</v>
      </c>
      <c r="K399" t="s">
        <v>84</v>
      </c>
    </row>
    <row r="400" spans="1:11" x14ac:dyDescent="0.2">
      <c r="A400">
        <v>426</v>
      </c>
      <c r="B400" t="s">
        <v>189</v>
      </c>
      <c r="C400" t="s">
        <v>16</v>
      </c>
      <c r="D400" s="1">
        <v>42004</v>
      </c>
      <c r="E400" s="5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83</v>
      </c>
      <c r="K400" t="s">
        <v>84</v>
      </c>
    </row>
    <row r="401" spans="1:11" x14ac:dyDescent="0.2">
      <c r="A401">
        <v>427</v>
      </c>
      <c r="B401" t="s">
        <v>189</v>
      </c>
      <c r="C401" t="s">
        <v>17</v>
      </c>
      <c r="D401" s="1">
        <v>42369</v>
      </c>
      <c r="E401" s="5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83</v>
      </c>
      <c r="K401" t="s">
        <v>84</v>
      </c>
    </row>
    <row r="402" spans="1:11" x14ac:dyDescent="0.2">
      <c r="A402">
        <v>428</v>
      </c>
      <c r="B402" t="s">
        <v>190</v>
      </c>
      <c r="C402" t="s">
        <v>11</v>
      </c>
      <c r="D402" s="1">
        <v>41274</v>
      </c>
      <c r="E402" s="5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42</v>
      </c>
      <c r="K402" t="s">
        <v>45</v>
      </c>
    </row>
    <row r="403" spans="1:11" x14ac:dyDescent="0.2">
      <c r="A403">
        <v>429</v>
      </c>
      <c r="B403" t="s">
        <v>190</v>
      </c>
      <c r="C403" t="s">
        <v>15</v>
      </c>
      <c r="D403" s="1">
        <v>41639</v>
      </c>
      <c r="E403" s="5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42</v>
      </c>
      <c r="K403" t="s">
        <v>45</v>
      </c>
    </row>
    <row r="404" spans="1:11" x14ac:dyDescent="0.2">
      <c r="A404">
        <v>430</v>
      </c>
      <c r="B404" t="s">
        <v>190</v>
      </c>
      <c r="C404" t="s">
        <v>16</v>
      </c>
      <c r="D404" s="1">
        <v>42004</v>
      </c>
      <c r="E404" s="5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42</v>
      </c>
      <c r="K404" t="s">
        <v>45</v>
      </c>
    </row>
    <row r="405" spans="1:11" x14ac:dyDescent="0.2">
      <c r="A405">
        <v>431</v>
      </c>
      <c r="B405" t="s">
        <v>190</v>
      </c>
      <c r="C405" t="s">
        <v>17</v>
      </c>
      <c r="D405" s="1">
        <v>42369</v>
      </c>
      <c r="E405" s="5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42</v>
      </c>
      <c r="K405" t="s">
        <v>45</v>
      </c>
    </row>
    <row r="406" spans="1:11" x14ac:dyDescent="0.2">
      <c r="A406">
        <v>432</v>
      </c>
      <c r="B406" t="s">
        <v>191</v>
      </c>
      <c r="C406" t="s">
        <v>11</v>
      </c>
      <c r="D406" s="1">
        <v>41639</v>
      </c>
      <c r="E406" s="5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13</v>
      </c>
      <c r="K406" t="s">
        <v>14</v>
      </c>
    </row>
    <row r="407" spans="1:11" x14ac:dyDescent="0.2">
      <c r="A407">
        <v>433</v>
      </c>
      <c r="B407" t="s">
        <v>191</v>
      </c>
      <c r="C407" t="s">
        <v>15</v>
      </c>
      <c r="D407" s="1">
        <v>42004</v>
      </c>
      <c r="E407" s="5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13</v>
      </c>
      <c r="K407" t="s">
        <v>14</v>
      </c>
    </row>
    <row r="408" spans="1:11" x14ac:dyDescent="0.2">
      <c r="A408">
        <v>434</v>
      </c>
      <c r="B408" t="s">
        <v>191</v>
      </c>
      <c r="C408" t="s">
        <v>16</v>
      </c>
      <c r="D408" s="1">
        <v>42369</v>
      </c>
      <c r="E408" s="5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13</v>
      </c>
      <c r="K408" t="s">
        <v>14</v>
      </c>
    </row>
    <row r="409" spans="1:11" x14ac:dyDescent="0.2">
      <c r="A409">
        <v>435</v>
      </c>
      <c r="B409" t="s">
        <v>191</v>
      </c>
      <c r="C409" t="s">
        <v>17</v>
      </c>
      <c r="D409" s="1">
        <v>42735</v>
      </c>
      <c r="E409" s="5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13</v>
      </c>
      <c r="K409" t="s">
        <v>14</v>
      </c>
    </row>
    <row r="410" spans="1:11" x14ac:dyDescent="0.2">
      <c r="A410">
        <v>436</v>
      </c>
      <c r="B410" t="s">
        <v>192</v>
      </c>
      <c r="C410" t="s">
        <v>11</v>
      </c>
      <c r="D410" s="1">
        <v>41639</v>
      </c>
      <c r="E410" s="5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59</v>
      </c>
      <c r="K410" t="s">
        <v>193</v>
      </c>
    </row>
    <row r="411" spans="1:11" x14ac:dyDescent="0.2">
      <c r="A411">
        <v>437</v>
      </c>
      <c r="B411" t="s">
        <v>192</v>
      </c>
      <c r="C411" t="s">
        <v>15</v>
      </c>
      <c r="D411" s="1">
        <v>42004</v>
      </c>
      <c r="E411" s="5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59</v>
      </c>
      <c r="K411" t="s">
        <v>193</v>
      </c>
    </row>
    <row r="412" spans="1:11" x14ac:dyDescent="0.2">
      <c r="A412">
        <v>438</v>
      </c>
      <c r="B412" t="s">
        <v>192</v>
      </c>
      <c r="C412" t="s">
        <v>16</v>
      </c>
      <c r="D412" s="1">
        <v>42369</v>
      </c>
      <c r="E412" s="5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59</v>
      </c>
      <c r="K412" t="s">
        <v>193</v>
      </c>
    </row>
    <row r="413" spans="1:11" x14ac:dyDescent="0.2">
      <c r="A413">
        <v>439</v>
      </c>
      <c r="B413" t="s">
        <v>192</v>
      </c>
      <c r="C413" t="s">
        <v>17</v>
      </c>
      <c r="D413" s="1">
        <v>42735</v>
      </c>
      <c r="E413" s="5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59</v>
      </c>
      <c r="K413" t="s">
        <v>193</v>
      </c>
    </row>
    <row r="414" spans="1:11" x14ac:dyDescent="0.2">
      <c r="A414">
        <v>440</v>
      </c>
      <c r="B414" t="s">
        <v>194</v>
      </c>
      <c r="C414" t="s">
        <v>11</v>
      </c>
      <c r="D414" s="1">
        <v>41578</v>
      </c>
      <c r="E414" s="5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13</v>
      </c>
      <c r="K414" t="s">
        <v>127</v>
      </c>
    </row>
    <row r="415" spans="1:11" x14ac:dyDescent="0.2">
      <c r="A415">
        <v>441</v>
      </c>
      <c r="B415" t="s">
        <v>194</v>
      </c>
      <c r="C415" t="s">
        <v>15</v>
      </c>
      <c r="D415" s="1">
        <v>41943</v>
      </c>
      <c r="E415" s="5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13</v>
      </c>
      <c r="K415" t="s">
        <v>127</v>
      </c>
    </row>
    <row r="416" spans="1:11" x14ac:dyDescent="0.2">
      <c r="A416">
        <v>442</v>
      </c>
      <c r="B416" t="s">
        <v>194</v>
      </c>
      <c r="C416" t="s">
        <v>16</v>
      </c>
      <c r="D416" s="1">
        <v>42308</v>
      </c>
      <c r="E416" s="5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13</v>
      </c>
      <c r="K416" t="s">
        <v>127</v>
      </c>
    </row>
    <row r="417" spans="1:11" x14ac:dyDescent="0.2">
      <c r="A417">
        <v>443</v>
      </c>
      <c r="B417" t="s">
        <v>194</v>
      </c>
      <c r="C417" t="s">
        <v>17</v>
      </c>
      <c r="D417" s="1">
        <v>42674</v>
      </c>
      <c r="E417" s="5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13</v>
      </c>
      <c r="K417" t="s">
        <v>127</v>
      </c>
    </row>
    <row r="418" spans="1:11" x14ac:dyDescent="0.2">
      <c r="A418">
        <v>444</v>
      </c>
      <c r="B418" t="s">
        <v>195</v>
      </c>
      <c r="C418" t="s">
        <v>11</v>
      </c>
      <c r="D418" s="1">
        <v>41243</v>
      </c>
      <c r="E418" s="5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47</v>
      </c>
      <c r="K418" t="s">
        <v>100</v>
      </c>
    </row>
    <row r="419" spans="1:11" x14ac:dyDescent="0.2">
      <c r="A419">
        <v>445</v>
      </c>
      <c r="B419" t="s">
        <v>195</v>
      </c>
      <c r="C419" t="s">
        <v>15</v>
      </c>
      <c r="D419" s="1">
        <v>41639</v>
      </c>
      <c r="E419" s="5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47</v>
      </c>
      <c r="K419" t="s">
        <v>100</v>
      </c>
    </row>
    <row r="420" spans="1:11" x14ac:dyDescent="0.2">
      <c r="A420">
        <v>446</v>
      </c>
      <c r="B420" t="s">
        <v>195</v>
      </c>
      <c r="C420" t="s">
        <v>16</v>
      </c>
      <c r="D420" s="1">
        <v>42004</v>
      </c>
      <c r="E420" s="5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47</v>
      </c>
      <c r="K420" t="s">
        <v>100</v>
      </c>
    </row>
    <row r="421" spans="1:11" x14ac:dyDescent="0.2">
      <c r="A421">
        <v>447</v>
      </c>
      <c r="B421" t="s">
        <v>195</v>
      </c>
      <c r="C421" t="s">
        <v>17</v>
      </c>
      <c r="D421" s="1">
        <v>42369</v>
      </c>
      <c r="E421" s="5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47</v>
      </c>
      <c r="K421" t="s">
        <v>100</v>
      </c>
    </row>
    <row r="422" spans="1:11" x14ac:dyDescent="0.2">
      <c r="A422">
        <v>448</v>
      </c>
      <c r="B422" t="s">
        <v>196</v>
      </c>
      <c r="C422" t="s">
        <v>11</v>
      </c>
      <c r="D422" s="1">
        <v>41306</v>
      </c>
      <c r="E422" s="5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19</v>
      </c>
      <c r="K422" t="s">
        <v>197</v>
      </c>
    </row>
    <row r="423" spans="1:11" x14ac:dyDescent="0.2">
      <c r="A423">
        <v>449</v>
      </c>
      <c r="B423" t="s">
        <v>196</v>
      </c>
      <c r="C423" t="s">
        <v>15</v>
      </c>
      <c r="D423" s="1">
        <v>41670</v>
      </c>
      <c r="E423" s="5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19</v>
      </c>
      <c r="K423" t="s">
        <v>197</v>
      </c>
    </row>
    <row r="424" spans="1:11" x14ac:dyDescent="0.2">
      <c r="A424">
        <v>450</v>
      </c>
      <c r="B424" t="s">
        <v>196</v>
      </c>
      <c r="C424" t="s">
        <v>16</v>
      </c>
      <c r="D424" s="1">
        <v>42034</v>
      </c>
      <c r="E424" s="5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19</v>
      </c>
      <c r="K424" t="s">
        <v>197</v>
      </c>
    </row>
    <row r="425" spans="1:11" x14ac:dyDescent="0.2">
      <c r="A425">
        <v>451</v>
      </c>
      <c r="B425" t="s">
        <v>196</v>
      </c>
      <c r="C425" t="s">
        <v>17</v>
      </c>
      <c r="D425" s="1">
        <v>42398</v>
      </c>
      <c r="E425" s="5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19</v>
      </c>
      <c r="K425" t="s">
        <v>197</v>
      </c>
    </row>
    <row r="426" spans="1:11" x14ac:dyDescent="0.2">
      <c r="A426">
        <v>452</v>
      </c>
      <c r="B426" t="s">
        <v>198</v>
      </c>
      <c r="C426" t="s">
        <v>11</v>
      </c>
      <c r="D426" s="1">
        <v>41274</v>
      </c>
      <c r="E426" s="5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25</v>
      </c>
      <c r="K426" t="s">
        <v>199</v>
      </c>
    </row>
    <row r="427" spans="1:11" x14ac:dyDescent="0.2">
      <c r="A427">
        <v>453</v>
      </c>
      <c r="B427" t="s">
        <v>198</v>
      </c>
      <c r="C427" t="s">
        <v>15</v>
      </c>
      <c r="D427" s="1">
        <v>41639</v>
      </c>
      <c r="E427" s="5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25</v>
      </c>
      <c r="K427" t="s">
        <v>199</v>
      </c>
    </row>
    <row r="428" spans="1:11" x14ac:dyDescent="0.2">
      <c r="A428">
        <v>454</v>
      </c>
      <c r="B428" t="s">
        <v>198</v>
      </c>
      <c r="C428" t="s">
        <v>16</v>
      </c>
      <c r="D428" s="1">
        <v>42004</v>
      </c>
      <c r="E428" s="5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25</v>
      </c>
      <c r="K428" t="s">
        <v>199</v>
      </c>
    </row>
    <row r="429" spans="1:11" x14ac:dyDescent="0.2">
      <c r="A429">
        <v>455</v>
      </c>
      <c r="B429" t="s">
        <v>198</v>
      </c>
      <c r="C429" t="s">
        <v>17</v>
      </c>
      <c r="D429" s="1">
        <v>42369</v>
      </c>
      <c r="E429" s="5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25</v>
      </c>
      <c r="K429" t="s">
        <v>199</v>
      </c>
    </row>
    <row r="430" spans="1:11" x14ac:dyDescent="0.2">
      <c r="A430">
        <v>456</v>
      </c>
      <c r="B430" t="s">
        <v>200</v>
      </c>
      <c r="C430" t="s">
        <v>11</v>
      </c>
      <c r="D430" s="1">
        <v>41547</v>
      </c>
      <c r="E430" s="5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19</v>
      </c>
      <c r="K430" t="s">
        <v>201</v>
      </c>
    </row>
    <row r="431" spans="1:11" x14ac:dyDescent="0.2">
      <c r="A431">
        <v>457</v>
      </c>
      <c r="B431" t="s">
        <v>200</v>
      </c>
      <c r="C431" t="s">
        <v>15</v>
      </c>
      <c r="D431" s="1">
        <v>41912</v>
      </c>
      <c r="E431" s="5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19</v>
      </c>
      <c r="K431" t="s">
        <v>201</v>
      </c>
    </row>
    <row r="432" spans="1:11" x14ac:dyDescent="0.2">
      <c r="A432">
        <v>458</v>
      </c>
      <c r="B432" t="s">
        <v>200</v>
      </c>
      <c r="C432" t="s">
        <v>16</v>
      </c>
      <c r="D432" s="1">
        <v>42277</v>
      </c>
      <c r="E432" s="5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19</v>
      </c>
      <c r="K432" t="s">
        <v>201</v>
      </c>
    </row>
    <row r="433" spans="1:11" x14ac:dyDescent="0.2">
      <c r="A433">
        <v>459</v>
      </c>
      <c r="B433" t="s">
        <v>200</v>
      </c>
      <c r="C433" t="s">
        <v>17</v>
      </c>
      <c r="D433" s="1">
        <v>42643</v>
      </c>
      <c r="E433" s="5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19</v>
      </c>
      <c r="K433" t="s">
        <v>201</v>
      </c>
    </row>
    <row r="434" spans="1:11" x14ac:dyDescent="0.2">
      <c r="A434">
        <v>460</v>
      </c>
      <c r="B434" t="s">
        <v>202</v>
      </c>
      <c r="C434" t="s">
        <v>11</v>
      </c>
      <c r="D434" s="1">
        <v>41274</v>
      </c>
      <c r="E434" s="5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13</v>
      </c>
      <c r="K434" t="s">
        <v>164</v>
      </c>
    </row>
    <row r="435" spans="1:11" x14ac:dyDescent="0.2">
      <c r="A435">
        <v>461</v>
      </c>
      <c r="B435" t="s">
        <v>202</v>
      </c>
      <c r="C435" t="s">
        <v>15</v>
      </c>
      <c r="D435" s="1">
        <v>41639</v>
      </c>
      <c r="E435" s="5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13</v>
      </c>
      <c r="K435" t="s">
        <v>164</v>
      </c>
    </row>
    <row r="436" spans="1:11" x14ac:dyDescent="0.2">
      <c r="A436">
        <v>462</v>
      </c>
      <c r="B436" t="s">
        <v>202</v>
      </c>
      <c r="C436" t="s">
        <v>16</v>
      </c>
      <c r="D436" s="1">
        <v>42004</v>
      </c>
      <c r="E436" s="5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13</v>
      </c>
      <c r="K436" t="s">
        <v>164</v>
      </c>
    </row>
    <row r="437" spans="1:11" x14ac:dyDescent="0.2">
      <c r="A437">
        <v>463</v>
      </c>
      <c r="B437" t="s">
        <v>202</v>
      </c>
      <c r="C437" t="s">
        <v>17</v>
      </c>
      <c r="D437" s="1">
        <v>42369</v>
      </c>
      <c r="E437" s="5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13</v>
      </c>
      <c r="K437" t="s">
        <v>164</v>
      </c>
    </row>
    <row r="438" spans="1:11" x14ac:dyDescent="0.2">
      <c r="A438">
        <v>464</v>
      </c>
      <c r="B438" t="s">
        <v>203</v>
      </c>
      <c r="C438" t="s">
        <v>11</v>
      </c>
      <c r="D438" s="1">
        <v>41545</v>
      </c>
      <c r="E438" s="5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19</v>
      </c>
      <c r="K438" t="s">
        <v>204</v>
      </c>
    </row>
    <row r="439" spans="1:11" x14ac:dyDescent="0.2">
      <c r="A439">
        <v>465</v>
      </c>
      <c r="B439" t="s">
        <v>203</v>
      </c>
      <c r="C439" t="s">
        <v>15</v>
      </c>
      <c r="D439" s="1">
        <v>41909</v>
      </c>
      <c r="E439" s="5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19</v>
      </c>
      <c r="K439" t="s">
        <v>204</v>
      </c>
    </row>
    <row r="440" spans="1:11" x14ac:dyDescent="0.2">
      <c r="A440">
        <v>466</v>
      </c>
      <c r="B440" t="s">
        <v>203</v>
      </c>
      <c r="C440" t="s">
        <v>16</v>
      </c>
      <c r="D440" s="1">
        <v>42280</v>
      </c>
      <c r="E440" s="5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19</v>
      </c>
      <c r="K440" t="s">
        <v>204</v>
      </c>
    </row>
    <row r="441" spans="1:11" x14ac:dyDescent="0.2">
      <c r="A441">
        <v>467</v>
      </c>
      <c r="B441" t="s">
        <v>203</v>
      </c>
      <c r="C441" t="s">
        <v>17</v>
      </c>
      <c r="D441" s="1">
        <v>42644</v>
      </c>
      <c r="E441" s="5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19</v>
      </c>
      <c r="K441" t="s">
        <v>204</v>
      </c>
    </row>
    <row r="442" spans="1:11" x14ac:dyDescent="0.2">
      <c r="A442">
        <v>468</v>
      </c>
      <c r="B442" t="s">
        <v>205</v>
      </c>
      <c r="C442" t="s">
        <v>11</v>
      </c>
      <c r="D442" s="1">
        <v>41639</v>
      </c>
      <c r="E442" s="5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19</v>
      </c>
      <c r="K442" t="s">
        <v>148</v>
      </c>
    </row>
    <row r="443" spans="1:11" x14ac:dyDescent="0.2">
      <c r="A443">
        <v>469</v>
      </c>
      <c r="B443" t="s">
        <v>205</v>
      </c>
      <c r="C443" t="s">
        <v>15</v>
      </c>
      <c r="D443" s="1">
        <v>42004</v>
      </c>
      <c r="E443" s="5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19</v>
      </c>
      <c r="K443" t="s">
        <v>148</v>
      </c>
    </row>
    <row r="444" spans="1:11" x14ac:dyDescent="0.2">
      <c r="A444">
        <v>470</v>
      </c>
      <c r="B444" t="s">
        <v>205</v>
      </c>
      <c r="C444" t="s">
        <v>16</v>
      </c>
      <c r="D444" s="1">
        <v>42369</v>
      </c>
      <c r="E444" s="5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19</v>
      </c>
      <c r="K444" t="s">
        <v>148</v>
      </c>
    </row>
    <row r="445" spans="1:11" x14ac:dyDescent="0.2">
      <c r="A445">
        <v>471</v>
      </c>
      <c r="B445" t="s">
        <v>205</v>
      </c>
      <c r="C445" t="s">
        <v>17</v>
      </c>
      <c r="D445" s="1">
        <v>42735</v>
      </c>
      <c r="E445" s="5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19</v>
      </c>
      <c r="K445" t="s">
        <v>148</v>
      </c>
    </row>
    <row r="446" spans="1:11" x14ac:dyDescent="0.2">
      <c r="A446">
        <v>472</v>
      </c>
      <c r="B446" t="s">
        <v>206</v>
      </c>
      <c r="C446" t="s">
        <v>11</v>
      </c>
      <c r="D446" s="1">
        <v>41639</v>
      </c>
      <c r="E446" s="5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19</v>
      </c>
      <c r="K446" t="s">
        <v>148</v>
      </c>
    </row>
    <row r="447" spans="1:11" x14ac:dyDescent="0.2">
      <c r="A447">
        <v>473</v>
      </c>
      <c r="B447" t="s">
        <v>206</v>
      </c>
      <c r="C447" t="s">
        <v>15</v>
      </c>
      <c r="D447" s="1">
        <v>42004</v>
      </c>
      <c r="E447" s="5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19</v>
      </c>
      <c r="K447" t="s">
        <v>148</v>
      </c>
    </row>
    <row r="448" spans="1:11" x14ac:dyDescent="0.2">
      <c r="A448">
        <v>474</v>
      </c>
      <c r="B448" t="s">
        <v>206</v>
      </c>
      <c r="C448" t="s">
        <v>16</v>
      </c>
      <c r="D448" s="1">
        <v>42369</v>
      </c>
      <c r="E448" s="5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19</v>
      </c>
      <c r="K448" t="s">
        <v>148</v>
      </c>
    </row>
    <row r="449" spans="1:11" x14ac:dyDescent="0.2">
      <c r="A449">
        <v>475</v>
      </c>
      <c r="B449" t="s">
        <v>206</v>
      </c>
      <c r="C449" t="s">
        <v>17</v>
      </c>
      <c r="D449" s="1">
        <v>42735</v>
      </c>
      <c r="E449" s="5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19</v>
      </c>
      <c r="K449" t="s">
        <v>148</v>
      </c>
    </row>
    <row r="450" spans="1:11" x14ac:dyDescent="0.2">
      <c r="A450">
        <v>476</v>
      </c>
      <c r="B450" t="s">
        <v>207</v>
      </c>
      <c r="C450" t="s">
        <v>11</v>
      </c>
      <c r="D450" s="1">
        <v>41639</v>
      </c>
      <c r="E450" s="5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19</v>
      </c>
      <c r="K450" t="s">
        <v>121</v>
      </c>
    </row>
    <row r="451" spans="1:11" x14ac:dyDescent="0.2">
      <c r="A451">
        <v>477</v>
      </c>
      <c r="B451" t="s">
        <v>207</v>
      </c>
      <c r="C451" t="s">
        <v>15</v>
      </c>
      <c r="D451" s="1">
        <v>42004</v>
      </c>
      <c r="E451" s="5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19</v>
      </c>
      <c r="K451" t="s">
        <v>121</v>
      </c>
    </row>
    <row r="452" spans="1:11" x14ac:dyDescent="0.2">
      <c r="A452">
        <v>478</v>
      </c>
      <c r="B452" t="s">
        <v>207</v>
      </c>
      <c r="C452" t="s">
        <v>16</v>
      </c>
      <c r="D452" s="1">
        <v>42369</v>
      </c>
      <c r="E452" s="5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19</v>
      </c>
      <c r="K452" t="s">
        <v>121</v>
      </c>
    </row>
    <row r="453" spans="1:11" x14ac:dyDescent="0.2">
      <c r="A453">
        <v>479</v>
      </c>
      <c r="B453" t="s">
        <v>207</v>
      </c>
      <c r="C453" t="s">
        <v>17</v>
      </c>
      <c r="D453" s="1">
        <v>42735</v>
      </c>
      <c r="E453" s="5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19</v>
      </c>
      <c r="K453" t="s">
        <v>121</v>
      </c>
    </row>
    <row r="454" spans="1:11" x14ac:dyDescent="0.2">
      <c r="A454">
        <v>480</v>
      </c>
      <c r="B454" t="s">
        <v>208</v>
      </c>
      <c r="C454" t="s">
        <v>11</v>
      </c>
      <c r="D454" s="1">
        <v>41274</v>
      </c>
      <c r="E454" s="5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52</v>
      </c>
      <c r="K454" t="s">
        <v>75</v>
      </c>
    </row>
    <row r="455" spans="1:11" x14ac:dyDescent="0.2">
      <c r="A455">
        <v>481</v>
      </c>
      <c r="B455" t="s">
        <v>208</v>
      </c>
      <c r="C455" t="s">
        <v>15</v>
      </c>
      <c r="D455" s="1">
        <v>41639</v>
      </c>
      <c r="E455" s="5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52</v>
      </c>
      <c r="K455" t="s">
        <v>75</v>
      </c>
    </row>
    <row r="456" spans="1:11" x14ac:dyDescent="0.2">
      <c r="A456">
        <v>482</v>
      </c>
      <c r="B456" t="s">
        <v>208</v>
      </c>
      <c r="C456" t="s">
        <v>16</v>
      </c>
      <c r="D456" s="1">
        <v>42004</v>
      </c>
      <c r="E456" s="5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52</v>
      </c>
      <c r="K456" t="s">
        <v>75</v>
      </c>
    </row>
    <row r="457" spans="1:11" x14ac:dyDescent="0.2">
      <c r="A457">
        <v>483</v>
      </c>
      <c r="B457" t="s">
        <v>208</v>
      </c>
      <c r="C457" t="s">
        <v>17</v>
      </c>
      <c r="D457" s="1">
        <v>42369</v>
      </c>
      <c r="E457" s="5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52</v>
      </c>
      <c r="K457" t="s">
        <v>75</v>
      </c>
    </row>
    <row r="458" spans="1:11" x14ac:dyDescent="0.2">
      <c r="A458">
        <v>484</v>
      </c>
      <c r="B458" t="s">
        <v>209</v>
      </c>
      <c r="C458" t="s">
        <v>11</v>
      </c>
      <c r="D458" s="1">
        <v>41307</v>
      </c>
      <c r="E458" s="5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19</v>
      </c>
      <c r="K458" t="s">
        <v>197</v>
      </c>
    </row>
    <row r="459" spans="1:11" x14ac:dyDescent="0.2">
      <c r="A459">
        <v>485</v>
      </c>
      <c r="B459" t="s">
        <v>209</v>
      </c>
      <c r="C459" t="s">
        <v>15</v>
      </c>
      <c r="D459" s="1">
        <v>41671</v>
      </c>
      <c r="E459" s="5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19</v>
      </c>
      <c r="K459" t="s">
        <v>197</v>
      </c>
    </row>
    <row r="460" spans="1:11" x14ac:dyDescent="0.2">
      <c r="A460">
        <v>486</v>
      </c>
      <c r="B460" t="s">
        <v>209</v>
      </c>
      <c r="C460" t="s">
        <v>16</v>
      </c>
      <c r="D460" s="1">
        <v>42035</v>
      </c>
      <c r="E460" s="5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19</v>
      </c>
      <c r="K460" t="s">
        <v>197</v>
      </c>
    </row>
    <row r="461" spans="1:11" x14ac:dyDescent="0.2">
      <c r="A461">
        <v>487</v>
      </c>
      <c r="B461" t="s">
        <v>209</v>
      </c>
      <c r="C461" t="s">
        <v>17</v>
      </c>
      <c r="D461" s="1">
        <v>42399</v>
      </c>
      <c r="E461" s="5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19</v>
      </c>
      <c r="K461" t="s">
        <v>197</v>
      </c>
    </row>
    <row r="462" spans="1:11" x14ac:dyDescent="0.2">
      <c r="A462">
        <v>488</v>
      </c>
      <c r="B462" t="s">
        <v>210</v>
      </c>
      <c r="C462" t="s">
        <v>11</v>
      </c>
      <c r="D462" s="1">
        <v>41274</v>
      </c>
      <c r="E462" s="5">
        <v>1663000000</v>
      </c>
      <c r="F462" t="s">
        <v>12</v>
      </c>
      <c r="G462" s="2">
        <v>1123200000</v>
      </c>
      <c r="H462" s="2">
        <v>0</v>
      </c>
      <c r="I462" s="2">
        <v>78300000</v>
      </c>
      <c r="J462" t="s">
        <v>13</v>
      </c>
      <c r="K462" t="s">
        <v>211</v>
      </c>
    </row>
    <row r="463" spans="1:11" x14ac:dyDescent="0.2">
      <c r="A463">
        <v>489</v>
      </c>
      <c r="B463" t="s">
        <v>210</v>
      </c>
      <c r="C463" t="s">
        <v>15</v>
      </c>
      <c r="D463" s="1">
        <v>41639</v>
      </c>
      <c r="E463" s="5">
        <v>1558400000</v>
      </c>
      <c r="F463" t="s">
        <v>12</v>
      </c>
      <c r="G463" s="2">
        <v>1058000000</v>
      </c>
      <c r="H463" s="2">
        <v>0</v>
      </c>
      <c r="I463" s="2">
        <v>60400000</v>
      </c>
      <c r="J463" t="s">
        <v>13</v>
      </c>
      <c r="K463" t="s">
        <v>211</v>
      </c>
    </row>
    <row r="464" spans="1:11" x14ac:dyDescent="0.2">
      <c r="A464">
        <v>490</v>
      </c>
      <c r="B464" t="s">
        <v>210</v>
      </c>
      <c r="C464" t="s">
        <v>16</v>
      </c>
      <c r="D464" s="1">
        <v>42004</v>
      </c>
      <c r="E464" s="5">
        <v>1584500000</v>
      </c>
      <c r="F464" t="s">
        <v>12</v>
      </c>
      <c r="G464" s="2">
        <v>1105700000</v>
      </c>
      <c r="H464" s="2">
        <v>0</v>
      </c>
      <c r="I464" s="2">
        <v>52500000</v>
      </c>
      <c r="J464" t="s">
        <v>13</v>
      </c>
      <c r="K464" t="s">
        <v>211</v>
      </c>
    </row>
    <row r="465" spans="1:11" x14ac:dyDescent="0.2">
      <c r="A465">
        <v>491</v>
      </c>
      <c r="B465" t="s">
        <v>210</v>
      </c>
      <c r="C465" t="s">
        <v>17</v>
      </c>
      <c r="D465" s="1">
        <v>42369</v>
      </c>
      <c r="E465" s="5">
        <v>1637100000</v>
      </c>
      <c r="F465" t="s">
        <v>12</v>
      </c>
      <c r="G465" s="2">
        <v>1209100000</v>
      </c>
      <c r="H465" s="2">
        <v>0</v>
      </c>
      <c r="I465" s="2">
        <v>58700000</v>
      </c>
      <c r="J465" t="s">
        <v>13</v>
      </c>
      <c r="K465" t="s">
        <v>211</v>
      </c>
    </row>
    <row r="466" spans="1:11" x14ac:dyDescent="0.2">
      <c r="A466">
        <v>492</v>
      </c>
      <c r="B466" t="s">
        <v>212</v>
      </c>
      <c r="C466" t="s">
        <v>11</v>
      </c>
      <c r="D466" s="1">
        <v>41639</v>
      </c>
      <c r="E466" s="5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13</v>
      </c>
      <c r="K466" t="s">
        <v>157</v>
      </c>
    </row>
    <row r="467" spans="1:11" x14ac:dyDescent="0.2">
      <c r="A467">
        <v>493</v>
      </c>
      <c r="B467" t="s">
        <v>212</v>
      </c>
      <c r="C467" t="s">
        <v>15</v>
      </c>
      <c r="D467" s="1">
        <v>42004</v>
      </c>
      <c r="E467" s="5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13</v>
      </c>
      <c r="K467" t="s">
        <v>157</v>
      </c>
    </row>
    <row r="468" spans="1:11" x14ac:dyDescent="0.2">
      <c r="A468">
        <v>494</v>
      </c>
      <c r="B468" t="s">
        <v>212</v>
      </c>
      <c r="C468" t="s">
        <v>16</v>
      </c>
      <c r="D468" s="1">
        <v>42369</v>
      </c>
      <c r="E468" s="5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13</v>
      </c>
      <c r="K468" t="s">
        <v>157</v>
      </c>
    </row>
    <row r="469" spans="1:11" x14ac:dyDescent="0.2">
      <c r="A469">
        <v>495</v>
      </c>
      <c r="B469" t="s">
        <v>212</v>
      </c>
      <c r="C469" t="s">
        <v>17</v>
      </c>
      <c r="D469" s="1">
        <v>42735</v>
      </c>
      <c r="E469" s="5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13</v>
      </c>
      <c r="K469" t="s">
        <v>157</v>
      </c>
    </row>
    <row r="470" spans="1:11" x14ac:dyDescent="0.2">
      <c r="A470">
        <v>496</v>
      </c>
      <c r="B470" t="s">
        <v>213</v>
      </c>
      <c r="C470" t="s">
        <v>11</v>
      </c>
      <c r="D470" s="1">
        <v>41639</v>
      </c>
      <c r="E470" s="5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36</v>
      </c>
      <c r="K470" t="s">
        <v>214</v>
      </c>
    </row>
    <row r="471" spans="1:11" x14ac:dyDescent="0.2">
      <c r="A471">
        <v>497</v>
      </c>
      <c r="B471" t="s">
        <v>213</v>
      </c>
      <c r="C471" t="s">
        <v>15</v>
      </c>
      <c r="D471" s="1">
        <v>42004</v>
      </c>
      <c r="E471" s="5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36</v>
      </c>
      <c r="K471" t="s">
        <v>214</v>
      </c>
    </row>
    <row r="472" spans="1:11" x14ac:dyDescent="0.2">
      <c r="A472">
        <v>498</v>
      </c>
      <c r="B472" t="s">
        <v>213</v>
      </c>
      <c r="C472" t="s">
        <v>16</v>
      </c>
      <c r="D472" s="1">
        <v>42369</v>
      </c>
      <c r="E472" s="5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36</v>
      </c>
      <c r="K472" t="s">
        <v>214</v>
      </c>
    </row>
    <row r="473" spans="1:11" x14ac:dyDescent="0.2">
      <c r="A473">
        <v>499</v>
      </c>
      <c r="B473" t="s">
        <v>213</v>
      </c>
      <c r="C473" t="s">
        <v>17</v>
      </c>
      <c r="D473" s="1">
        <v>42735</v>
      </c>
      <c r="E473" s="5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36</v>
      </c>
      <c r="K473" t="s">
        <v>214</v>
      </c>
    </row>
    <row r="474" spans="1:11" x14ac:dyDescent="0.2">
      <c r="A474">
        <v>500</v>
      </c>
      <c r="B474" t="s">
        <v>215</v>
      </c>
      <c r="C474" t="s">
        <v>11</v>
      </c>
      <c r="D474" s="1">
        <v>41420</v>
      </c>
      <c r="E474" s="5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19</v>
      </c>
      <c r="K474" t="s">
        <v>155</v>
      </c>
    </row>
    <row r="475" spans="1:11" x14ac:dyDescent="0.2">
      <c r="A475">
        <v>501</v>
      </c>
      <c r="B475" t="s">
        <v>215</v>
      </c>
      <c r="C475" t="s">
        <v>15</v>
      </c>
      <c r="D475" s="1">
        <v>41784</v>
      </c>
      <c r="E475" s="5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19</v>
      </c>
      <c r="K475" t="s">
        <v>155</v>
      </c>
    </row>
    <row r="476" spans="1:11" x14ac:dyDescent="0.2">
      <c r="A476">
        <v>502</v>
      </c>
      <c r="B476" t="s">
        <v>215</v>
      </c>
      <c r="C476" t="s">
        <v>16</v>
      </c>
      <c r="D476" s="1">
        <v>42155</v>
      </c>
      <c r="E476" s="5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19</v>
      </c>
      <c r="K476" t="s">
        <v>155</v>
      </c>
    </row>
    <row r="477" spans="1:11" x14ac:dyDescent="0.2">
      <c r="A477">
        <v>503</v>
      </c>
      <c r="B477" t="s">
        <v>215</v>
      </c>
      <c r="C477" t="s">
        <v>17</v>
      </c>
      <c r="D477" s="1">
        <v>42519</v>
      </c>
      <c r="E477" s="5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19</v>
      </c>
      <c r="K477" t="s">
        <v>155</v>
      </c>
    </row>
    <row r="478" spans="1:11" x14ac:dyDescent="0.2">
      <c r="A478">
        <v>504</v>
      </c>
      <c r="B478" t="s">
        <v>216</v>
      </c>
      <c r="C478" t="s">
        <v>11</v>
      </c>
      <c r="D478" s="1">
        <v>41274</v>
      </c>
      <c r="E478" s="5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42</v>
      </c>
      <c r="K478" t="s">
        <v>45</v>
      </c>
    </row>
    <row r="479" spans="1:11" x14ac:dyDescent="0.2">
      <c r="A479">
        <v>505</v>
      </c>
      <c r="B479" t="s">
        <v>216</v>
      </c>
      <c r="C479" t="s">
        <v>15</v>
      </c>
      <c r="D479" s="1">
        <v>41639</v>
      </c>
      <c r="E479" s="5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42</v>
      </c>
      <c r="K479" t="s">
        <v>45</v>
      </c>
    </row>
    <row r="480" spans="1:11" x14ac:dyDescent="0.2">
      <c r="A480">
        <v>506</v>
      </c>
      <c r="B480" t="s">
        <v>216</v>
      </c>
      <c r="C480" t="s">
        <v>16</v>
      </c>
      <c r="D480" s="1">
        <v>42004</v>
      </c>
      <c r="E480" s="5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42</v>
      </c>
      <c r="K480" t="s">
        <v>45</v>
      </c>
    </row>
    <row r="481" spans="1:11" x14ac:dyDescent="0.2">
      <c r="A481">
        <v>507</v>
      </c>
      <c r="B481" t="s">
        <v>216</v>
      </c>
      <c r="C481" t="s">
        <v>17</v>
      </c>
      <c r="D481" s="1">
        <v>42369</v>
      </c>
      <c r="E481" s="5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42</v>
      </c>
      <c r="K481" t="s">
        <v>45</v>
      </c>
    </row>
    <row r="482" spans="1:11" x14ac:dyDescent="0.2">
      <c r="A482">
        <v>508</v>
      </c>
      <c r="B482" t="s">
        <v>217</v>
      </c>
      <c r="C482" t="s">
        <v>11</v>
      </c>
      <c r="D482" s="1">
        <v>41274</v>
      </c>
      <c r="E482" s="5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25</v>
      </c>
      <c r="K482" t="s">
        <v>199</v>
      </c>
    </row>
    <row r="483" spans="1:11" x14ac:dyDescent="0.2">
      <c r="A483">
        <v>509</v>
      </c>
      <c r="B483" t="s">
        <v>217</v>
      </c>
      <c r="C483" t="s">
        <v>15</v>
      </c>
      <c r="D483" s="1">
        <v>41639</v>
      </c>
      <c r="E483" s="5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25</v>
      </c>
      <c r="K483" t="s">
        <v>199</v>
      </c>
    </row>
    <row r="484" spans="1:11" x14ac:dyDescent="0.2">
      <c r="A484">
        <v>510</v>
      </c>
      <c r="B484" t="s">
        <v>217</v>
      </c>
      <c r="C484" t="s">
        <v>16</v>
      </c>
      <c r="D484" s="1">
        <v>42004</v>
      </c>
      <c r="E484" s="5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25</v>
      </c>
      <c r="K484" t="s">
        <v>199</v>
      </c>
    </row>
    <row r="485" spans="1:11" x14ac:dyDescent="0.2">
      <c r="A485">
        <v>511</v>
      </c>
      <c r="B485" t="s">
        <v>217</v>
      </c>
      <c r="C485" t="s">
        <v>17</v>
      </c>
      <c r="D485" s="1">
        <v>42369</v>
      </c>
      <c r="E485" s="5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25</v>
      </c>
      <c r="K485" t="s">
        <v>199</v>
      </c>
    </row>
    <row r="486" spans="1:11" x14ac:dyDescent="0.2">
      <c r="A486">
        <v>512</v>
      </c>
      <c r="B486" t="s">
        <v>218</v>
      </c>
      <c r="C486" t="s">
        <v>11</v>
      </c>
      <c r="D486" s="1">
        <v>41639</v>
      </c>
      <c r="E486" s="5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83</v>
      </c>
      <c r="K486" t="s">
        <v>84</v>
      </c>
    </row>
    <row r="487" spans="1:11" x14ac:dyDescent="0.2">
      <c r="A487">
        <v>513</v>
      </c>
      <c r="B487" t="s">
        <v>218</v>
      </c>
      <c r="C487" t="s">
        <v>15</v>
      </c>
      <c r="D487" s="1">
        <v>42004</v>
      </c>
      <c r="E487" s="5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83</v>
      </c>
      <c r="K487" t="s">
        <v>84</v>
      </c>
    </row>
    <row r="488" spans="1:11" x14ac:dyDescent="0.2">
      <c r="A488">
        <v>514</v>
      </c>
      <c r="B488" t="s">
        <v>218</v>
      </c>
      <c r="C488" t="s">
        <v>16</v>
      </c>
      <c r="D488" s="1">
        <v>42369</v>
      </c>
      <c r="E488" s="5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83</v>
      </c>
      <c r="K488" t="s">
        <v>84</v>
      </c>
    </row>
    <row r="489" spans="1:11" x14ac:dyDescent="0.2">
      <c r="A489">
        <v>515</v>
      </c>
      <c r="B489" t="s">
        <v>218</v>
      </c>
      <c r="C489" t="s">
        <v>17</v>
      </c>
      <c r="D489" s="1">
        <v>42735</v>
      </c>
      <c r="E489" s="5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83</v>
      </c>
      <c r="K489" t="s">
        <v>84</v>
      </c>
    </row>
    <row r="490" spans="1:11" x14ac:dyDescent="0.2">
      <c r="A490">
        <v>516</v>
      </c>
      <c r="B490" t="s">
        <v>219</v>
      </c>
      <c r="C490" t="s">
        <v>11</v>
      </c>
      <c r="D490" s="1">
        <v>41364</v>
      </c>
      <c r="E490" s="5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">
      <c r="A491">
        <v>517</v>
      </c>
      <c r="B491" t="s">
        <v>219</v>
      </c>
      <c r="C491" t="s">
        <v>15</v>
      </c>
      <c r="D491" s="1">
        <v>41729</v>
      </c>
      <c r="E491" s="5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">
      <c r="A492">
        <v>518</v>
      </c>
      <c r="B492" t="s">
        <v>219</v>
      </c>
      <c r="C492" t="s">
        <v>16</v>
      </c>
      <c r="D492" s="1">
        <v>42094</v>
      </c>
      <c r="E492" s="5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">
      <c r="A493">
        <v>519</v>
      </c>
      <c r="B493" t="s">
        <v>219</v>
      </c>
      <c r="C493" t="s">
        <v>17</v>
      </c>
      <c r="D493" s="1">
        <v>42460</v>
      </c>
      <c r="E493" s="5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">
      <c r="A494">
        <v>520</v>
      </c>
      <c r="B494" t="s">
        <v>220</v>
      </c>
      <c r="C494" t="s">
        <v>11</v>
      </c>
      <c r="D494" s="1">
        <v>41639</v>
      </c>
      <c r="E494" s="5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">
      <c r="A495">
        <v>521</v>
      </c>
      <c r="B495" t="s">
        <v>220</v>
      </c>
      <c r="C495" t="s">
        <v>15</v>
      </c>
      <c r="D495" s="1">
        <v>42004</v>
      </c>
      <c r="E495" s="5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">
      <c r="A496">
        <v>522</v>
      </c>
      <c r="B496" t="s">
        <v>220</v>
      </c>
      <c r="C496" t="s">
        <v>16</v>
      </c>
      <c r="D496" s="1">
        <v>42369</v>
      </c>
      <c r="E496" s="5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">
      <c r="A497">
        <v>523</v>
      </c>
      <c r="B497" t="s">
        <v>220</v>
      </c>
      <c r="C497" t="s">
        <v>17</v>
      </c>
      <c r="D497" s="1">
        <v>42735</v>
      </c>
      <c r="E497" s="5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">
      <c r="A498">
        <v>524</v>
      </c>
      <c r="B498" t="s">
        <v>221</v>
      </c>
      <c r="C498" t="s">
        <v>11</v>
      </c>
      <c r="D498" s="1">
        <v>41274</v>
      </c>
      <c r="E498" s="5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59</v>
      </c>
      <c r="K498" t="s">
        <v>60</v>
      </c>
    </row>
    <row r="499" spans="1:11" x14ac:dyDescent="0.2">
      <c r="A499">
        <v>525</v>
      </c>
      <c r="B499" t="s">
        <v>221</v>
      </c>
      <c r="C499" t="s">
        <v>15</v>
      </c>
      <c r="D499" s="1">
        <v>41639</v>
      </c>
      <c r="E499" s="5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59</v>
      </c>
      <c r="K499" t="s">
        <v>60</v>
      </c>
    </row>
    <row r="500" spans="1:11" x14ac:dyDescent="0.2">
      <c r="A500">
        <v>526</v>
      </c>
      <c r="B500" t="s">
        <v>221</v>
      </c>
      <c r="C500" t="s">
        <v>16</v>
      </c>
      <c r="D500" s="1">
        <v>42004</v>
      </c>
      <c r="E500" s="5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59</v>
      </c>
      <c r="K500" t="s">
        <v>60</v>
      </c>
    </row>
    <row r="501" spans="1:11" x14ac:dyDescent="0.2">
      <c r="A501">
        <v>527</v>
      </c>
      <c r="B501" t="s">
        <v>221</v>
      </c>
      <c r="C501" t="s">
        <v>17</v>
      </c>
      <c r="D501" s="1">
        <v>42369</v>
      </c>
      <c r="E501" s="5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59</v>
      </c>
      <c r="K501" t="s">
        <v>60</v>
      </c>
    </row>
    <row r="502" spans="1:11" x14ac:dyDescent="0.2">
      <c r="A502">
        <v>528</v>
      </c>
      <c r="B502" t="s">
        <v>222</v>
      </c>
      <c r="C502" t="s">
        <v>11</v>
      </c>
      <c r="D502" s="1">
        <v>41639</v>
      </c>
      <c r="E502" s="5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42</v>
      </c>
      <c r="K502" t="s">
        <v>45</v>
      </c>
    </row>
    <row r="503" spans="1:11" x14ac:dyDescent="0.2">
      <c r="A503">
        <v>529</v>
      </c>
      <c r="B503" t="s">
        <v>222</v>
      </c>
      <c r="C503" t="s">
        <v>15</v>
      </c>
      <c r="D503" s="1">
        <v>42004</v>
      </c>
      <c r="E503" s="5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42</v>
      </c>
      <c r="K503" t="s">
        <v>45</v>
      </c>
    </row>
    <row r="504" spans="1:11" x14ac:dyDescent="0.2">
      <c r="A504">
        <v>530</v>
      </c>
      <c r="B504" t="s">
        <v>222</v>
      </c>
      <c r="C504" t="s">
        <v>16</v>
      </c>
      <c r="D504" s="1">
        <v>42369</v>
      </c>
      <c r="E504" s="5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42</v>
      </c>
      <c r="K504" t="s">
        <v>45</v>
      </c>
    </row>
    <row r="505" spans="1:11" x14ac:dyDescent="0.2">
      <c r="A505">
        <v>531</v>
      </c>
      <c r="B505" t="s">
        <v>222</v>
      </c>
      <c r="C505" t="s">
        <v>17</v>
      </c>
      <c r="D505" s="1">
        <v>42735</v>
      </c>
      <c r="E505" s="5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42</v>
      </c>
      <c r="K505" t="s">
        <v>45</v>
      </c>
    </row>
    <row r="506" spans="1:11" x14ac:dyDescent="0.2">
      <c r="A506">
        <v>532</v>
      </c>
      <c r="B506" t="s">
        <v>223</v>
      </c>
      <c r="C506" t="s">
        <v>11</v>
      </c>
      <c r="D506" s="1">
        <v>41274</v>
      </c>
      <c r="E506" s="5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13</v>
      </c>
      <c r="K506" t="s">
        <v>211</v>
      </c>
    </row>
    <row r="507" spans="1:11" x14ac:dyDescent="0.2">
      <c r="A507">
        <v>533</v>
      </c>
      <c r="B507" t="s">
        <v>223</v>
      </c>
      <c r="C507" t="s">
        <v>15</v>
      </c>
      <c r="D507" s="1">
        <v>41639</v>
      </c>
      <c r="E507" s="5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13</v>
      </c>
      <c r="K507" t="s">
        <v>211</v>
      </c>
    </row>
    <row r="508" spans="1:11" x14ac:dyDescent="0.2">
      <c r="A508">
        <v>534</v>
      </c>
      <c r="B508" t="s">
        <v>223</v>
      </c>
      <c r="C508" t="s">
        <v>16</v>
      </c>
      <c r="D508" s="1">
        <v>42004</v>
      </c>
      <c r="E508" s="5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13</v>
      </c>
      <c r="K508" t="s">
        <v>211</v>
      </c>
    </row>
    <row r="509" spans="1:11" x14ac:dyDescent="0.2">
      <c r="A509">
        <v>535</v>
      </c>
      <c r="B509" t="s">
        <v>223</v>
      </c>
      <c r="C509" t="s">
        <v>17</v>
      </c>
      <c r="D509" s="1">
        <v>42369</v>
      </c>
      <c r="E509" s="5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13</v>
      </c>
      <c r="K509" t="s">
        <v>211</v>
      </c>
    </row>
    <row r="510" spans="1:11" x14ac:dyDescent="0.2">
      <c r="A510">
        <v>536</v>
      </c>
      <c r="B510" t="s">
        <v>224</v>
      </c>
      <c r="C510" t="s">
        <v>11</v>
      </c>
      <c r="D510" s="1">
        <v>41274</v>
      </c>
      <c r="E510" s="5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42</v>
      </c>
      <c r="K510" t="s">
        <v>45</v>
      </c>
    </row>
    <row r="511" spans="1:11" x14ac:dyDescent="0.2">
      <c r="A511">
        <v>537</v>
      </c>
      <c r="B511" t="s">
        <v>224</v>
      </c>
      <c r="C511" t="s">
        <v>15</v>
      </c>
      <c r="D511" s="1">
        <v>41639</v>
      </c>
      <c r="E511" s="5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42</v>
      </c>
      <c r="K511" t="s">
        <v>45</v>
      </c>
    </row>
    <row r="512" spans="1:11" x14ac:dyDescent="0.2">
      <c r="A512">
        <v>538</v>
      </c>
      <c r="B512" t="s">
        <v>224</v>
      </c>
      <c r="C512" t="s">
        <v>16</v>
      </c>
      <c r="D512" s="1">
        <v>42004</v>
      </c>
      <c r="E512" s="5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42</v>
      </c>
      <c r="K512" t="s">
        <v>45</v>
      </c>
    </row>
    <row r="513" spans="1:11" x14ac:dyDescent="0.2">
      <c r="A513">
        <v>539</v>
      </c>
      <c r="B513" t="s">
        <v>224</v>
      </c>
      <c r="C513" t="s">
        <v>17</v>
      </c>
      <c r="D513" s="1">
        <v>42369</v>
      </c>
      <c r="E513" s="5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42</v>
      </c>
      <c r="K513" t="s">
        <v>45</v>
      </c>
    </row>
    <row r="514" spans="1:11" x14ac:dyDescent="0.2">
      <c r="A514">
        <v>540</v>
      </c>
      <c r="B514" t="s">
        <v>225</v>
      </c>
      <c r="C514" t="s">
        <v>11</v>
      </c>
      <c r="D514" s="1">
        <v>41455</v>
      </c>
      <c r="E514" s="5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36</v>
      </c>
      <c r="K514" t="s">
        <v>170</v>
      </c>
    </row>
    <row r="515" spans="1:11" x14ac:dyDescent="0.2">
      <c r="A515">
        <v>541</v>
      </c>
      <c r="B515" t="s">
        <v>225</v>
      </c>
      <c r="C515" t="s">
        <v>15</v>
      </c>
      <c r="D515" s="1">
        <v>41820</v>
      </c>
      <c r="E515" s="5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36</v>
      </c>
      <c r="K515" t="s">
        <v>170</v>
      </c>
    </row>
    <row r="516" spans="1:11" x14ac:dyDescent="0.2">
      <c r="A516">
        <v>542</v>
      </c>
      <c r="B516" t="s">
        <v>225</v>
      </c>
      <c r="C516" t="s">
        <v>16</v>
      </c>
      <c r="D516" s="1">
        <v>42185</v>
      </c>
      <c r="E516" s="5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36</v>
      </c>
      <c r="K516" t="s">
        <v>170</v>
      </c>
    </row>
    <row r="517" spans="1:11" x14ac:dyDescent="0.2">
      <c r="A517">
        <v>543</v>
      </c>
      <c r="B517" t="s">
        <v>225</v>
      </c>
      <c r="C517" t="s">
        <v>17</v>
      </c>
      <c r="D517" s="1">
        <v>42551</v>
      </c>
      <c r="E517" s="5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36</v>
      </c>
      <c r="K517" t="s">
        <v>170</v>
      </c>
    </row>
    <row r="518" spans="1:11" x14ac:dyDescent="0.2">
      <c r="A518">
        <v>544</v>
      </c>
      <c r="B518" t="s">
        <v>226</v>
      </c>
      <c r="C518" t="s">
        <v>11</v>
      </c>
      <c r="D518" s="1">
        <v>41274</v>
      </c>
      <c r="E518" s="5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59</v>
      </c>
      <c r="K518" t="s">
        <v>193</v>
      </c>
    </row>
    <row r="519" spans="1:11" x14ac:dyDescent="0.2">
      <c r="A519">
        <v>545</v>
      </c>
      <c r="B519" t="s">
        <v>226</v>
      </c>
      <c r="C519" t="s">
        <v>15</v>
      </c>
      <c r="D519" s="1">
        <v>41639</v>
      </c>
      <c r="E519" s="5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59</v>
      </c>
      <c r="K519" t="s">
        <v>193</v>
      </c>
    </row>
    <row r="520" spans="1:11" x14ac:dyDescent="0.2">
      <c r="A520">
        <v>546</v>
      </c>
      <c r="B520" t="s">
        <v>226</v>
      </c>
      <c r="C520" t="s">
        <v>16</v>
      </c>
      <c r="D520" s="1">
        <v>42004</v>
      </c>
      <c r="E520" s="5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59</v>
      </c>
      <c r="K520" t="s">
        <v>193</v>
      </c>
    </row>
    <row r="521" spans="1:11" x14ac:dyDescent="0.2">
      <c r="A521">
        <v>547</v>
      </c>
      <c r="B521" t="s">
        <v>226</v>
      </c>
      <c r="C521" t="s">
        <v>17</v>
      </c>
      <c r="D521" s="1">
        <v>42369</v>
      </c>
      <c r="E521" s="5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59</v>
      </c>
      <c r="K521" t="s">
        <v>193</v>
      </c>
    </row>
    <row r="522" spans="1:11" x14ac:dyDescent="0.2">
      <c r="A522">
        <v>548</v>
      </c>
      <c r="B522" t="s">
        <v>227</v>
      </c>
      <c r="C522" t="s">
        <v>11</v>
      </c>
      <c r="D522" s="1">
        <v>41547</v>
      </c>
      <c r="E522" s="5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13</v>
      </c>
      <c r="K522" t="s">
        <v>164</v>
      </c>
    </row>
    <row r="523" spans="1:11" x14ac:dyDescent="0.2">
      <c r="A523">
        <v>549</v>
      </c>
      <c r="B523" t="s">
        <v>227</v>
      </c>
      <c r="C523" t="s">
        <v>15</v>
      </c>
      <c r="D523" s="1">
        <v>41912</v>
      </c>
      <c r="E523" s="5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13</v>
      </c>
      <c r="K523" t="s">
        <v>164</v>
      </c>
    </row>
    <row r="524" spans="1:11" x14ac:dyDescent="0.2">
      <c r="A524">
        <v>550</v>
      </c>
      <c r="B524" t="s">
        <v>227</v>
      </c>
      <c r="C524" t="s">
        <v>16</v>
      </c>
      <c r="D524" s="1">
        <v>42277</v>
      </c>
      <c r="E524" s="5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13</v>
      </c>
      <c r="K524" t="s">
        <v>164</v>
      </c>
    </row>
    <row r="525" spans="1:11" x14ac:dyDescent="0.2">
      <c r="A525">
        <v>551</v>
      </c>
      <c r="B525" t="s">
        <v>227</v>
      </c>
      <c r="C525" t="s">
        <v>17</v>
      </c>
      <c r="D525" s="1">
        <v>42643</v>
      </c>
      <c r="E525" s="5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13</v>
      </c>
      <c r="K525" t="s">
        <v>164</v>
      </c>
    </row>
    <row r="526" spans="1:11" x14ac:dyDescent="0.2">
      <c r="A526">
        <v>552</v>
      </c>
      <c r="B526" t="s">
        <v>228</v>
      </c>
      <c r="C526" t="s">
        <v>11</v>
      </c>
      <c r="D526" s="1">
        <v>41274</v>
      </c>
      <c r="E526" s="5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83</v>
      </c>
      <c r="K526" t="s">
        <v>84</v>
      </c>
    </row>
    <row r="527" spans="1:11" x14ac:dyDescent="0.2">
      <c r="A527">
        <v>553</v>
      </c>
      <c r="B527" t="s">
        <v>228</v>
      </c>
      <c r="C527" t="s">
        <v>15</v>
      </c>
      <c r="D527" s="1">
        <v>41639</v>
      </c>
      <c r="E527" s="5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83</v>
      </c>
      <c r="K527" t="s">
        <v>84</v>
      </c>
    </row>
    <row r="528" spans="1:11" x14ac:dyDescent="0.2">
      <c r="A528">
        <v>554</v>
      </c>
      <c r="B528" t="s">
        <v>228</v>
      </c>
      <c r="C528" t="s">
        <v>16</v>
      </c>
      <c r="D528" s="1">
        <v>42004</v>
      </c>
      <c r="E528" s="5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83</v>
      </c>
      <c r="K528" t="s">
        <v>84</v>
      </c>
    </row>
    <row r="529" spans="1:11" x14ac:dyDescent="0.2">
      <c r="A529">
        <v>555</v>
      </c>
      <c r="B529" t="s">
        <v>228</v>
      </c>
      <c r="C529" t="s">
        <v>17</v>
      </c>
      <c r="D529" s="1">
        <v>42369</v>
      </c>
      <c r="E529" s="5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83</v>
      </c>
      <c r="K529" t="s">
        <v>84</v>
      </c>
    </row>
    <row r="530" spans="1:11" x14ac:dyDescent="0.2">
      <c r="A530">
        <v>556</v>
      </c>
      <c r="B530" t="s">
        <v>229</v>
      </c>
      <c r="C530" t="s">
        <v>11</v>
      </c>
      <c r="D530" s="1">
        <v>41274</v>
      </c>
      <c r="E530" s="5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52</v>
      </c>
      <c r="K530" t="s">
        <v>53</v>
      </c>
    </row>
    <row r="531" spans="1:11" x14ac:dyDescent="0.2">
      <c r="A531">
        <v>557</v>
      </c>
      <c r="B531" t="s">
        <v>229</v>
      </c>
      <c r="C531" t="s">
        <v>15</v>
      </c>
      <c r="D531" s="1">
        <v>41639</v>
      </c>
      <c r="E531" s="5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52</v>
      </c>
      <c r="K531" t="s">
        <v>53</v>
      </c>
    </row>
    <row r="532" spans="1:11" x14ac:dyDescent="0.2">
      <c r="A532">
        <v>558</v>
      </c>
      <c r="B532" t="s">
        <v>229</v>
      </c>
      <c r="C532" t="s">
        <v>16</v>
      </c>
      <c r="D532" s="1">
        <v>42004</v>
      </c>
      <c r="E532" s="5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52</v>
      </c>
      <c r="K532" t="s">
        <v>53</v>
      </c>
    </row>
    <row r="533" spans="1:11" x14ac:dyDescent="0.2">
      <c r="A533">
        <v>559</v>
      </c>
      <c r="B533" t="s">
        <v>229</v>
      </c>
      <c r="C533" t="s">
        <v>17</v>
      </c>
      <c r="D533" s="1">
        <v>42369</v>
      </c>
      <c r="E533" s="5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52</v>
      </c>
      <c r="K533" t="s">
        <v>53</v>
      </c>
    </row>
    <row r="534" spans="1:11" x14ac:dyDescent="0.2">
      <c r="A534">
        <v>560</v>
      </c>
      <c r="B534" t="s">
        <v>230</v>
      </c>
      <c r="C534" t="s">
        <v>11</v>
      </c>
      <c r="D534" s="1">
        <v>41274</v>
      </c>
      <c r="E534" s="5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52</v>
      </c>
      <c r="K534" t="s">
        <v>53</v>
      </c>
    </row>
    <row r="535" spans="1:11" x14ac:dyDescent="0.2">
      <c r="A535">
        <v>561</v>
      </c>
      <c r="B535" t="s">
        <v>230</v>
      </c>
      <c r="C535" t="s">
        <v>15</v>
      </c>
      <c r="D535" s="1">
        <v>41639</v>
      </c>
      <c r="E535" s="5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52</v>
      </c>
      <c r="K535" t="s">
        <v>53</v>
      </c>
    </row>
    <row r="536" spans="1:11" x14ac:dyDescent="0.2">
      <c r="A536">
        <v>562</v>
      </c>
      <c r="B536" t="s">
        <v>230</v>
      </c>
      <c r="C536" t="s">
        <v>16</v>
      </c>
      <c r="D536" s="1">
        <v>42004</v>
      </c>
      <c r="E536" s="5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52</v>
      </c>
      <c r="K536" t="s">
        <v>53</v>
      </c>
    </row>
    <row r="537" spans="1:11" x14ac:dyDescent="0.2">
      <c r="A537">
        <v>563</v>
      </c>
      <c r="B537" t="s">
        <v>230</v>
      </c>
      <c r="C537" t="s">
        <v>17</v>
      </c>
      <c r="D537" s="1">
        <v>42369</v>
      </c>
      <c r="E537" s="5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52</v>
      </c>
      <c r="K537" t="s">
        <v>53</v>
      </c>
    </row>
    <row r="538" spans="1:11" x14ac:dyDescent="0.2">
      <c r="A538">
        <v>564</v>
      </c>
      <c r="B538" t="s">
        <v>231</v>
      </c>
      <c r="C538" t="s">
        <v>11</v>
      </c>
      <c r="D538" s="1">
        <v>41639</v>
      </c>
      <c r="E538" s="5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83</v>
      </c>
      <c r="K538" t="s">
        <v>84</v>
      </c>
    </row>
    <row r="539" spans="1:11" x14ac:dyDescent="0.2">
      <c r="A539">
        <v>565</v>
      </c>
      <c r="B539" t="s">
        <v>231</v>
      </c>
      <c r="C539" t="s">
        <v>15</v>
      </c>
      <c r="D539" s="1">
        <v>42004</v>
      </c>
      <c r="E539" s="5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83</v>
      </c>
      <c r="K539" t="s">
        <v>84</v>
      </c>
    </row>
    <row r="540" spans="1:11" x14ac:dyDescent="0.2">
      <c r="A540">
        <v>566</v>
      </c>
      <c r="B540" t="s">
        <v>231</v>
      </c>
      <c r="C540" t="s">
        <v>16</v>
      </c>
      <c r="D540" s="1">
        <v>42369</v>
      </c>
      <c r="E540" s="5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83</v>
      </c>
      <c r="K540" t="s">
        <v>84</v>
      </c>
    </row>
    <row r="541" spans="1:11" x14ac:dyDescent="0.2">
      <c r="A541">
        <v>567</v>
      </c>
      <c r="B541" t="s">
        <v>231</v>
      </c>
      <c r="C541" t="s">
        <v>17</v>
      </c>
      <c r="D541" s="1">
        <v>42735</v>
      </c>
      <c r="E541" s="5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83</v>
      </c>
      <c r="K541" t="s">
        <v>84</v>
      </c>
    </row>
    <row r="542" spans="1:11" x14ac:dyDescent="0.2">
      <c r="A542">
        <v>568</v>
      </c>
      <c r="B542" t="s">
        <v>232</v>
      </c>
      <c r="C542" t="s">
        <v>11</v>
      </c>
      <c r="D542" s="1">
        <v>41274</v>
      </c>
      <c r="E542" s="5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42</v>
      </c>
      <c r="K542" t="s">
        <v>43</v>
      </c>
    </row>
    <row r="543" spans="1:11" x14ac:dyDescent="0.2">
      <c r="A543">
        <v>569</v>
      </c>
      <c r="B543" t="s">
        <v>232</v>
      </c>
      <c r="C543" t="s">
        <v>15</v>
      </c>
      <c r="D543" s="1">
        <v>41639</v>
      </c>
      <c r="E543" s="5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42</v>
      </c>
      <c r="K543" t="s">
        <v>43</v>
      </c>
    </row>
    <row r="544" spans="1:11" x14ac:dyDescent="0.2">
      <c r="A544">
        <v>570</v>
      </c>
      <c r="B544" t="s">
        <v>232</v>
      </c>
      <c r="C544" t="s">
        <v>16</v>
      </c>
      <c r="D544" s="1">
        <v>42004</v>
      </c>
      <c r="E544" s="5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42</v>
      </c>
      <c r="K544" t="s">
        <v>43</v>
      </c>
    </row>
    <row r="545" spans="1:11" x14ac:dyDescent="0.2">
      <c r="A545">
        <v>571</v>
      </c>
      <c r="B545" t="s">
        <v>232</v>
      </c>
      <c r="C545" t="s">
        <v>17</v>
      </c>
      <c r="D545" s="1">
        <v>42369</v>
      </c>
      <c r="E545" s="5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42</v>
      </c>
      <c r="K545" t="s">
        <v>43</v>
      </c>
    </row>
    <row r="546" spans="1:11" x14ac:dyDescent="0.2">
      <c r="A546">
        <v>572</v>
      </c>
      <c r="B546" t="s">
        <v>233</v>
      </c>
      <c r="C546" t="s">
        <v>11</v>
      </c>
      <c r="D546" s="1">
        <v>41274</v>
      </c>
      <c r="E546" s="5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52</v>
      </c>
      <c r="K546" t="s">
        <v>234</v>
      </c>
    </row>
    <row r="547" spans="1:11" x14ac:dyDescent="0.2">
      <c r="A547">
        <v>573</v>
      </c>
      <c r="B547" t="s">
        <v>233</v>
      </c>
      <c r="C547" t="s">
        <v>15</v>
      </c>
      <c r="D547" s="1">
        <v>41639</v>
      </c>
      <c r="E547" s="5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52</v>
      </c>
      <c r="K547" t="s">
        <v>234</v>
      </c>
    </row>
    <row r="548" spans="1:11" x14ac:dyDescent="0.2">
      <c r="A548">
        <v>574</v>
      </c>
      <c r="B548" t="s">
        <v>233</v>
      </c>
      <c r="C548" t="s">
        <v>16</v>
      </c>
      <c r="D548" s="1">
        <v>42004</v>
      </c>
      <c r="E548" s="5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52</v>
      </c>
      <c r="K548" t="s">
        <v>234</v>
      </c>
    </row>
    <row r="549" spans="1:11" x14ac:dyDescent="0.2">
      <c r="A549">
        <v>575</v>
      </c>
      <c r="B549" t="s">
        <v>233</v>
      </c>
      <c r="C549" t="s">
        <v>17</v>
      </c>
      <c r="D549" s="1">
        <v>42369</v>
      </c>
      <c r="E549" s="5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52</v>
      </c>
      <c r="K549" t="s">
        <v>234</v>
      </c>
    </row>
    <row r="550" spans="1:11" x14ac:dyDescent="0.2">
      <c r="A550">
        <v>576</v>
      </c>
      <c r="B550" t="s">
        <v>235</v>
      </c>
      <c r="C550" t="s">
        <v>11</v>
      </c>
      <c r="D550" s="1">
        <v>41274</v>
      </c>
      <c r="E550" s="5">
        <v>1365000000</v>
      </c>
      <c r="F550" t="s">
        <v>12</v>
      </c>
      <c r="G550" s="2">
        <v>921000000</v>
      </c>
      <c r="H550" s="2">
        <v>0</v>
      </c>
      <c r="I550" s="2">
        <v>471000000</v>
      </c>
      <c r="J550" t="s">
        <v>47</v>
      </c>
      <c r="K550" t="s">
        <v>236</v>
      </c>
    </row>
    <row r="551" spans="1:11" x14ac:dyDescent="0.2">
      <c r="A551">
        <v>577</v>
      </c>
      <c r="B551" t="s">
        <v>235</v>
      </c>
      <c r="C551" t="s">
        <v>15</v>
      </c>
      <c r="D551" s="1">
        <v>41639</v>
      </c>
      <c r="E551" s="5">
        <v>1466000000</v>
      </c>
      <c r="F551" t="s">
        <v>12</v>
      </c>
      <c r="G551" s="2">
        <v>888000000</v>
      </c>
      <c r="H551" s="2">
        <v>0</v>
      </c>
      <c r="I551" s="2">
        <v>256000000</v>
      </c>
      <c r="J551" t="s">
        <v>47</v>
      </c>
      <c r="K551" t="s">
        <v>236</v>
      </c>
    </row>
    <row r="552" spans="1:11" x14ac:dyDescent="0.2">
      <c r="A552">
        <v>578</v>
      </c>
      <c r="B552" t="s">
        <v>235</v>
      </c>
      <c r="C552" t="s">
        <v>16</v>
      </c>
      <c r="D552" s="1">
        <v>42004</v>
      </c>
      <c r="E552" s="5">
        <v>1665000000</v>
      </c>
      <c r="F552" t="s">
        <v>12</v>
      </c>
      <c r="G552" s="2">
        <v>958000000</v>
      </c>
      <c r="H552" s="2">
        <v>0</v>
      </c>
      <c r="I552" s="2">
        <v>136000000</v>
      </c>
      <c r="J552" t="s">
        <v>47</v>
      </c>
      <c r="K552" t="s">
        <v>236</v>
      </c>
    </row>
    <row r="553" spans="1:11" x14ac:dyDescent="0.2">
      <c r="A553">
        <v>579</v>
      </c>
      <c r="B553" t="s">
        <v>235</v>
      </c>
      <c r="C553" t="s">
        <v>17</v>
      </c>
      <c r="D553" s="1">
        <v>42369</v>
      </c>
      <c r="E553" s="5">
        <v>1403000000</v>
      </c>
      <c r="F553" t="s">
        <v>12</v>
      </c>
      <c r="G553" s="2">
        <v>1048000000</v>
      </c>
      <c r="H553" s="2">
        <v>0</v>
      </c>
      <c r="I553" s="2">
        <v>61000000</v>
      </c>
      <c r="J553" t="s">
        <v>47</v>
      </c>
      <c r="K553" t="s">
        <v>236</v>
      </c>
    </row>
    <row r="554" spans="1:11" x14ac:dyDescent="0.2">
      <c r="A554">
        <v>580</v>
      </c>
      <c r="B554" t="s">
        <v>237</v>
      </c>
      <c r="C554" t="s">
        <v>11</v>
      </c>
      <c r="D554" s="1">
        <v>41274</v>
      </c>
      <c r="E554" s="5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13</v>
      </c>
      <c r="K554" t="s">
        <v>164</v>
      </c>
    </row>
    <row r="555" spans="1:11" x14ac:dyDescent="0.2">
      <c r="A555">
        <v>581</v>
      </c>
      <c r="B555" t="s">
        <v>237</v>
      </c>
      <c r="C555" t="s">
        <v>15</v>
      </c>
      <c r="D555" s="1">
        <v>41639</v>
      </c>
      <c r="E555" s="5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13</v>
      </c>
      <c r="K555" t="s">
        <v>164</v>
      </c>
    </row>
    <row r="556" spans="1:11" x14ac:dyDescent="0.2">
      <c r="A556">
        <v>582</v>
      </c>
      <c r="B556" t="s">
        <v>237</v>
      </c>
      <c r="C556" t="s">
        <v>16</v>
      </c>
      <c r="D556" s="1">
        <v>42004</v>
      </c>
      <c r="E556" s="5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13</v>
      </c>
      <c r="K556" t="s">
        <v>164</v>
      </c>
    </row>
    <row r="557" spans="1:11" x14ac:dyDescent="0.2">
      <c r="A557">
        <v>583</v>
      </c>
      <c r="B557" t="s">
        <v>237</v>
      </c>
      <c r="C557" t="s">
        <v>17</v>
      </c>
      <c r="D557" s="1">
        <v>42369</v>
      </c>
      <c r="E557" s="5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13</v>
      </c>
      <c r="K557" t="s">
        <v>164</v>
      </c>
    </row>
    <row r="558" spans="1:11" x14ac:dyDescent="0.2">
      <c r="A558">
        <v>584</v>
      </c>
      <c r="B558" t="s">
        <v>238</v>
      </c>
      <c r="C558" t="s">
        <v>11</v>
      </c>
      <c r="D558" s="1">
        <v>41274</v>
      </c>
      <c r="E558" s="5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42</v>
      </c>
      <c r="K558" t="s">
        <v>45</v>
      </c>
    </row>
    <row r="559" spans="1:11" x14ac:dyDescent="0.2">
      <c r="A559">
        <v>585</v>
      </c>
      <c r="B559" t="s">
        <v>238</v>
      </c>
      <c r="C559" t="s">
        <v>15</v>
      </c>
      <c r="D559" s="1">
        <v>41639</v>
      </c>
      <c r="E559" s="5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42</v>
      </c>
      <c r="K559" t="s">
        <v>45</v>
      </c>
    </row>
    <row r="560" spans="1:11" x14ac:dyDescent="0.2">
      <c r="A560">
        <v>586</v>
      </c>
      <c r="B560" t="s">
        <v>238</v>
      </c>
      <c r="C560" t="s">
        <v>16</v>
      </c>
      <c r="D560" s="1">
        <v>42004</v>
      </c>
      <c r="E560" s="5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42</v>
      </c>
      <c r="K560" t="s">
        <v>45</v>
      </c>
    </row>
    <row r="561" spans="1:11" x14ac:dyDescent="0.2">
      <c r="A561">
        <v>587</v>
      </c>
      <c r="B561" t="s">
        <v>238</v>
      </c>
      <c r="C561" t="s">
        <v>17</v>
      </c>
      <c r="D561" s="1">
        <v>42369</v>
      </c>
      <c r="E561" s="5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42</v>
      </c>
      <c r="K561" t="s">
        <v>45</v>
      </c>
    </row>
    <row r="562" spans="1:11" x14ac:dyDescent="0.2">
      <c r="A562">
        <v>588</v>
      </c>
      <c r="B562" t="s">
        <v>239</v>
      </c>
      <c r="C562" t="s">
        <v>11</v>
      </c>
      <c r="D562" s="1">
        <v>41274</v>
      </c>
      <c r="E562" s="5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25</v>
      </c>
      <c r="K562" t="s">
        <v>30</v>
      </c>
    </row>
    <row r="563" spans="1:11" x14ac:dyDescent="0.2">
      <c r="A563">
        <v>589</v>
      </c>
      <c r="B563" t="s">
        <v>239</v>
      </c>
      <c r="C563" t="s">
        <v>15</v>
      </c>
      <c r="D563" s="1">
        <v>41639</v>
      </c>
      <c r="E563" s="5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25</v>
      </c>
      <c r="K563" t="s">
        <v>30</v>
      </c>
    </row>
    <row r="564" spans="1:11" x14ac:dyDescent="0.2">
      <c r="A564">
        <v>590</v>
      </c>
      <c r="B564" t="s">
        <v>239</v>
      </c>
      <c r="C564" t="s">
        <v>16</v>
      </c>
      <c r="D564" s="1">
        <v>42004</v>
      </c>
      <c r="E564" s="5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25</v>
      </c>
      <c r="K564" t="s">
        <v>30</v>
      </c>
    </row>
    <row r="565" spans="1:11" x14ac:dyDescent="0.2">
      <c r="A565">
        <v>591</v>
      </c>
      <c r="B565" t="s">
        <v>239</v>
      </c>
      <c r="C565" t="s">
        <v>17</v>
      </c>
      <c r="D565" s="1">
        <v>42369</v>
      </c>
      <c r="E565" s="5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25</v>
      </c>
      <c r="K565" t="s">
        <v>30</v>
      </c>
    </row>
    <row r="566" spans="1:11" x14ac:dyDescent="0.2">
      <c r="A566">
        <v>592</v>
      </c>
      <c r="B566" t="s">
        <v>240</v>
      </c>
      <c r="C566" t="s">
        <v>11</v>
      </c>
      <c r="D566" s="1">
        <v>41639</v>
      </c>
      <c r="E566" s="5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42</v>
      </c>
      <c r="K566" t="s">
        <v>43</v>
      </c>
    </row>
    <row r="567" spans="1:11" x14ac:dyDescent="0.2">
      <c r="A567">
        <v>593</v>
      </c>
      <c r="B567" t="s">
        <v>240</v>
      </c>
      <c r="C567" t="s">
        <v>15</v>
      </c>
      <c r="D567" s="1">
        <v>42004</v>
      </c>
      <c r="E567" s="5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42</v>
      </c>
      <c r="K567" t="s">
        <v>43</v>
      </c>
    </row>
    <row r="568" spans="1:11" x14ac:dyDescent="0.2">
      <c r="A568">
        <v>594</v>
      </c>
      <c r="B568" t="s">
        <v>240</v>
      </c>
      <c r="C568" t="s">
        <v>16</v>
      </c>
      <c r="D568" s="1">
        <v>42369</v>
      </c>
      <c r="E568" s="5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42</v>
      </c>
      <c r="K568" t="s">
        <v>43</v>
      </c>
    </row>
    <row r="569" spans="1:11" x14ac:dyDescent="0.2">
      <c r="A569">
        <v>595</v>
      </c>
      <c r="B569" t="s">
        <v>240</v>
      </c>
      <c r="C569" t="s">
        <v>17</v>
      </c>
      <c r="D569" s="1">
        <v>42735</v>
      </c>
      <c r="E569" s="5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42</v>
      </c>
      <c r="K569" t="s">
        <v>43</v>
      </c>
    </row>
    <row r="570" spans="1:11" x14ac:dyDescent="0.2">
      <c r="A570">
        <v>596</v>
      </c>
      <c r="B570" t="s">
        <v>241</v>
      </c>
      <c r="C570" t="s">
        <v>11</v>
      </c>
      <c r="D570" s="1">
        <v>41274</v>
      </c>
      <c r="E570" s="5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13</v>
      </c>
      <c r="K570" t="s">
        <v>146</v>
      </c>
    </row>
    <row r="571" spans="1:11" x14ac:dyDescent="0.2">
      <c r="A571">
        <v>597</v>
      </c>
      <c r="B571" t="s">
        <v>241</v>
      </c>
      <c r="C571" t="s">
        <v>15</v>
      </c>
      <c r="D571" s="1">
        <v>41639</v>
      </c>
      <c r="E571" s="5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13</v>
      </c>
      <c r="K571" t="s">
        <v>146</v>
      </c>
    </row>
    <row r="572" spans="1:11" x14ac:dyDescent="0.2">
      <c r="A572">
        <v>598</v>
      </c>
      <c r="B572" t="s">
        <v>241</v>
      </c>
      <c r="C572" t="s">
        <v>16</v>
      </c>
      <c r="D572" s="1">
        <v>42004</v>
      </c>
      <c r="E572" s="5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13</v>
      </c>
      <c r="K572" t="s">
        <v>146</v>
      </c>
    </row>
    <row r="573" spans="1:11" x14ac:dyDescent="0.2">
      <c r="A573">
        <v>599</v>
      </c>
      <c r="B573" t="s">
        <v>241</v>
      </c>
      <c r="C573" t="s">
        <v>17</v>
      </c>
      <c r="D573" s="1">
        <v>42369</v>
      </c>
      <c r="E573" s="5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13</v>
      </c>
      <c r="K573" t="s">
        <v>146</v>
      </c>
    </row>
    <row r="574" spans="1:11" x14ac:dyDescent="0.2">
      <c r="A574">
        <v>600</v>
      </c>
      <c r="B574" t="s">
        <v>242</v>
      </c>
      <c r="C574" t="s">
        <v>11</v>
      </c>
      <c r="D574" s="1">
        <v>41639</v>
      </c>
      <c r="E574" s="5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19</v>
      </c>
      <c r="K574" t="s">
        <v>77</v>
      </c>
    </row>
    <row r="575" spans="1:11" x14ac:dyDescent="0.2">
      <c r="A575">
        <v>601</v>
      </c>
      <c r="B575" t="s">
        <v>242</v>
      </c>
      <c r="C575" t="s">
        <v>15</v>
      </c>
      <c r="D575" s="1">
        <v>42004</v>
      </c>
      <c r="E575" s="5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19</v>
      </c>
      <c r="K575" t="s">
        <v>77</v>
      </c>
    </row>
    <row r="576" spans="1:11" x14ac:dyDescent="0.2">
      <c r="A576">
        <v>602</v>
      </c>
      <c r="B576" t="s">
        <v>242</v>
      </c>
      <c r="C576" t="s">
        <v>16</v>
      </c>
      <c r="D576" s="1">
        <v>42369</v>
      </c>
      <c r="E576" s="5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19</v>
      </c>
      <c r="K576" t="s">
        <v>77</v>
      </c>
    </row>
    <row r="577" spans="1:11" x14ac:dyDescent="0.2">
      <c r="A577">
        <v>603</v>
      </c>
      <c r="B577" t="s">
        <v>242</v>
      </c>
      <c r="C577" t="s">
        <v>17</v>
      </c>
      <c r="D577" s="1">
        <v>42735</v>
      </c>
      <c r="E577" s="5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19</v>
      </c>
      <c r="K577" t="s">
        <v>77</v>
      </c>
    </row>
    <row r="578" spans="1:11" x14ac:dyDescent="0.2">
      <c r="A578">
        <v>604</v>
      </c>
      <c r="B578" t="s">
        <v>243</v>
      </c>
      <c r="C578" t="s">
        <v>11</v>
      </c>
      <c r="D578" s="1">
        <v>41274</v>
      </c>
      <c r="E578" s="5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52</v>
      </c>
      <c r="K578" t="s">
        <v>75</v>
      </c>
    </row>
    <row r="579" spans="1:11" x14ac:dyDescent="0.2">
      <c r="A579">
        <v>605</v>
      </c>
      <c r="B579" t="s">
        <v>243</v>
      </c>
      <c r="C579" t="s">
        <v>15</v>
      </c>
      <c r="D579" s="1">
        <v>41639</v>
      </c>
      <c r="E579" s="5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52</v>
      </c>
      <c r="K579" t="s">
        <v>75</v>
      </c>
    </row>
    <row r="580" spans="1:11" x14ac:dyDescent="0.2">
      <c r="A580">
        <v>606</v>
      </c>
      <c r="B580" t="s">
        <v>243</v>
      </c>
      <c r="C580" t="s">
        <v>16</v>
      </c>
      <c r="D580" s="1">
        <v>42004</v>
      </c>
      <c r="E580" s="5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52</v>
      </c>
      <c r="K580" t="s">
        <v>75</v>
      </c>
    </row>
    <row r="581" spans="1:11" x14ac:dyDescent="0.2">
      <c r="A581">
        <v>607</v>
      </c>
      <c r="B581" t="s">
        <v>243</v>
      </c>
      <c r="C581" t="s">
        <v>17</v>
      </c>
      <c r="D581" s="1">
        <v>42369</v>
      </c>
      <c r="E581" s="5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52</v>
      </c>
      <c r="K581" t="s">
        <v>75</v>
      </c>
    </row>
    <row r="582" spans="1:11" x14ac:dyDescent="0.2">
      <c r="A582">
        <v>608</v>
      </c>
      <c r="B582" t="s">
        <v>244</v>
      </c>
      <c r="C582" t="s">
        <v>11</v>
      </c>
      <c r="D582" s="1">
        <v>41639</v>
      </c>
      <c r="E582" s="5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19</v>
      </c>
      <c r="K582" t="s">
        <v>245</v>
      </c>
    </row>
    <row r="583" spans="1:11" x14ac:dyDescent="0.2">
      <c r="A583">
        <v>609</v>
      </c>
      <c r="B583" t="s">
        <v>244</v>
      </c>
      <c r="C583" t="s">
        <v>15</v>
      </c>
      <c r="D583" s="1">
        <v>42004</v>
      </c>
      <c r="E583" s="5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19</v>
      </c>
      <c r="K583" t="s">
        <v>245</v>
      </c>
    </row>
    <row r="584" spans="1:11" x14ac:dyDescent="0.2">
      <c r="A584">
        <v>610</v>
      </c>
      <c r="B584" t="s">
        <v>244</v>
      </c>
      <c r="C584" t="s">
        <v>16</v>
      </c>
      <c r="D584" s="1">
        <v>42369</v>
      </c>
      <c r="E584" s="5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19</v>
      </c>
      <c r="K584" t="s">
        <v>245</v>
      </c>
    </row>
    <row r="585" spans="1:11" x14ac:dyDescent="0.2">
      <c r="A585">
        <v>611</v>
      </c>
      <c r="B585" t="s">
        <v>244</v>
      </c>
      <c r="C585" t="s">
        <v>17</v>
      </c>
      <c r="D585" s="1">
        <v>42735</v>
      </c>
      <c r="E585" s="5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19</v>
      </c>
      <c r="K585" t="s">
        <v>245</v>
      </c>
    </row>
    <row r="586" spans="1:11" x14ac:dyDescent="0.2">
      <c r="A586">
        <v>612</v>
      </c>
      <c r="B586" t="s">
        <v>246</v>
      </c>
      <c r="C586" t="s">
        <v>11</v>
      </c>
      <c r="D586" s="1">
        <v>41639</v>
      </c>
      <c r="E586" s="5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13</v>
      </c>
      <c r="K586" t="s">
        <v>64</v>
      </c>
    </row>
    <row r="587" spans="1:11" x14ac:dyDescent="0.2">
      <c r="A587">
        <v>613</v>
      </c>
      <c r="B587" t="s">
        <v>246</v>
      </c>
      <c r="C587" t="s">
        <v>15</v>
      </c>
      <c r="D587" s="1">
        <v>42004</v>
      </c>
      <c r="E587" s="5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13</v>
      </c>
      <c r="K587" t="s">
        <v>64</v>
      </c>
    </row>
    <row r="588" spans="1:11" x14ac:dyDescent="0.2">
      <c r="A588">
        <v>614</v>
      </c>
      <c r="B588" t="s">
        <v>246</v>
      </c>
      <c r="C588" t="s">
        <v>16</v>
      </c>
      <c r="D588" s="1">
        <v>42369</v>
      </c>
      <c r="E588" s="5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13</v>
      </c>
      <c r="K588" t="s">
        <v>64</v>
      </c>
    </row>
    <row r="589" spans="1:11" x14ac:dyDescent="0.2">
      <c r="A589">
        <v>615</v>
      </c>
      <c r="B589" t="s">
        <v>246</v>
      </c>
      <c r="C589" t="s">
        <v>17</v>
      </c>
      <c r="D589" s="1">
        <v>42735</v>
      </c>
      <c r="E589" s="5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13</v>
      </c>
      <c r="K589" t="s">
        <v>64</v>
      </c>
    </row>
    <row r="590" spans="1:11" x14ac:dyDescent="0.2">
      <c r="A590">
        <v>616</v>
      </c>
      <c r="B590" t="s">
        <v>247</v>
      </c>
      <c r="C590" t="s">
        <v>11</v>
      </c>
      <c r="D590" s="1">
        <v>41639</v>
      </c>
      <c r="E590" s="5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22</v>
      </c>
      <c r="K590" t="s">
        <v>57</v>
      </c>
    </row>
    <row r="591" spans="1:11" x14ac:dyDescent="0.2">
      <c r="A591">
        <v>617</v>
      </c>
      <c r="B591" t="s">
        <v>247</v>
      </c>
      <c r="C591" t="s">
        <v>15</v>
      </c>
      <c r="D591" s="1">
        <v>42004</v>
      </c>
      <c r="E591" s="5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22</v>
      </c>
      <c r="K591" t="s">
        <v>57</v>
      </c>
    </row>
    <row r="592" spans="1:11" x14ac:dyDescent="0.2">
      <c r="A592">
        <v>618</v>
      </c>
      <c r="B592" t="s">
        <v>247</v>
      </c>
      <c r="C592" t="s">
        <v>16</v>
      </c>
      <c r="D592" s="1">
        <v>42369</v>
      </c>
      <c r="E592" s="5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22</v>
      </c>
      <c r="K592" t="s">
        <v>57</v>
      </c>
    </row>
    <row r="593" spans="1:11" x14ac:dyDescent="0.2">
      <c r="A593">
        <v>619</v>
      </c>
      <c r="B593" t="s">
        <v>247</v>
      </c>
      <c r="C593" t="s">
        <v>17</v>
      </c>
      <c r="D593" s="1">
        <v>42735</v>
      </c>
      <c r="E593" s="5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22</v>
      </c>
      <c r="K593" t="s">
        <v>57</v>
      </c>
    </row>
    <row r="594" spans="1:11" x14ac:dyDescent="0.2">
      <c r="A594">
        <v>620</v>
      </c>
      <c r="B594" t="s">
        <v>248</v>
      </c>
      <c r="C594" t="s">
        <v>11</v>
      </c>
      <c r="D594" s="1">
        <v>41274</v>
      </c>
      <c r="E594" s="5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13</v>
      </c>
      <c r="K594" t="s">
        <v>64</v>
      </c>
    </row>
    <row r="595" spans="1:11" x14ac:dyDescent="0.2">
      <c r="A595">
        <v>621</v>
      </c>
      <c r="B595" t="s">
        <v>248</v>
      </c>
      <c r="C595" t="s">
        <v>15</v>
      </c>
      <c r="D595" s="1">
        <v>41639</v>
      </c>
      <c r="E595" s="5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13</v>
      </c>
      <c r="K595" t="s">
        <v>64</v>
      </c>
    </row>
    <row r="596" spans="1:11" x14ac:dyDescent="0.2">
      <c r="A596">
        <v>622</v>
      </c>
      <c r="B596" t="s">
        <v>248</v>
      </c>
      <c r="C596" t="s">
        <v>16</v>
      </c>
      <c r="D596" s="1">
        <v>42004</v>
      </c>
      <c r="E596" s="5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13</v>
      </c>
      <c r="K596" t="s">
        <v>64</v>
      </c>
    </row>
    <row r="597" spans="1:11" x14ac:dyDescent="0.2">
      <c r="A597">
        <v>623</v>
      </c>
      <c r="B597" t="s">
        <v>248</v>
      </c>
      <c r="C597" t="s">
        <v>17</v>
      </c>
      <c r="D597" s="1">
        <v>42369</v>
      </c>
      <c r="E597" s="5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13</v>
      </c>
      <c r="K597" t="s">
        <v>64</v>
      </c>
    </row>
    <row r="598" spans="1:11" x14ac:dyDescent="0.2">
      <c r="A598">
        <v>624</v>
      </c>
      <c r="B598" t="s">
        <v>249</v>
      </c>
      <c r="C598" t="s">
        <v>11</v>
      </c>
      <c r="D598" s="1">
        <v>41274</v>
      </c>
      <c r="E598" s="5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59</v>
      </c>
      <c r="K598" t="s">
        <v>250</v>
      </c>
    </row>
    <row r="599" spans="1:11" x14ac:dyDescent="0.2">
      <c r="A599">
        <v>625</v>
      </c>
      <c r="B599" t="s">
        <v>249</v>
      </c>
      <c r="C599" t="s">
        <v>15</v>
      </c>
      <c r="D599" s="1">
        <v>41639</v>
      </c>
      <c r="E599" s="5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59</v>
      </c>
      <c r="K599" t="s">
        <v>250</v>
      </c>
    </row>
    <row r="600" spans="1:11" x14ac:dyDescent="0.2">
      <c r="A600">
        <v>626</v>
      </c>
      <c r="B600" t="s">
        <v>249</v>
      </c>
      <c r="C600" t="s">
        <v>16</v>
      </c>
      <c r="D600" s="1">
        <v>42004</v>
      </c>
      <c r="E600" s="5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59</v>
      </c>
      <c r="K600" t="s">
        <v>250</v>
      </c>
    </row>
    <row r="601" spans="1:11" x14ac:dyDescent="0.2">
      <c r="A601">
        <v>627</v>
      </c>
      <c r="B601" t="s">
        <v>249</v>
      </c>
      <c r="C601" t="s">
        <v>17</v>
      </c>
      <c r="D601" s="1">
        <v>42369</v>
      </c>
      <c r="E601" s="5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59</v>
      </c>
      <c r="K601" t="s">
        <v>250</v>
      </c>
    </row>
    <row r="602" spans="1:11" x14ac:dyDescent="0.2">
      <c r="A602">
        <v>628</v>
      </c>
      <c r="B602" t="s">
        <v>251</v>
      </c>
      <c r="C602" t="s">
        <v>11</v>
      </c>
      <c r="D602" s="1">
        <v>41425</v>
      </c>
      <c r="E602" s="5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13</v>
      </c>
      <c r="K602" t="s">
        <v>146</v>
      </c>
    </row>
    <row r="603" spans="1:11" x14ac:dyDescent="0.2">
      <c r="A603">
        <v>629</v>
      </c>
      <c r="B603" t="s">
        <v>251</v>
      </c>
      <c r="C603" t="s">
        <v>15</v>
      </c>
      <c r="D603" s="1">
        <v>41790</v>
      </c>
      <c r="E603" s="5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13</v>
      </c>
      <c r="K603" t="s">
        <v>146</v>
      </c>
    </row>
    <row r="604" spans="1:11" x14ac:dyDescent="0.2">
      <c r="A604">
        <v>630</v>
      </c>
      <c r="B604" t="s">
        <v>251</v>
      </c>
      <c r="C604" t="s">
        <v>16</v>
      </c>
      <c r="D604" s="1">
        <v>42155</v>
      </c>
      <c r="E604" s="5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13</v>
      </c>
      <c r="K604" t="s">
        <v>146</v>
      </c>
    </row>
    <row r="605" spans="1:11" x14ac:dyDescent="0.2">
      <c r="A605">
        <v>631</v>
      </c>
      <c r="B605" t="s">
        <v>251</v>
      </c>
      <c r="C605" t="s">
        <v>17</v>
      </c>
      <c r="D605" s="1">
        <v>42521</v>
      </c>
      <c r="E605" s="5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13</v>
      </c>
      <c r="K605" t="s">
        <v>146</v>
      </c>
    </row>
    <row r="606" spans="1:11" x14ac:dyDescent="0.2">
      <c r="A606">
        <v>632</v>
      </c>
      <c r="B606" t="s">
        <v>252</v>
      </c>
      <c r="C606" t="s">
        <v>11</v>
      </c>
      <c r="D606" s="1">
        <v>41274</v>
      </c>
      <c r="E606" s="5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42</v>
      </c>
      <c r="K606" t="s">
        <v>45</v>
      </c>
    </row>
    <row r="607" spans="1:11" x14ac:dyDescent="0.2">
      <c r="A607">
        <v>633</v>
      </c>
      <c r="B607" t="s">
        <v>252</v>
      </c>
      <c r="C607" t="s">
        <v>15</v>
      </c>
      <c r="D607" s="1">
        <v>41639</v>
      </c>
      <c r="E607" s="5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42</v>
      </c>
      <c r="K607" t="s">
        <v>45</v>
      </c>
    </row>
    <row r="608" spans="1:11" x14ac:dyDescent="0.2">
      <c r="A608">
        <v>634</v>
      </c>
      <c r="B608" t="s">
        <v>252</v>
      </c>
      <c r="C608" t="s">
        <v>16</v>
      </c>
      <c r="D608" s="1">
        <v>42004</v>
      </c>
      <c r="E608" s="5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42</v>
      </c>
      <c r="K608" t="s">
        <v>45</v>
      </c>
    </row>
    <row r="609" spans="1:11" x14ac:dyDescent="0.2">
      <c r="A609">
        <v>635</v>
      </c>
      <c r="B609" t="s">
        <v>252</v>
      </c>
      <c r="C609" t="s">
        <v>17</v>
      </c>
      <c r="D609" s="1">
        <v>42369</v>
      </c>
      <c r="E609" s="5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42</v>
      </c>
      <c r="K609" t="s">
        <v>45</v>
      </c>
    </row>
    <row r="610" spans="1:11" x14ac:dyDescent="0.2">
      <c r="A610">
        <v>636</v>
      </c>
      <c r="B610" t="s">
        <v>253</v>
      </c>
      <c r="C610" t="s">
        <v>11</v>
      </c>
      <c r="D610" s="1">
        <v>41547</v>
      </c>
      <c r="E610" s="5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22</v>
      </c>
      <c r="K610" t="s">
        <v>174</v>
      </c>
    </row>
    <row r="611" spans="1:11" x14ac:dyDescent="0.2">
      <c r="A611">
        <v>637</v>
      </c>
      <c r="B611" t="s">
        <v>253</v>
      </c>
      <c r="C611" t="s">
        <v>15</v>
      </c>
      <c r="D611" s="1">
        <v>41912</v>
      </c>
      <c r="E611" s="5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22</v>
      </c>
      <c r="K611" t="s">
        <v>174</v>
      </c>
    </row>
    <row r="612" spans="1:11" x14ac:dyDescent="0.2">
      <c r="A612">
        <v>638</v>
      </c>
      <c r="B612" t="s">
        <v>253</v>
      </c>
      <c r="C612" t="s">
        <v>16</v>
      </c>
      <c r="D612" s="1">
        <v>42277</v>
      </c>
      <c r="E612" s="5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22</v>
      </c>
      <c r="K612" t="s">
        <v>174</v>
      </c>
    </row>
    <row r="613" spans="1:11" x14ac:dyDescent="0.2">
      <c r="A613">
        <v>639</v>
      </c>
      <c r="B613" t="s">
        <v>253</v>
      </c>
      <c r="C613" t="s">
        <v>17</v>
      </c>
      <c r="D613" s="1">
        <v>42643</v>
      </c>
      <c r="E613" s="5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22</v>
      </c>
      <c r="K613" t="s">
        <v>174</v>
      </c>
    </row>
    <row r="614" spans="1:11" x14ac:dyDescent="0.2">
      <c r="A614">
        <v>640</v>
      </c>
      <c r="B614" t="s">
        <v>254</v>
      </c>
      <c r="C614" t="s">
        <v>11</v>
      </c>
      <c r="D614" s="1">
        <v>41274</v>
      </c>
      <c r="E614" s="5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22</v>
      </c>
      <c r="K614" t="s">
        <v>57</v>
      </c>
    </row>
    <row r="615" spans="1:11" x14ac:dyDescent="0.2">
      <c r="A615">
        <v>641</v>
      </c>
      <c r="B615" t="s">
        <v>254</v>
      </c>
      <c r="C615" t="s">
        <v>15</v>
      </c>
      <c r="D615" s="1">
        <v>41639</v>
      </c>
      <c r="E615" s="5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22</v>
      </c>
      <c r="K615" t="s">
        <v>57</v>
      </c>
    </row>
    <row r="616" spans="1:11" x14ac:dyDescent="0.2">
      <c r="A616">
        <v>642</v>
      </c>
      <c r="B616" t="s">
        <v>254</v>
      </c>
      <c r="C616" t="s">
        <v>16</v>
      </c>
      <c r="D616" s="1">
        <v>42004</v>
      </c>
      <c r="E616" s="5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22</v>
      </c>
      <c r="K616" t="s">
        <v>57</v>
      </c>
    </row>
    <row r="617" spans="1:11" x14ac:dyDescent="0.2">
      <c r="A617">
        <v>643</v>
      </c>
      <c r="B617" t="s">
        <v>254</v>
      </c>
      <c r="C617" t="s">
        <v>17</v>
      </c>
      <c r="D617" s="1">
        <v>42369</v>
      </c>
      <c r="E617" s="5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22</v>
      </c>
      <c r="K617" t="s">
        <v>57</v>
      </c>
    </row>
    <row r="618" spans="1:11" x14ac:dyDescent="0.2">
      <c r="A618">
        <v>644</v>
      </c>
      <c r="B618" t="s">
        <v>255</v>
      </c>
      <c r="C618" t="s">
        <v>11</v>
      </c>
      <c r="D618" s="1">
        <v>41274</v>
      </c>
      <c r="E618" s="5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22</v>
      </c>
      <c r="K618" t="s">
        <v>57</v>
      </c>
    </row>
    <row r="619" spans="1:11" x14ac:dyDescent="0.2">
      <c r="A619">
        <v>645</v>
      </c>
      <c r="B619" t="s">
        <v>255</v>
      </c>
      <c r="C619" t="s">
        <v>15</v>
      </c>
      <c r="D619" s="1">
        <v>41639</v>
      </c>
      <c r="E619" s="5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22</v>
      </c>
      <c r="K619" t="s">
        <v>57</v>
      </c>
    </row>
    <row r="620" spans="1:11" x14ac:dyDescent="0.2">
      <c r="A620">
        <v>646</v>
      </c>
      <c r="B620" t="s">
        <v>255</v>
      </c>
      <c r="C620" t="s">
        <v>16</v>
      </c>
      <c r="D620" s="1">
        <v>42004</v>
      </c>
      <c r="E620" s="5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22</v>
      </c>
      <c r="K620" t="s">
        <v>57</v>
      </c>
    </row>
    <row r="621" spans="1:11" x14ac:dyDescent="0.2">
      <c r="A621">
        <v>647</v>
      </c>
      <c r="B621" t="s">
        <v>255</v>
      </c>
      <c r="C621" t="s">
        <v>17</v>
      </c>
      <c r="D621" s="1">
        <v>42369</v>
      </c>
      <c r="E621" s="5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22</v>
      </c>
      <c r="K621" t="s">
        <v>57</v>
      </c>
    </row>
    <row r="622" spans="1:11" x14ac:dyDescent="0.2">
      <c r="A622">
        <v>648</v>
      </c>
      <c r="B622" t="s">
        <v>256</v>
      </c>
      <c r="C622" t="s">
        <v>11</v>
      </c>
      <c r="D622" s="1">
        <v>41307</v>
      </c>
      <c r="E622" s="5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19</v>
      </c>
      <c r="K622" t="s">
        <v>257</v>
      </c>
    </row>
    <row r="623" spans="1:11" x14ac:dyDescent="0.2">
      <c r="A623">
        <v>649</v>
      </c>
      <c r="B623" t="s">
        <v>256</v>
      </c>
      <c r="C623" t="s">
        <v>15</v>
      </c>
      <c r="D623" s="1">
        <v>41671</v>
      </c>
      <c r="E623" s="5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19</v>
      </c>
      <c r="K623" t="s">
        <v>257</v>
      </c>
    </row>
    <row r="624" spans="1:11" x14ac:dyDescent="0.2">
      <c r="A624">
        <v>650</v>
      </c>
      <c r="B624" t="s">
        <v>256</v>
      </c>
      <c r="C624" t="s">
        <v>16</v>
      </c>
      <c r="D624" s="1">
        <v>42035</v>
      </c>
      <c r="E624" s="5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19</v>
      </c>
      <c r="K624" t="s">
        <v>257</v>
      </c>
    </row>
    <row r="625" spans="1:11" x14ac:dyDescent="0.2">
      <c r="A625">
        <v>651</v>
      </c>
      <c r="B625" t="s">
        <v>256</v>
      </c>
      <c r="C625" t="s">
        <v>17</v>
      </c>
      <c r="D625" s="1">
        <v>42399</v>
      </c>
      <c r="E625" s="5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19</v>
      </c>
      <c r="K625" t="s">
        <v>257</v>
      </c>
    </row>
    <row r="626" spans="1:11" x14ac:dyDescent="0.2">
      <c r="A626">
        <v>652</v>
      </c>
      <c r="B626" t="s">
        <v>258</v>
      </c>
      <c r="C626" t="s">
        <v>11</v>
      </c>
      <c r="D626" s="1">
        <v>41274</v>
      </c>
      <c r="E626" s="5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22</v>
      </c>
      <c r="K626" t="s">
        <v>259</v>
      </c>
    </row>
    <row r="627" spans="1:11" x14ac:dyDescent="0.2">
      <c r="A627">
        <v>653</v>
      </c>
      <c r="B627" t="s">
        <v>258</v>
      </c>
      <c r="C627" t="s">
        <v>15</v>
      </c>
      <c r="D627" s="1">
        <v>41639</v>
      </c>
      <c r="E627" s="5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22</v>
      </c>
      <c r="K627" t="s">
        <v>259</v>
      </c>
    </row>
    <row r="628" spans="1:11" x14ac:dyDescent="0.2">
      <c r="A628">
        <v>654</v>
      </c>
      <c r="B628" t="s">
        <v>258</v>
      </c>
      <c r="C628" t="s">
        <v>16</v>
      </c>
      <c r="D628" s="1">
        <v>42004</v>
      </c>
      <c r="E628" s="5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22</v>
      </c>
      <c r="K628" t="s">
        <v>259</v>
      </c>
    </row>
    <row r="629" spans="1:11" x14ac:dyDescent="0.2">
      <c r="A629">
        <v>655</v>
      </c>
      <c r="B629" t="s">
        <v>258</v>
      </c>
      <c r="C629" t="s">
        <v>17</v>
      </c>
      <c r="D629" s="1">
        <v>42369</v>
      </c>
      <c r="E629" s="5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22</v>
      </c>
      <c r="K629" t="s">
        <v>259</v>
      </c>
    </row>
    <row r="630" spans="1:11" x14ac:dyDescent="0.2">
      <c r="A630">
        <v>656</v>
      </c>
      <c r="B630" t="s">
        <v>260</v>
      </c>
      <c r="C630" t="s">
        <v>11</v>
      </c>
      <c r="D630" s="1">
        <v>41639</v>
      </c>
      <c r="E630" s="5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13</v>
      </c>
      <c r="K630" t="s">
        <v>261</v>
      </c>
    </row>
    <row r="631" spans="1:11" x14ac:dyDescent="0.2">
      <c r="A631">
        <v>657</v>
      </c>
      <c r="B631" t="s">
        <v>260</v>
      </c>
      <c r="C631" t="s">
        <v>15</v>
      </c>
      <c r="D631" s="1">
        <v>42004</v>
      </c>
      <c r="E631" s="5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13</v>
      </c>
      <c r="K631" t="s">
        <v>261</v>
      </c>
    </row>
    <row r="632" spans="1:11" x14ac:dyDescent="0.2">
      <c r="A632">
        <v>658</v>
      </c>
      <c r="B632" t="s">
        <v>260</v>
      </c>
      <c r="C632" t="s">
        <v>16</v>
      </c>
      <c r="D632" s="1">
        <v>42369</v>
      </c>
      <c r="E632" s="5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13</v>
      </c>
      <c r="K632" t="s">
        <v>261</v>
      </c>
    </row>
    <row r="633" spans="1:11" x14ac:dyDescent="0.2">
      <c r="A633">
        <v>659</v>
      </c>
      <c r="B633" t="s">
        <v>260</v>
      </c>
      <c r="C633" t="s">
        <v>17</v>
      </c>
      <c r="D633" s="1">
        <v>42735</v>
      </c>
      <c r="E633" s="5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13</v>
      </c>
      <c r="K633" t="s">
        <v>261</v>
      </c>
    </row>
    <row r="634" spans="1:11" x14ac:dyDescent="0.2">
      <c r="A634">
        <v>660</v>
      </c>
      <c r="B634" t="s">
        <v>262</v>
      </c>
      <c r="C634" t="s">
        <v>11</v>
      </c>
      <c r="D634" s="1">
        <v>41639</v>
      </c>
      <c r="E634" s="5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13</v>
      </c>
      <c r="K634" t="s">
        <v>157</v>
      </c>
    </row>
    <row r="635" spans="1:11" x14ac:dyDescent="0.2">
      <c r="A635">
        <v>661</v>
      </c>
      <c r="B635" t="s">
        <v>262</v>
      </c>
      <c r="C635" t="s">
        <v>15</v>
      </c>
      <c r="D635" s="1">
        <v>42004</v>
      </c>
      <c r="E635" s="5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13</v>
      </c>
      <c r="K635" t="s">
        <v>157</v>
      </c>
    </row>
    <row r="636" spans="1:11" x14ac:dyDescent="0.2">
      <c r="A636">
        <v>662</v>
      </c>
      <c r="B636" t="s">
        <v>262</v>
      </c>
      <c r="C636" t="s">
        <v>16</v>
      </c>
      <c r="D636" s="1">
        <v>42369</v>
      </c>
      <c r="E636" s="5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13</v>
      </c>
      <c r="K636" t="s">
        <v>157</v>
      </c>
    </row>
    <row r="637" spans="1:11" x14ac:dyDescent="0.2">
      <c r="A637">
        <v>663</v>
      </c>
      <c r="B637" t="s">
        <v>262</v>
      </c>
      <c r="C637" t="s">
        <v>17</v>
      </c>
      <c r="D637" s="1">
        <v>42735</v>
      </c>
      <c r="E637" s="5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13</v>
      </c>
      <c r="K637" t="s">
        <v>157</v>
      </c>
    </row>
    <row r="638" spans="1:11" x14ac:dyDescent="0.2">
      <c r="A638">
        <v>664</v>
      </c>
      <c r="B638" t="s">
        <v>263</v>
      </c>
      <c r="C638" t="s">
        <v>11</v>
      </c>
      <c r="D638" s="1">
        <v>41274</v>
      </c>
      <c r="E638" s="5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59</v>
      </c>
      <c r="K638" t="s">
        <v>193</v>
      </c>
    </row>
    <row r="639" spans="1:11" x14ac:dyDescent="0.2">
      <c r="A639">
        <v>665</v>
      </c>
      <c r="B639" t="s">
        <v>263</v>
      </c>
      <c r="C639" t="s">
        <v>15</v>
      </c>
      <c r="D639" s="1">
        <v>41639</v>
      </c>
      <c r="E639" s="5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59</v>
      </c>
      <c r="K639" t="s">
        <v>193</v>
      </c>
    </row>
    <row r="640" spans="1:11" x14ac:dyDescent="0.2">
      <c r="A640">
        <v>666</v>
      </c>
      <c r="B640" t="s">
        <v>263</v>
      </c>
      <c r="C640" t="s">
        <v>16</v>
      </c>
      <c r="D640" s="1">
        <v>42004</v>
      </c>
      <c r="E640" s="5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59</v>
      </c>
      <c r="K640" t="s">
        <v>193</v>
      </c>
    </row>
    <row r="641" spans="1:11" x14ac:dyDescent="0.2">
      <c r="A641">
        <v>667</v>
      </c>
      <c r="B641" t="s">
        <v>263</v>
      </c>
      <c r="C641" t="s">
        <v>17</v>
      </c>
      <c r="D641" s="1">
        <v>42369</v>
      </c>
      <c r="E641" s="5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59</v>
      </c>
      <c r="K641" t="s">
        <v>193</v>
      </c>
    </row>
    <row r="642" spans="1:11" x14ac:dyDescent="0.2">
      <c r="A642">
        <v>668</v>
      </c>
      <c r="B642" t="s">
        <v>264</v>
      </c>
      <c r="C642" t="s">
        <v>11</v>
      </c>
      <c r="D642" s="1">
        <v>41639</v>
      </c>
      <c r="E642" s="5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52</v>
      </c>
      <c r="K642" t="s">
        <v>265</v>
      </c>
    </row>
    <row r="643" spans="1:11" x14ac:dyDescent="0.2">
      <c r="A643">
        <v>669</v>
      </c>
      <c r="B643" t="s">
        <v>264</v>
      </c>
      <c r="C643" t="s">
        <v>15</v>
      </c>
      <c r="D643" s="1">
        <v>42004</v>
      </c>
      <c r="E643" s="5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52</v>
      </c>
      <c r="K643" t="s">
        <v>265</v>
      </c>
    </row>
    <row r="644" spans="1:11" x14ac:dyDescent="0.2">
      <c r="A644">
        <v>670</v>
      </c>
      <c r="B644" t="s">
        <v>264</v>
      </c>
      <c r="C644" t="s">
        <v>16</v>
      </c>
      <c r="D644" s="1">
        <v>42369</v>
      </c>
      <c r="E644" s="5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52</v>
      </c>
      <c r="K644" t="s">
        <v>265</v>
      </c>
    </row>
    <row r="645" spans="1:11" x14ac:dyDescent="0.2">
      <c r="A645">
        <v>671</v>
      </c>
      <c r="B645" t="s">
        <v>264</v>
      </c>
      <c r="C645" t="s">
        <v>17</v>
      </c>
      <c r="D645" s="1">
        <v>42735</v>
      </c>
      <c r="E645" s="5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52</v>
      </c>
      <c r="K645" t="s">
        <v>265</v>
      </c>
    </row>
    <row r="646" spans="1:11" x14ac:dyDescent="0.2">
      <c r="A646">
        <v>672</v>
      </c>
      <c r="B646" t="s">
        <v>266</v>
      </c>
      <c r="C646" t="s">
        <v>11</v>
      </c>
      <c r="D646" s="1">
        <v>41274</v>
      </c>
      <c r="E646" s="5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22</v>
      </c>
      <c r="K646" t="s">
        <v>34</v>
      </c>
    </row>
    <row r="647" spans="1:11" x14ac:dyDescent="0.2">
      <c r="A647">
        <v>673</v>
      </c>
      <c r="B647" t="s">
        <v>266</v>
      </c>
      <c r="C647" t="s">
        <v>15</v>
      </c>
      <c r="D647" s="1">
        <v>41639</v>
      </c>
      <c r="E647" s="5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22</v>
      </c>
      <c r="K647" t="s">
        <v>34</v>
      </c>
    </row>
    <row r="648" spans="1:11" x14ac:dyDescent="0.2">
      <c r="A648">
        <v>674</v>
      </c>
      <c r="B648" t="s">
        <v>266</v>
      </c>
      <c r="C648" t="s">
        <v>16</v>
      </c>
      <c r="D648" s="1">
        <v>42004</v>
      </c>
      <c r="E648" s="5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22</v>
      </c>
      <c r="K648" t="s">
        <v>34</v>
      </c>
    </row>
    <row r="649" spans="1:11" x14ac:dyDescent="0.2">
      <c r="A649">
        <v>675</v>
      </c>
      <c r="B649" t="s">
        <v>266</v>
      </c>
      <c r="C649" t="s">
        <v>17</v>
      </c>
      <c r="D649" s="1">
        <v>42369</v>
      </c>
      <c r="E649" s="5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22</v>
      </c>
      <c r="K649" t="s">
        <v>34</v>
      </c>
    </row>
    <row r="650" spans="1:11" x14ac:dyDescent="0.2">
      <c r="A650">
        <v>676</v>
      </c>
      <c r="B650" t="s">
        <v>267</v>
      </c>
      <c r="C650" t="s">
        <v>11</v>
      </c>
      <c r="D650" s="1">
        <v>41274</v>
      </c>
      <c r="E650" s="5">
        <v>5011853000</v>
      </c>
      <c r="F650" t="s">
        <v>12</v>
      </c>
      <c r="G650" s="2">
        <v>2676141000</v>
      </c>
      <c r="H650" s="2">
        <v>0</v>
      </c>
      <c r="I650" s="2">
        <v>1266807000</v>
      </c>
      <c r="J650" t="s">
        <v>182</v>
      </c>
      <c r="K650" t="s">
        <v>183</v>
      </c>
    </row>
    <row r="651" spans="1:11" x14ac:dyDescent="0.2">
      <c r="A651">
        <v>677</v>
      </c>
      <c r="B651" t="s">
        <v>267</v>
      </c>
      <c r="C651" t="s">
        <v>15</v>
      </c>
      <c r="D651" s="1">
        <v>41639</v>
      </c>
      <c r="E651" s="5">
        <v>4762000000</v>
      </c>
      <c r="F651" t="s">
        <v>12</v>
      </c>
      <c r="G651" s="2">
        <v>2616000000</v>
      </c>
      <c r="H651" s="2">
        <v>0</v>
      </c>
      <c r="I651" s="2">
        <v>1170000000</v>
      </c>
      <c r="J651" t="s">
        <v>182</v>
      </c>
      <c r="K651" t="s">
        <v>183</v>
      </c>
    </row>
    <row r="652" spans="1:11" x14ac:dyDescent="0.2">
      <c r="A652">
        <v>678</v>
      </c>
      <c r="B652" t="s">
        <v>267</v>
      </c>
      <c r="C652" t="s">
        <v>16</v>
      </c>
      <c r="D652" s="1">
        <v>42004</v>
      </c>
      <c r="E652" s="5">
        <v>4772000000</v>
      </c>
      <c r="F652" t="s">
        <v>12</v>
      </c>
      <c r="G652" s="2">
        <v>2671000000</v>
      </c>
      <c r="H652" s="2">
        <v>0</v>
      </c>
      <c r="I652" s="2">
        <v>1139000000</v>
      </c>
      <c r="J652" t="s">
        <v>182</v>
      </c>
      <c r="K652" t="s">
        <v>183</v>
      </c>
    </row>
    <row r="653" spans="1:11" x14ac:dyDescent="0.2">
      <c r="A653">
        <v>679</v>
      </c>
      <c r="B653" t="s">
        <v>267</v>
      </c>
      <c r="C653" t="s">
        <v>17</v>
      </c>
      <c r="D653" s="1">
        <v>42369</v>
      </c>
      <c r="E653" s="5">
        <v>5576000000</v>
      </c>
      <c r="F653" t="s">
        <v>12</v>
      </c>
      <c r="G653" s="2">
        <v>3275000000</v>
      </c>
      <c r="H653" s="2">
        <v>0</v>
      </c>
      <c r="I653" s="2">
        <v>1320000000</v>
      </c>
      <c r="J653" t="s">
        <v>182</v>
      </c>
      <c r="K653" t="s">
        <v>183</v>
      </c>
    </row>
    <row r="654" spans="1:11" x14ac:dyDescent="0.2">
      <c r="A654">
        <v>680</v>
      </c>
      <c r="B654" t="s">
        <v>268</v>
      </c>
      <c r="C654" t="s">
        <v>11</v>
      </c>
      <c r="D654" s="1">
        <v>41639</v>
      </c>
      <c r="E654" s="5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13</v>
      </c>
      <c r="K654" t="s">
        <v>91</v>
      </c>
    </row>
    <row r="655" spans="1:11" x14ac:dyDescent="0.2">
      <c r="A655">
        <v>681</v>
      </c>
      <c r="B655" t="s">
        <v>268</v>
      </c>
      <c r="C655" t="s">
        <v>15</v>
      </c>
      <c r="D655" s="1">
        <v>42004</v>
      </c>
      <c r="E655" s="5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13</v>
      </c>
      <c r="K655" t="s">
        <v>91</v>
      </c>
    </row>
    <row r="656" spans="1:11" x14ac:dyDescent="0.2">
      <c r="A656">
        <v>682</v>
      </c>
      <c r="B656" t="s">
        <v>268</v>
      </c>
      <c r="C656" t="s">
        <v>16</v>
      </c>
      <c r="D656" s="1">
        <v>42369</v>
      </c>
      <c r="E656" s="5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13</v>
      </c>
      <c r="K656" t="s">
        <v>91</v>
      </c>
    </row>
    <row r="657" spans="1:11" x14ac:dyDescent="0.2">
      <c r="A657">
        <v>683</v>
      </c>
      <c r="B657" t="s">
        <v>268</v>
      </c>
      <c r="C657" t="s">
        <v>17</v>
      </c>
      <c r="D657" s="1">
        <v>42735</v>
      </c>
      <c r="E657" s="5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13</v>
      </c>
      <c r="K657" t="s">
        <v>91</v>
      </c>
    </row>
    <row r="658" spans="1:11" x14ac:dyDescent="0.2">
      <c r="A658">
        <v>684</v>
      </c>
      <c r="B658" t="s">
        <v>269</v>
      </c>
      <c r="C658" t="s">
        <v>11</v>
      </c>
      <c r="D658" s="1">
        <v>41274</v>
      </c>
      <c r="E658" s="5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52</v>
      </c>
      <c r="K658" t="s">
        <v>265</v>
      </c>
    </row>
    <row r="659" spans="1:11" x14ac:dyDescent="0.2">
      <c r="A659">
        <v>685</v>
      </c>
      <c r="B659" t="s">
        <v>269</v>
      </c>
      <c r="C659" t="s">
        <v>15</v>
      </c>
      <c r="D659" s="1">
        <v>41639</v>
      </c>
      <c r="E659" s="5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52</v>
      </c>
      <c r="K659" t="s">
        <v>265</v>
      </c>
    </row>
    <row r="660" spans="1:11" x14ac:dyDescent="0.2">
      <c r="A660">
        <v>686</v>
      </c>
      <c r="B660" t="s">
        <v>269</v>
      </c>
      <c r="C660" t="s">
        <v>16</v>
      </c>
      <c r="D660" s="1">
        <v>42004</v>
      </c>
      <c r="E660" s="5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52</v>
      </c>
      <c r="K660" t="s">
        <v>265</v>
      </c>
    </row>
    <row r="661" spans="1:11" x14ac:dyDescent="0.2">
      <c r="A661">
        <v>687</v>
      </c>
      <c r="B661" t="s">
        <v>269</v>
      </c>
      <c r="C661" t="s">
        <v>17</v>
      </c>
      <c r="D661" s="1">
        <v>42369</v>
      </c>
      <c r="E661" s="5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52</v>
      </c>
      <c r="K661" t="s">
        <v>265</v>
      </c>
    </row>
    <row r="662" spans="1:11" x14ac:dyDescent="0.2">
      <c r="A662">
        <v>688</v>
      </c>
      <c r="B662" t="s">
        <v>270</v>
      </c>
      <c r="C662" t="s">
        <v>11</v>
      </c>
      <c r="D662" s="1">
        <v>41274</v>
      </c>
      <c r="E662" s="5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25</v>
      </c>
      <c r="K662" t="s">
        <v>66</v>
      </c>
    </row>
    <row r="663" spans="1:11" x14ac:dyDescent="0.2">
      <c r="A663">
        <v>689</v>
      </c>
      <c r="B663" t="s">
        <v>270</v>
      </c>
      <c r="C663" t="s">
        <v>15</v>
      </c>
      <c r="D663" s="1">
        <v>41639</v>
      </c>
      <c r="E663" s="5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25</v>
      </c>
      <c r="K663" t="s">
        <v>66</v>
      </c>
    </row>
    <row r="664" spans="1:11" x14ac:dyDescent="0.2">
      <c r="A664">
        <v>690</v>
      </c>
      <c r="B664" t="s">
        <v>270</v>
      </c>
      <c r="C664" t="s">
        <v>16</v>
      </c>
      <c r="D664" s="1">
        <v>42004</v>
      </c>
      <c r="E664" s="5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25</v>
      </c>
      <c r="K664" t="s">
        <v>66</v>
      </c>
    </row>
    <row r="665" spans="1:11" x14ac:dyDescent="0.2">
      <c r="A665">
        <v>691</v>
      </c>
      <c r="B665" t="s">
        <v>270</v>
      </c>
      <c r="C665" t="s">
        <v>17</v>
      </c>
      <c r="D665" s="1">
        <v>42369</v>
      </c>
      <c r="E665" s="5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25</v>
      </c>
      <c r="K665" t="s">
        <v>66</v>
      </c>
    </row>
    <row r="666" spans="1:11" x14ac:dyDescent="0.2">
      <c r="A666">
        <v>692</v>
      </c>
      <c r="B666" t="s">
        <v>271</v>
      </c>
      <c r="C666" t="s">
        <v>11</v>
      </c>
      <c r="D666" s="1">
        <v>41420</v>
      </c>
      <c r="E666" s="5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36</v>
      </c>
      <c r="K666" t="s">
        <v>124</v>
      </c>
    </row>
    <row r="667" spans="1:11" x14ac:dyDescent="0.2">
      <c r="A667">
        <v>693</v>
      </c>
      <c r="B667" t="s">
        <v>271</v>
      </c>
      <c r="C667" t="s">
        <v>15</v>
      </c>
      <c r="D667" s="1">
        <v>41784</v>
      </c>
      <c r="E667" s="5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36</v>
      </c>
      <c r="K667" t="s">
        <v>124</v>
      </c>
    </row>
    <row r="668" spans="1:11" x14ac:dyDescent="0.2">
      <c r="A668">
        <v>694</v>
      </c>
      <c r="B668" t="s">
        <v>271</v>
      </c>
      <c r="C668" t="s">
        <v>16</v>
      </c>
      <c r="D668" s="1">
        <v>42155</v>
      </c>
      <c r="E668" s="5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36</v>
      </c>
      <c r="K668" t="s">
        <v>124</v>
      </c>
    </row>
    <row r="669" spans="1:11" x14ac:dyDescent="0.2">
      <c r="A669">
        <v>695</v>
      </c>
      <c r="B669" t="s">
        <v>271</v>
      </c>
      <c r="C669" t="s">
        <v>17</v>
      </c>
      <c r="D669" s="1">
        <v>42519</v>
      </c>
      <c r="E669" s="5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36</v>
      </c>
      <c r="K669" t="s">
        <v>124</v>
      </c>
    </row>
    <row r="670" spans="1:11" x14ac:dyDescent="0.2">
      <c r="A670">
        <v>696</v>
      </c>
      <c r="B670" t="s">
        <v>272</v>
      </c>
      <c r="C670" t="s">
        <v>11</v>
      </c>
      <c r="D670" s="1">
        <v>41639</v>
      </c>
      <c r="E670" s="5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">
      <c r="A671">
        <v>697</v>
      </c>
      <c r="B671" t="s">
        <v>272</v>
      </c>
      <c r="C671" t="s">
        <v>15</v>
      </c>
      <c r="D671" s="1">
        <v>42004</v>
      </c>
      <c r="E671" s="5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">
      <c r="A672">
        <v>698</v>
      </c>
      <c r="B672" t="s">
        <v>272</v>
      </c>
      <c r="C672" t="s">
        <v>16</v>
      </c>
      <c r="D672" s="1">
        <v>42369</v>
      </c>
      <c r="E672" s="5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">
      <c r="A673">
        <v>699</v>
      </c>
      <c r="B673" t="s">
        <v>272</v>
      </c>
      <c r="C673" t="s">
        <v>17</v>
      </c>
      <c r="D673" s="1">
        <v>42735</v>
      </c>
      <c r="E673" s="5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">
      <c r="A674">
        <v>700</v>
      </c>
      <c r="B674" t="s">
        <v>273</v>
      </c>
      <c r="C674" t="s">
        <v>11</v>
      </c>
      <c r="D674" s="1">
        <v>41639</v>
      </c>
      <c r="E674" s="5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19</v>
      </c>
      <c r="K674" t="s">
        <v>245</v>
      </c>
    </row>
    <row r="675" spans="1:11" x14ac:dyDescent="0.2">
      <c r="A675">
        <v>701</v>
      </c>
      <c r="B675" t="s">
        <v>273</v>
      </c>
      <c r="C675" t="s">
        <v>15</v>
      </c>
      <c r="D675" s="1">
        <v>42004</v>
      </c>
      <c r="E675" s="5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19</v>
      </c>
      <c r="K675" t="s">
        <v>245</v>
      </c>
    </row>
    <row r="676" spans="1:11" x14ac:dyDescent="0.2">
      <c r="A676">
        <v>702</v>
      </c>
      <c r="B676" t="s">
        <v>273</v>
      </c>
      <c r="C676" t="s">
        <v>16</v>
      </c>
      <c r="D676" s="1">
        <v>42369</v>
      </c>
      <c r="E676" s="5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19</v>
      </c>
      <c r="K676" t="s">
        <v>245</v>
      </c>
    </row>
    <row r="677" spans="1:11" x14ac:dyDescent="0.2">
      <c r="A677">
        <v>703</v>
      </c>
      <c r="B677" t="s">
        <v>273</v>
      </c>
      <c r="C677" t="s">
        <v>17</v>
      </c>
      <c r="D677" s="1">
        <v>42735</v>
      </c>
      <c r="E677" s="5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19</v>
      </c>
      <c r="K677" t="s">
        <v>245</v>
      </c>
    </row>
    <row r="678" spans="1:11" x14ac:dyDescent="0.2">
      <c r="A678">
        <v>704</v>
      </c>
      <c r="B678" t="s">
        <v>274</v>
      </c>
      <c r="C678" t="s">
        <v>11</v>
      </c>
      <c r="D678" s="1">
        <v>41274</v>
      </c>
      <c r="E678" s="5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19</v>
      </c>
      <c r="K678" t="s">
        <v>79</v>
      </c>
    </row>
    <row r="679" spans="1:11" x14ac:dyDescent="0.2">
      <c r="A679">
        <v>705</v>
      </c>
      <c r="B679" t="s">
        <v>274</v>
      </c>
      <c r="C679" t="s">
        <v>15</v>
      </c>
      <c r="D679" s="1">
        <v>41639</v>
      </c>
      <c r="E679" s="5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19</v>
      </c>
      <c r="K679" t="s">
        <v>79</v>
      </c>
    </row>
    <row r="680" spans="1:11" x14ac:dyDescent="0.2">
      <c r="A680">
        <v>706</v>
      </c>
      <c r="B680" t="s">
        <v>274</v>
      </c>
      <c r="C680" t="s">
        <v>16</v>
      </c>
      <c r="D680" s="1">
        <v>42004</v>
      </c>
      <c r="E680" s="5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19</v>
      </c>
      <c r="K680" t="s">
        <v>79</v>
      </c>
    </row>
    <row r="681" spans="1:11" x14ac:dyDescent="0.2">
      <c r="A681">
        <v>707</v>
      </c>
      <c r="B681" t="s">
        <v>274</v>
      </c>
      <c r="C681" t="s">
        <v>17</v>
      </c>
      <c r="D681" s="1">
        <v>42369</v>
      </c>
      <c r="E681" s="5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19</v>
      </c>
      <c r="K681" t="s">
        <v>79</v>
      </c>
    </row>
    <row r="682" spans="1:11" x14ac:dyDescent="0.2">
      <c r="A682">
        <v>708</v>
      </c>
      <c r="B682" t="s">
        <v>275</v>
      </c>
      <c r="C682" t="s">
        <v>11</v>
      </c>
      <c r="D682" s="1">
        <v>41425</v>
      </c>
      <c r="E682" s="5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22</v>
      </c>
      <c r="K682" t="s">
        <v>39</v>
      </c>
    </row>
    <row r="683" spans="1:11" x14ac:dyDescent="0.2">
      <c r="A683">
        <v>709</v>
      </c>
      <c r="B683" t="s">
        <v>275</v>
      </c>
      <c r="C683" t="s">
        <v>15</v>
      </c>
      <c r="D683" s="1">
        <v>41790</v>
      </c>
      <c r="E683" s="5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22</v>
      </c>
      <c r="K683" t="s">
        <v>39</v>
      </c>
    </row>
    <row r="684" spans="1:11" x14ac:dyDescent="0.2">
      <c r="A684">
        <v>710</v>
      </c>
      <c r="B684" t="s">
        <v>275</v>
      </c>
      <c r="C684" t="s">
        <v>16</v>
      </c>
      <c r="D684" s="1">
        <v>42155</v>
      </c>
      <c r="E684" s="5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22</v>
      </c>
      <c r="K684" t="s">
        <v>39</v>
      </c>
    </row>
    <row r="685" spans="1:11" x14ac:dyDescent="0.2">
      <c r="A685">
        <v>711</v>
      </c>
      <c r="B685" t="s">
        <v>275</v>
      </c>
      <c r="C685" t="s">
        <v>17</v>
      </c>
      <c r="D685" s="1">
        <v>42521</v>
      </c>
      <c r="E685" s="5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22</v>
      </c>
      <c r="K685" t="s">
        <v>39</v>
      </c>
    </row>
    <row r="686" spans="1:11" x14ac:dyDescent="0.2">
      <c r="A686">
        <v>712</v>
      </c>
      <c r="B686" t="s">
        <v>276</v>
      </c>
      <c r="C686" t="s">
        <v>11</v>
      </c>
      <c r="D686" s="1">
        <v>41307</v>
      </c>
      <c r="E686" s="5">
        <v>15651000000</v>
      </c>
      <c r="F686" s="2">
        <v>9480000000</v>
      </c>
      <c r="G686" t="s">
        <v>12</v>
      </c>
      <c r="H686" s="2">
        <v>0</v>
      </c>
      <c r="I686" s="2">
        <v>0</v>
      </c>
      <c r="J686" t="s">
        <v>19</v>
      </c>
      <c r="K686" t="s">
        <v>257</v>
      </c>
    </row>
    <row r="687" spans="1:11" x14ac:dyDescent="0.2">
      <c r="A687">
        <v>713</v>
      </c>
      <c r="B687" t="s">
        <v>276</v>
      </c>
      <c r="C687" t="s">
        <v>15</v>
      </c>
      <c r="D687" s="1">
        <v>41671</v>
      </c>
      <c r="E687" s="5">
        <v>16148000000</v>
      </c>
      <c r="F687" s="2">
        <v>9855000000</v>
      </c>
      <c r="G687" t="s">
        <v>12</v>
      </c>
      <c r="H687" s="2">
        <v>0</v>
      </c>
      <c r="I687" s="2">
        <v>0</v>
      </c>
      <c r="J687" t="s">
        <v>19</v>
      </c>
      <c r="K687" t="s">
        <v>257</v>
      </c>
    </row>
    <row r="688" spans="1:11" x14ac:dyDescent="0.2">
      <c r="A688">
        <v>714</v>
      </c>
      <c r="B688" t="s">
        <v>276</v>
      </c>
      <c r="C688" t="s">
        <v>16</v>
      </c>
      <c r="D688" s="1">
        <v>42035</v>
      </c>
      <c r="E688" s="5">
        <v>16435000000</v>
      </c>
      <c r="F688" s="2">
        <v>10146000000</v>
      </c>
      <c r="G688" t="s">
        <v>12</v>
      </c>
      <c r="H688" s="2">
        <v>0</v>
      </c>
      <c r="I688" s="2">
        <v>0</v>
      </c>
      <c r="J688" t="s">
        <v>19</v>
      </c>
      <c r="K688" t="s">
        <v>257</v>
      </c>
    </row>
    <row r="689" spans="1:11" x14ac:dyDescent="0.2">
      <c r="A689">
        <v>715</v>
      </c>
      <c r="B689" t="s">
        <v>276</v>
      </c>
      <c r="C689" t="s">
        <v>17</v>
      </c>
      <c r="D689" s="1">
        <v>42399</v>
      </c>
      <c r="E689" s="5">
        <v>15797000000</v>
      </c>
      <c r="F689" s="2">
        <v>10077000000</v>
      </c>
      <c r="G689" t="s">
        <v>12</v>
      </c>
      <c r="H689" s="2">
        <v>0</v>
      </c>
      <c r="I689" s="2">
        <v>0</v>
      </c>
      <c r="J689" t="s">
        <v>19</v>
      </c>
      <c r="K689" t="s">
        <v>257</v>
      </c>
    </row>
    <row r="690" spans="1:11" x14ac:dyDescent="0.2">
      <c r="A690">
        <v>716</v>
      </c>
      <c r="B690" t="s">
        <v>277</v>
      </c>
      <c r="C690" t="s">
        <v>11</v>
      </c>
      <c r="D690" s="1">
        <v>41272</v>
      </c>
      <c r="E690" s="5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19</v>
      </c>
      <c r="K690" t="s">
        <v>278</v>
      </c>
    </row>
    <row r="691" spans="1:11" x14ac:dyDescent="0.2">
      <c r="A691">
        <v>717</v>
      </c>
      <c r="B691" t="s">
        <v>277</v>
      </c>
      <c r="C691" t="s">
        <v>15</v>
      </c>
      <c r="D691" s="1">
        <v>41636</v>
      </c>
      <c r="E691" s="5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19</v>
      </c>
      <c r="K691" t="s">
        <v>278</v>
      </c>
    </row>
    <row r="692" spans="1:11" x14ac:dyDescent="0.2">
      <c r="A692">
        <v>718</v>
      </c>
      <c r="B692" t="s">
        <v>277</v>
      </c>
      <c r="C692" t="s">
        <v>16</v>
      </c>
      <c r="D692" s="1">
        <v>42000</v>
      </c>
      <c r="E692" s="5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19</v>
      </c>
      <c r="K692" t="s">
        <v>278</v>
      </c>
    </row>
    <row r="693" spans="1:11" x14ac:dyDescent="0.2">
      <c r="A693">
        <v>719</v>
      </c>
      <c r="B693" t="s">
        <v>277</v>
      </c>
      <c r="C693" t="s">
        <v>17</v>
      </c>
      <c r="D693" s="1">
        <v>42364</v>
      </c>
      <c r="E693" s="5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19</v>
      </c>
      <c r="K693" t="s">
        <v>278</v>
      </c>
    </row>
    <row r="694" spans="1:11" x14ac:dyDescent="0.2">
      <c r="A694">
        <v>720</v>
      </c>
      <c r="B694" t="s">
        <v>279</v>
      </c>
      <c r="C694" t="s">
        <v>11</v>
      </c>
      <c r="D694" s="1">
        <v>41639</v>
      </c>
      <c r="E694" s="5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19</v>
      </c>
      <c r="K694" t="s">
        <v>280</v>
      </c>
    </row>
    <row r="695" spans="1:11" x14ac:dyDescent="0.2">
      <c r="A695">
        <v>721</v>
      </c>
      <c r="B695" t="s">
        <v>279</v>
      </c>
      <c r="C695" t="s">
        <v>15</v>
      </c>
      <c r="D695" s="1">
        <v>42004</v>
      </c>
      <c r="E695" s="5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19</v>
      </c>
      <c r="K695" t="s">
        <v>280</v>
      </c>
    </row>
    <row r="696" spans="1:11" x14ac:dyDescent="0.2">
      <c r="A696">
        <v>722</v>
      </c>
      <c r="B696" t="s">
        <v>279</v>
      </c>
      <c r="C696" t="s">
        <v>16</v>
      </c>
      <c r="D696" s="1">
        <v>42369</v>
      </c>
      <c r="E696" s="5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19</v>
      </c>
      <c r="K696" t="s">
        <v>280</v>
      </c>
    </row>
    <row r="697" spans="1:11" x14ac:dyDescent="0.2">
      <c r="A697">
        <v>723</v>
      </c>
      <c r="B697" t="s">
        <v>279</v>
      </c>
      <c r="C697" t="s">
        <v>17</v>
      </c>
      <c r="D697" s="1">
        <v>42735</v>
      </c>
      <c r="E697" s="5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19</v>
      </c>
      <c r="K697" t="s">
        <v>280</v>
      </c>
    </row>
    <row r="698" spans="1:11" x14ac:dyDescent="0.2">
      <c r="A698">
        <v>724</v>
      </c>
      <c r="B698" t="s">
        <v>281</v>
      </c>
      <c r="C698" t="s">
        <v>11</v>
      </c>
      <c r="D698" s="1">
        <v>41274</v>
      </c>
      <c r="E698" s="5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13</v>
      </c>
      <c r="K698" t="s">
        <v>282</v>
      </c>
    </row>
    <row r="699" spans="1:11" x14ac:dyDescent="0.2">
      <c r="A699">
        <v>725</v>
      </c>
      <c r="B699" t="s">
        <v>281</v>
      </c>
      <c r="C699" t="s">
        <v>15</v>
      </c>
      <c r="D699" s="1">
        <v>41639</v>
      </c>
      <c r="E699" s="5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13</v>
      </c>
      <c r="K699" t="s">
        <v>282</v>
      </c>
    </row>
    <row r="700" spans="1:11" x14ac:dyDescent="0.2">
      <c r="A700">
        <v>726</v>
      </c>
      <c r="B700" t="s">
        <v>281</v>
      </c>
      <c r="C700" t="s">
        <v>16</v>
      </c>
      <c r="D700" s="1">
        <v>42004</v>
      </c>
      <c r="E700" s="5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13</v>
      </c>
      <c r="K700" t="s">
        <v>282</v>
      </c>
    </row>
    <row r="701" spans="1:11" x14ac:dyDescent="0.2">
      <c r="A701">
        <v>727</v>
      </c>
      <c r="B701" t="s">
        <v>281</v>
      </c>
      <c r="C701" t="s">
        <v>17</v>
      </c>
      <c r="D701" s="1">
        <v>42369</v>
      </c>
      <c r="E701" s="5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13</v>
      </c>
      <c r="K701" t="s">
        <v>282</v>
      </c>
    </row>
    <row r="702" spans="1:11" x14ac:dyDescent="0.2">
      <c r="A702">
        <v>728</v>
      </c>
      <c r="B702" t="s">
        <v>283</v>
      </c>
      <c r="C702" t="s">
        <v>11</v>
      </c>
      <c r="D702" s="1">
        <v>41639</v>
      </c>
      <c r="E702" s="5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83</v>
      </c>
      <c r="K702" t="s">
        <v>114</v>
      </c>
    </row>
    <row r="703" spans="1:11" x14ac:dyDescent="0.2">
      <c r="A703">
        <v>729</v>
      </c>
      <c r="B703" t="s">
        <v>283</v>
      </c>
      <c r="C703" t="s">
        <v>15</v>
      </c>
      <c r="D703" s="1">
        <v>42004</v>
      </c>
      <c r="E703" s="5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83</v>
      </c>
      <c r="K703" t="s">
        <v>114</v>
      </c>
    </row>
    <row r="704" spans="1:11" x14ac:dyDescent="0.2">
      <c r="A704">
        <v>730</v>
      </c>
      <c r="B704" t="s">
        <v>283</v>
      </c>
      <c r="C704" t="s">
        <v>16</v>
      </c>
      <c r="D704" s="1">
        <v>42369</v>
      </c>
      <c r="E704" s="5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83</v>
      </c>
      <c r="K704" t="s">
        <v>114</v>
      </c>
    </row>
    <row r="705" spans="1:11" x14ac:dyDescent="0.2">
      <c r="A705">
        <v>731</v>
      </c>
      <c r="B705" t="s">
        <v>283</v>
      </c>
      <c r="C705" t="s">
        <v>17</v>
      </c>
      <c r="D705" s="1">
        <v>42735</v>
      </c>
      <c r="E705" s="5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83</v>
      </c>
      <c r="K705" t="s">
        <v>114</v>
      </c>
    </row>
    <row r="706" spans="1:11" x14ac:dyDescent="0.2">
      <c r="A706">
        <v>732</v>
      </c>
      <c r="B706" t="s">
        <v>284</v>
      </c>
      <c r="C706" t="s">
        <v>11</v>
      </c>
      <c r="D706" s="1">
        <v>41455</v>
      </c>
      <c r="E706" s="5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19</v>
      </c>
      <c r="K706" t="s">
        <v>278</v>
      </c>
    </row>
    <row r="707" spans="1:11" x14ac:dyDescent="0.2">
      <c r="A707">
        <v>733</v>
      </c>
      <c r="B707" t="s">
        <v>284</v>
      </c>
      <c r="C707" t="s">
        <v>15</v>
      </c>
      <c r="D707" s="1">
        <v>41820</v>
      </c>
      <c r="E707" s="5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19</v>
      </c>
      <c r="K707" t="s">
        <v>278</v>
      </c>
    </row>
    <row r="708" spans="1:11" x14ac:dyDescent="0.2">
      <c r="A708">
        <v>734</v>
      </c>
      <c r="B708" t="s">
        <v>284</v>
      </c>
      <c r="C708" t="s">
        <v>16</v>
      </c>
      <c r="D708" s="1">
        <v>42185</v>
      </c>
      <c r="E708" s="5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19</v>
      </c>
      <c r="K708" t="s">
        <v>278</v>
      </c>
    </row>
    <row r="709" spans="1:11" x14ac:dyDescent="0.2">
      <c r="A709">
        <v>735</v>
      </c>
      <c r="B709" t="s">
        <v>284</v>
      </c>
      <c r="C709" t="s">
        <v>17</v>
      </c>
      <c r="D709" s="1">
        <v>42551</v>
      </c>
      <c r="E709" s="5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19</v>
      </c>
      <c r="K709" t="s">
        <v>278</v>
      </c>
    </row>
    <row r="710" spans="1:11" x14ac:dyDescent="0.2">
      <c r="A710">
        <v>736</v>
      </c>
      <c r="B710" t="s">
        <v>285</v>
      </c>
      <c r="C710" t="s">
        <v>11</v>
      </c>
      <c r="D710" s="1">
        <v>41274</v>
      </c>
      <c r="E710" s="5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">
      <c r="A711">
        <v>737</v>
      </c>
      <c r="B711" t="s">
        <v>285</v>
      </c>
      <c r="C711" t="s">
        <v>15</v>
      </c>
      <c r="D711" s="1">
        <v>41637</v>
      </c>
      <c r="E711" s="5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">
      <c r="A712">
        <v>738</v>
      </c>
      <c r="B712" t="s">
        <v>285</v>
      </c>
      <c r="C712" t="s">
        <v>16</v>
      </c>
      <c r="D712" s="1">
        <v>42001</v>
      </c>
      <c r="E712" s="5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">
      <c r="A713">
        <v>739</v>
      </c>
      <c r="B713" t="s">
        <v>285</v>
      </c>
      <c r="C713" t="s">
        <v>17</v>
      </c>
      <c r="D713" s="1">
        <v>42365</v>
      </c>
      <c r="E713" s="5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">
      <c r="A714">
        <v>740</v>
      </c>
      <c r="B714" t="s">
        <v>287</v>
      </c>
      <c r="C714" t="s">
        <v>11</v>
      </c>
      <c r="D714" s="1">
        <v>41274</v>
      </c>
      <c r="E714" s="5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47</v>
      </c>
      <c r="K714" t="s">
        <v>105</v>
      </c>
    </row>
    <row r="715" spans="1:11" x14ac:dyDescent="0.2">
      <c r="A715">
        <v>741</v>
      </c>
      <c r="B715" t="s">
        <v>287</v>
      </c>
      <c r="C715" t="s">
        <v>15</v>
      </c>
      <c r="D715" s="1">
        <v>41639</v>
      </c>
      <c r="E715" s="5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47</v>
      </c>
      <c r="K715" t="s">
        <v>105</v>
      </c>
    </row>
    <row r="716" spans="1:11" x14ac:dyDescent="0.2">
      <c r="A716">
        <v>742</v>
      </c>
      <c r="B716" t="s">
        <v>287</v>
      </c>
      <c r="C716" t="s">
        <v>16</v>
      </c>
      <c r="D716" s="1">
        <v>42004</v>
      </c>
      <c r="E716" s="5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47</v>
      </c>
      <c r="K716" t="s">
        <v>105</v>
      </c>
    </row>
    <row r="717" spans="1:11" x14ac:dyDescent="0.2">
      <c r="A717">
        <v>743</v>
      </c>
      <c r="B717" t="s">
        <v>287</v>
      </c>
      <c r="C717" t="s">
        <v>17</v>
      </c>
      <c r="D717" s="1">
        <v>42369</v>
      </c>
      <c r="E717" s="5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47</v>
      </c>
      <c r="K717" t="s">
        <v>105</v>
      </c>
    </row>
    <row r="718" spans="1:11" x14ac:dyDescent="0.2">
      <c r="A718">
        <v>744</v>
      </c>
      <c r="B718" t="s">
        <v>288</v>
      </c>
      <c r="C718" t="s">
        <v>11</v>
      </c>
      <c r="D718" s="1">
        <v>41636</v>
      </c>
      <c r="E718" s="5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19</v>
      </c>
      <c r="K718" t="s">
        <v>289</v>
      </c>
    </row>
    <row r="719" spans="1:11" x14ac:dyDescent="0.2">
      <c r="A719">
        <v>745</v>
      </c>
      <c r="B719" t="s">
        <v>288</v>
      </c>
      <c r="C719" t="s">
        <v>15</v>
      </c>
      <c r="D719" s="1">
        <v>42007</v>
      </c>
      <c r="E719" s="5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19</v>
      </c>
      <c r="K719" t="s">
        <v>289</v>
      </c>
    </row>
    <row r="720" spans="1:11" x14ac:dyDescent="0.2">
      <c r="A720">
        <v>746</v>
      </c>
      <c r="B720" t="s">
        <v>288</v>
      </c>
      <c r="C720" t="s">
        <v>16</v>
      </c>
      <c r="D720" s="1">
        <v>42371</v>
      </c>
      <c r="E720" s="5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19</v>
      </c>
      <c r="K720" t="s">
        <v>289</v>
      </c>
    </row>
    <row r="721" spans="1:11" x14ac:dyDescent="0.2">
      <c r="A721">
        <v>747</v>
      </c>
      <c r="B721" t="s">
        <v>288</v>
      </c>
      <c r="C721" t="s">
        <v>17</v>
      </c>
      <c r="D721" s="1">
        <v>42735</v>
      </c>
      <c r="E721" s="5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19</v>
      </c>
      <c r="K721" t="s">
        <v>289</v>
      </c>
    </row>
    <row r="722" spans="1:11" x14ac:dyDescent="0.2">
      <c r="A722">
        <v>748</v>
      </c>
      <c r="B722" t="s">
        <v>290</v>
      </c>
      <c r="C722" t="s">
        <v>11</v>
      </c>
      <c r="D722" s="1">
        <v>41274</v>
      </c>
      <c r="E722" s="5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25</v>
      </c>
      <c r="K722" t="s">
        <v>199</v>
      </c>
    </row>
    <row r="723" spans="1:11" x14ac:dyDescent="0.2">
      <c r="A723">
        <v>749</v>
      </c>
      <c r="B723" t="s">
        <v>290</v>
      </c>
      <c r="C723" t="s">
        <v>15</v>
      </c>
      <c r="D723" s="1">
        <v>41639</v>
      </c>
      <c r="E723" s="5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25</v>
      </c>
      <c r="K723" t="s">
        <v>199</v>
      </c>
    </row>
    <row r="724" spans="1:11" x14ac:dyDescent="0.2">
      <c r="A724">
        <v>750</v>
      </c>
      <c r="B724" t="s">
        <v>290</v>
      </c>
      <c r="C724" t="s">
        <v>16</v>
      </c>
      <c r="D724" s="1">
        <v>42004</v>
      </c>
      <c r="E724" s="5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25</v>
      </c>
      <c r="K724" t="s">
        <v>199</v>
      </c>
    </row>
    <row r="725" spans="1:11" x14ac:dyDescent="0.2">
      <c r="A725">
        <v>751</v>
      </c>
      <c r="B725" t="s">
        <v>290</v>
      </c>
      <c r="C725" t="s">
        <v>17</v>
      </c>
      <c r="D725" s="1">
        <v>42369</v>
      </c>
      <c r="E725" s="5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25</v>
      </c>
      <c r="K725" t="s">
        <v>199</v>
      </c>
    </row>
    <row r="726" spans="1:11" x14ac:dyDescent="0.2">
      <c r="A726">
        <v>752</v>
      </c>
      <c r="B726" t="s">
        <v>291</v>
      </c>
      <c r="C726" t="s">
        <v>11</v>
      </c>
      <c r="D726" s="1">
        <v>41274</v>
      </c>
      <c r="E726" s="5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52</v>
      </c>
      <c r="K726" t="s">
        <v>53</v>
      </c>
    </row>
    <row r="727" spans="1:11" x14ac:dyDescent="0.2">
      <c r="A727">
        <v>753</v>
      </c>
      <c r="B727" t="s">
        <v>291</v>
      </c>
      <c r="C727" t="s">
        <v>15</v>
      </c>
      <c r="D727" s="1">
        <v>41639</v>
      </c>
      <c r="E727" s="5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52</v>
      </c>
      <c r="K727" t="s">
        <v>53</v>
      </c>
    </row>
    <row r="728" spans="1:11" x14ac:dyDescent="0.2">
      <c r="A728">
        <v>754</v>
      </c>
      <c r="B728" t="s">
        <v>291</v>
      </c>
      <c r="C728" t="s">
        <v>16</v>
      </c>
      <c r="D728" s="1">
        <v>42004</v>
      </c>
      <c r="E728" s="5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52</v>
      </c>
      <c r="K728" t="s">
        <v>53</v>
      </c>
    </row>
    <row r="729" spans="1:11" x14ac:dyDescent="0.2">
      <c r="A729">
        <v>755</v>
      </c>
      <c r="B729" t="s">
        <v>291</v>
      </c>
      <c r="C729" t="s">
        <v>17</v>
      </c>
      <c r="D729" s="1">
        <v>42369</v>
      </c>
      <c r="E729" s="5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52</v>
      </c>
      <c r="K729" t="s">
        <v>53</v>
      </c>
    </row>
    <row r="730" spans="1:11" x14ac:dyDescent="0.2">
      <c r="A730">
        <v>756</v>
      </c>
      <c r="B730" t="s">
        <v>292</v>
      </c>
      <c r="C730" t="s">
        <v>11</v>
      </c>
      <c r="D730" s="1">
        <v>41639</v>
      </c>
      <c r="E730" s="5">
        <v>2013719000</v>
      </c>
      <c r="F730" t="s">
        <v>12</v>
      </c>
      <c r="G730" s="2">
        <v>401324000</v>
      </c>
      <c r="H730" s="2">
        <v>0</v>
      </c>
      <c r="I730" s="2">
        <v>423312000</v>
      </c>
      <c r="J730" t="s">
        <v>52</v>
      </c>
      <c r="K730" t="s">
        <v>53</v>
      </c>
    </row>
    <row r="731" spans="1:11" x14ac:dyDescent="0.2">
      <c r="A731">
        <v>757</v>
      </c>
      <c r="B731" t="s">
        <v>292</v>
      </c>
      <c r="C731" t="s">
        <v>15</v>
      </c>
      <c r="D731" s="1">
        <v>42004</v>
      </c>
      <c r="E731" s="5">
        <v>1563210000</v>
      </c>
      <c r="F731" t="s">
        <v>12</v>
      </c>
      <c r="G731" s="2">
        <v>463059000</v>
      </c>
      <c r="H731" s="2">
        <v>0</v>
      </c>
      <c r="I731" s="2">
        <v>455016000</v>
      </c>
      <c r="J731" t="s">
        <v>52</v>
      </c>
      <c r="K731" t="s">
        <v>53</v>
      </c>
    </row>
    <row r="732" spans="1:11" x14ac:dyDescent="0.2">
      <c r="A732">
        <v>758</v>
      </c>
      <c r="B732" t="s">
        <v>292</v>
      </c>
      <c r="C732" t="s">
        <v>16</v>
      </c>
      <c r="D732" s="1">
        <v>42369</v>
      </c>
      <c r="E732" s="5">
        <v>1828305000</v>
      </c>
      <c r="F732" t="s">
        <v>12</v>
      </c>
      <c r="G732" s="2">
        <v>706644000</v>
      </c>
      <c r="H732" s="2">
        <v>0</v>
      </c>
      <c r="I732" s="2">
        <v>504905000</v>
      </c>
      <c r="J732" t="s">
        <v>52</v>
      </c>
      <c r="K732" t="s">
        <v>53</v>
      </c>
    </row>
    <row r="733" spans="1:11" x14ac:dyDescent="0.2">
      <c r="A733">
        <v>759</v>
      </c>
      <c r="B733" t="s">
        <v>292</v>
      </c>
      <c r="C733" t="s">
        <v>17</v>
      </c>
      <c r="D733" s="1">
        <v>42735</v>
      </c>
      <c r="E733" s="5">
        <v>2040486000</v>
      </c>
      <c r="F733" t="s">
        <v>12</v>
      </c>
      <c r="G733" s="2">
        <v>842010000</v>
      </c>
      <c r="H733" s="2">
        <v>0</v>
      </c>
      <c r="I733" s="2">
        <v>568108000</v>
      </c>
      <c r="J733" t="s">
        <v>52</v>
      </c>
      <c r="K733" t="s">
        <v>53</v>
      </c>
    </row>
    <row r="734" spans="1:11" x14ac:dyDescent="0.2">
      <c r="A734">
        <v>760</v>
      </c>
      <c r="B734" t="s">
        <v>293</v>
      </c>
      <c r="C734" t="s">
        <v>11</v>
      </c>
      <c r="D734" s="1">
        <v>41308</v>
      </c>
      <c r="E734" s="5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19</v>
      </c>
      <c r="K734" t="s">
        <v>294</v>
      </c>
    </row>
    <row r="735" spans="1:11" x14ac:dyDescent="0.2">
      <c r="A735">
        <v>761</v>
      </c>
      <c r="B735" t="s">
        <v>293</v>
      </c>
      <c r="C735" t="s">
        <v>15</v>
      </c>
      <c r="D735" s="1">
        <v>41672</v>
      </c>
      <c r="E735" s="5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19</v>
      </c>
      <c r="K735" t="s">
        <v>294</v>
      </c>
    </row>
    <row r="736" spans="1:11" x14ac:dyDescent="0.2">
      <c r="A736">
        <v>762</v>
      </c>
      <c r="B736" t="s">
        <v>293</v>
      </c>
      <c r="C736" t="s">
        <v>16</v>
      </c>
      <c r="D736" s="1">
        <v>42036</v>
      </c>
      <c r="E736" s="5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19</v>
      </c>
      <c r="K736" t="s">
        <v>294</v>
      </c>
    </row>
    <row r="737" spans="1:11" x14ac:dyDescent="0.2">
      <c r="A737">
        <v>763</v>
      </c>
      <c r="B737" t="s">
        <v>293</v>
      </c>
      <c r="C737" t="s">
        <v>17</v>
      </c>
      <c r="D737" s="1">
        <v>42400</v>
      </c>
      <c r="E737" s="5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19</v>
      </c>
      <c r="K737" t="s">
        <v>294</v>
      </c>
    </row>
    <row r="738" spans="1:11" x14ac:dyDescent="0.2">
      <c r="A738">
        <v>764</v>
      </c>
      <c r="B738" t="s">
        <v>295</v>
      </c>
      <c r="C738" t="s">
        <v>11</v>
      </c>
      <c r="D738" s="1">
        <v>41274</v>
      </c>
      <c r="E738" s="5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83</v>
      </c>
      <c r="K738" t="s">
        <v>144</v>
      </c>
    </row>
    <row r="739" spans="1:11" x14ac:dyDescent="0.2">
      <c r="A739">
        <v>765</v>
      </c>
      <c r="B739" t="s">
        <v>295</v>
      </c>
      <c r="C739" t="s">
        <v>15</v>
      </c>
      <c r="D739" s="1">
        <v>41639</v>
      </c>
      <c r="E739" s="5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83</v>
      </c>
      <c r="K739" t="s">
        <v>144</v>
      </c>
    </row>
    <row r="740" spans="1:11" x14ac:dyDescent="0.2">
      <c r="A740">
        <v>766</v>
      </c>
      <c r="B740" t="s">
        <v>295</v>
      </c>
      <c r="C740" t="s">
        <v>16</v>
      </c>
      <c r="D740" s="1">
        <v>42004</v>
      </c>
      <c r="E740" s="5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83</v>
      </c>
      <c r="K740" t="s">
        <v>144</v>
      </c>
    </row>
    <row r="741" spans="1:11" x14ac:dyDescent="0.2">
      <c r="A741">
        <v>767</v>
      </c>
      <c r="B741" t="s">
        <v>295</v>
      </c>
      <c r="C741" t="s">
        <v>17</v>
      </c>
      <c r="D741" s="1">
        <v>42369</v>
      </c>
      <c r="E741" s="5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83</v>
      </c>
      <c r="K741" t="s">
        <v>144</v>
      </c>
    </row>
    <row r="742" spans="1:11" x14ac:dyDescent="0.2">
      <c r="A742">
        <v>768</v>
      </c>
      <c r="B742" t="s">
        <v>296</v>
      </c>
      <c r="C742" t="s">
        <v>11</v>
      </c>
      <c r="D742" s="1">
        <v>41274</v>
      </c>
      <c r="E742" s="5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47</v>
      </c>
      <c r="K742" t="s">
        <v>50</v>
      </c>
    </row>
    <row r="743" spans="1:11" x14ac:dyDescent="0.2">
      <c r="A743">
        <v>769</v>
      </c>
      <c r="B743" t="s">
        <v>296</v>
      </c>
      <c r="C743" t="s">
        <v>15</v>
      </c>
      <c r="D743" s="1">
        <v>41639</v>
      </c>
      <c r="E743" s="5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47</v>
      </c>
      <c r="K743" t="s">
        <v>50</v>
      </c>
    </row>
    <row r="744" spans="1:11" x14ac:dyDescent="0.2">
      <c r="A744">
        <v>770</v>
      </c>
      <c r="B744" t="s">
        <v>296</v>
      </c>
      <c r="C744" t="s">
        <v>16</v>
      </c>
      <c r="D744" s="1">
        <v>42004</v>
      </c>
      <c r="E744" s="5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47</v>
      </c>
      <c r="K744" t="s">
        <v>50</v>
      </c>
    </row>
    <row r="745" spans="1:11" x14ac:dyDescent="0.2">
      <c r="A745">
        <v>771</v>
      </c>
      <c r="B745" t="s">
        <v>296</v>
      </c>
      <c r="C745" t="s">
        <v>17</v>
      </c>
      <c r="D745" s="1">
        <v>42369</v>
      </c>
      <c r="E745" s="5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47</v>
      </c>
      <c r="K745" t="s">
        <v>50</v>
      </c>
    </row>
    <row r="746" spans="1:11" x14ac:dyDescent="0.2">
      <c r="A746">
        <v>772</v>
      </c>
      <c r="B746" t="s">
        <v>297</v>
      </c>
      <c r="C746" t="s">
        <v>11</v>
      </c>
      <c r="D746" s="1">
        <v>41274</v>
      </c>
      <c r="E746" s="5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19</v>
      </c>
      <c r="K746" t="s">
        <v>298</v>
      </c>
    </row>
    <row r="747" spans="1:11" x14ac:dyDescent="0.2">
      <c r="A747">
        <v>773</v>
      </c>
      <c r="B747" t="s">
        <v>297</v>
      </c>
      <c r="C747" t="s">
        <v>15</v>
      </c>
      <c r="D747" s="1">
        <v>41639</v>
      </c>
      <c r="E747" s="5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19</v>
      </c>
      <c r="K747" t="s">
        <v>298</v>
      </c>
    </row>
    <row r="748" spans="1:11" x14ac:dyDescent="0.2">
      <c r="A748">
        <v>774</v>
      </c>
      <c r="B748" t="s">
        <v>297</v>
      </c>
      <c r="C748" t="s">
        <v>16</v>
      </c>
      <c r="D748" s="1">
        <v>42004</v>
      </c>
      <c r="E748" s="5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19</v>
      </c>
      <c r="K748" t="s">
        <v>298</v>
      </c>
    </row>
    <row r="749" spans="1:11" x14ac:dyDescent="0.2">
      <c r="A749">
        <v>775</v>
      </c>
      <c r="B749" t="s">
        <v>297</v>
      </c>
      <c r="C749" t="s">
        <v>17</v>
      </c>
      <c r="D749" s="1">
        <v>42369</v>
      </c>
      <c r="E749" s="5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19</v>
      </c>
      <c r="K749" t="s">
        <v>298</v>
      </c>
    </row>
    <row r="750" spans="1:11" x14ac:dyDescent="0.2">
      <c r="A750">
        <v>776</v>
      </c>
      <c r="B750" t="s">
        <v>299</v>
      </c>
      <c r="C750" t="s">
        <v>11</v>
      </c>
      <c r="D750" s="1">
        <v>41545</v>
      </c>
      <c r="E750" s="5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">
      <c r="A751">
        <v>777</v>
      </c>
      <c r="B751" t="s">
        <v>299</v>
      </c>
      <c r="C751" t="s">
        <v>15</v>
      </c>
      <c r="D751" s="1">
        <v>41909</v>
      </c>
      <c r="E751" s="5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">
      <c r="A752">
        <v>778</v>
      </c>
      <c r="B752" t="s">
        <v>299</v>
      </c>
      <c r="C752" t="s">
        <v>16</v>
      </c>
      <c r="D752" s="1">
        <v>42273</v>
      </c>
      <c r="E752" s="5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">
      <c r="A753">
        <v>779</v>
      </c>
      <c r="B753" t="s">
        <v>299</v>
      </c>
      <c r="C753" t="s">
        <v>17</v>
      </c>
      <c r="D753" s="1">
        <v>42637</v>
      </c>
      <c r="E753" s="5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">
      <c r="A754">
        <v>780</v>
      </c>
      <c r="B754" t="s">
        <v>300</v>
      </c>
      <c r="C754" t="s">
        <v>11</v>
      </c>
      <c r="D754" s="1">
        <v>41639</v>
      </c>
      <c r="E754" s="5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13</v>
      </c>
      <c r="K754" t="s">
        <v>164</v>
      </c>
    </row>
    <row r="755" spans="1:11" x14ac:dyDescent="0.2">
      <c r="A755">
        <v>781</v>
      </c>
      <c r="B755" t="s">
        <v>300</v>
      </c>
      <c r="C755" t="s">
        <v>15</v>
      </c>
      <c r="D755" s="1">
        <v>42004</v>
      </c>
      <c r="E755" s="5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13</v>
      </c>
      <c r="K755" t="s">
        <v>164</v>
      </c>
    </row>
    <row r="756" spans="1:11" x14ac:dyDescent="0.2">
      <c r="A756">
        <v>782</v>
      </c>
      <c r="B756" t="s">
        <v>300</v>
      </c>
      <c r="C756" t="s">
        <v>16</v>
      </c>
      <c r="D756" s="1">
        <v>42369</v>
      </c>
      <c r="E756" s="5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13</v>
      </c>
      <c r="K756" t="s">
        <v>164</v>
      </c>
    </row>
    <row r="757" spans="1:11" x14ac:dyDescent="0.2">
      <c r="A757">
        <v>783</v>
      </c>
      <c r="B757" t="s">
        <v>300</v>
      </c>
      <c r="C757" t="s">
        <v>17</v>
      </c>
      <c r="D757" s="1">
        <v>42735</v>
      </c>
      <c r="E757" s="5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13</v>
      </c>
      <c r="K757" t="s">
        <v>164</v>
      </c>
    </row>
    <row r="758" spans="1:11" x14ac:dyDescent="0.2">
      <c r="A758">
        <v>784</v>
      </c>
      <c r="B758" t="s">
        <v>301</v>
      </c>
      <c r="C758" t="s">
        <v>11</v>
      </c>
      <c r="D758" s="1">
        <v>41547</v>
      </c>
      <c r="E758" s="5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">
      <c r="A759">
        <v>785</v>
      </c>
      <c r="B759" t="s">
        <v>301</v>
      </c>
      <c r="C759" t="s">
        <v>15</v>
      </c>
      <c r="D759" s="1">
        <v>41912</v>
      </c>
      <c r="E759" s="5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">
      <c r="A760">
        <v>786</v>
      </c>
      <c r="B760" t="s">
        <v>301</v>
      </c>
      <c r="C760" t="s">
        <v>16</v>
      </c>
      <c r="D760" s="1">
        <v>42277</v>
      </c>
      <c r="E760" s="5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">
      <c r="A761">
        <v>787</v>
      </c>
      <c r="B761" t="s">
        <v>301</v>
      </c>
      <c r="C761" t="s">
        <v>17</v>
      </c>
      <c r="D761" s="1">
        <v>42643</v>
      </c>
      <c r="E761" s="5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">
      <c r="A762">
        <v>788</v>
      </c>
      <c r="B762" t="s">
        <v>303</v>
      </c>
      <c r="C762" t="s">
        <v>11</v>
      </c>
      <c r="D762" s="1">
        <v>41943</v>
      </c>
      <c r="E762" s="5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">
      <c r="A763">
        <v>789</v>
      </c>
      <c r="B763" t="s">
        <v>303</v>
      </c>
      <c r="C763" t="s">
        <v>15</v>
      </c>
      <c r="D763" s="1">
        <v>42308</v>
      </c>
      <c r="E763" s="5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">
      <c r="A764">
        <v>790</v>
      </c>
      <c r="B764" t="s">
        <v>303</v>
      </c>
      <c r="C764" t="s">
        <v>16</v>
      </c>
      <c r="D764" s="1">
        <v>42674</v>
      </c>
      <c r="E764" s="5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">
      <c r="A765">
        <v>791</v>
      </c>
      <c r="B765" t="s">
        <v>305</v>
      </c>
      <c r="C765" t="s">
        <v>11</v>
      </c>
      <c r="D765" s="1">
        <v>41578</v>
      </c>
      <c r="E765" s="5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">
      <c r="A766">
        <v>792</v>
      </c>
      <c r="B766" t="s">
        <v>305</v>
      </c>
      <c r="C766" t="s">
        <v>15</v>
      </c>
      <c r="D766" s="1">
        <v>41943</v>
      </c>
      <c r="E766" s="5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">
      <c r="A767">
        <v>793</v>
      </c>
      <c r="B767" t="s">
        <v>305</v>
      </c>
      <c r="C767" t="s">
        <v>16</v>
      </c>
      <c r="D767" s="1">
        <v>42308</v>
      </c>
      <c r="E767" s="5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">
      <c r="A768">
        <v>794</v>
      </c>
      <c r="B768" t="s">
        <v>305</v>
      </c>
      <c r="C768" t="s">
        <v>17</v>
      </c>
      <c r="D768" s="1">
        <v>42674</v>
      </c>
      <c r="E768" s="5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">
      <c r="A769">
        <v>795</v>
      </c>
      <c r="B769" t="s">
        <v>306</v>
      </c>
      <c r="C769" t="s">
        <v>11</v>
      </c>
      <c r="D769" s="1">
        <v>41394</v>
      </c>
      <c r="E769" s="5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47</v>
      </c>
      <c r="K769" t="s">
        <v>100</v>
      </c>
    </row>
    <row r="770" spans="1:11" x14ac:dyDescent="0.2">
      <c r="A770">
        <v>796</v>
      </c>
      <c r="B770" t="s">
        <v>306</v>
      </c>
      <c r="C770" t="s">
        <v>15</v>
      </c>
      <c r="D770" s="1">
        <v>41759</v>
      </c>
      <c r="E770" s="5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47</v>
      </c>
      <c r="K770" t="s">
        <v>100</v>
      </c>
    </row>
    <row r="771" spans="1:11" x14ac:dyDescent="0.2">
      <c r="A771">
        <v>797</v>
      </c>
      <c r="B771" t="s">
        <v>306</v>
      </c>
      <c r="C771" t="s">
        <v>16</v>
      </c>
      <c r="D771" s="1">
        <v>42124</v>
      </c>
      <c r="E771" s="5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47</v>
      </c>
      <c r="K771" t="s">
        <v>100</v>
      </c>
    </row>
    <row r="772" spans="1:11" x14ac:dyDescent="0.2">
      <c r="A772">
        <v>798</v>
      </c>
      <c r="B772" t="s">
        <v>306</v>
      </c>
      <c r="C772" t="s">
        <v>17</v>
      </c>
      <c r="D772" s="1">
        <v>42490</v>
      </c>
      <c r="E772" s="5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47</v>
      </c>
      <c r="K772" t="s">
        <v>100</v>
      </c>
    </row>
    <row r="773" spans="1:11" x14ac:dyDescent="0.2">
      <c r="A773">
        <v>799</v>
      </c>
      <c r="B773" t="s">
        <v>307</v>
      </c>
      <c r="C773" t="s">
        <v>11</v>
      </c>
      <c r="D773" s="1">
        <v>41574</v>
      </c>
      <c r="E773" s="5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36</v>
      </c>
      <c r="K773" t="s">
        <v>124</v>
      </c>
    </row>
    <row r="774" spans="1:11" x14ac:dyDescent="0.2">
      <c r="A774">
        <v>800</v>
      </c>
      <c r="B774" t="s">
        <v>307</v>
      </c>
      <c r="C774" t="s">
        <v>15</v>
      </c>
      <c r="D774" s="1">
        <v>41938</v>
      </c>
      <c r="E774" s="5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36</v>
      </c>
      <c r="K774" t="s">
        <v>124</v>
      </c>
    </row>
    <row r="775" spans="1:11" x14ac:dyDescent="0.2">
      <c r="A775">
        <v>801</v>
      </c>
      <c r="B775" t="s">
        <v>307</v>
      </c>
      <c r="C775" t="s">
        <v>16</v>
      </c>
      <c r="D775" s="1">
        <v>42308</v>
      </c>
      <c r="E775" s="5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36</v>
      </c>
      <c r="K775" t="s">
        <v>124</v>
      </c>
    </row>
    <row r="776" spans="1:11" x14ac:dyDescent="0.2">
      <c r="A776">
        <v>802</v>
      </c>
      <c r="B776" t="s">
        <v>307</v>
      </c>
      <c r="C776" t="s">
        <v>17</v>
      </c>
      <c r="D776" s="1">
        <v>42673</v>
      </c>
      <c r="E776" s="5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36</v>
      </c>
      <c r="K776" t="s">
        <v>124</v>
      </c>
    </row>
    <row r="777" spans="1:11" x14ac:dyDescent="0.2">
      <c r="A777">
        <v>803</v>
      </c>
      <c r="B777" t="s">
        <v>308</v>
      </c>
      <c r="C777" t="s">
        <v>11</v>
      </c>
      <c r="D777" s="1">
        <v>41453</v>
      </c>
      <c r="E777" s="5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22</v>
      </c>
      <c r="K777" t="s">
        <v>309</v>
      </c>
    </row>
    <row r="778" spans="1:11" x14ac:dyDescent="0.2">
      <c r="A778">
        <v>804</v>
      </c>
      <c r="B778" t="s">
        <v>308</v>
      </c>
      <c r="C778" t="s">
        <v>15</v>
      </c>
      <c r="D778" s="1">
        <v>41817</v>
      </c>
      <c r="E778" s="5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22</v>
      </c>
      <c r="K778" t="s">
        <v>309</v>
      </c>
    </row>
    <row r="779" spans="1:11" x14ac:dyDescent="0.2">
      <c r="A779">
        <v>805</v>
      </c>
      <c r="B779" t="s">
        <v>308</v>
      </c>
      <c r="C779" t="s">
        <v>16</v>
      </c>
      <c r="D779" s="1">
        <v>42188</v>
      </c>
      <c r="E779" s="5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22</v>
      </c>
      <c r="K779" t="s">
        <v>309</v>
      </c>
    </row>
    <row r="780" spans="1:11" x14ac:dyDescent="0.2">
      <c r="A780">
        <v>806</v>
      </c>
      <c r="B780" t="s">
        <v>308</v>
      </c>
      <c r="C780" t="s">
        <v>17</v>
      </c>
      <c r="D780" s="1">
        <v>42552</v>
      </c>
      <c r="E780" s="5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22</v>
      </c>
      <c r="K780" t="s">
        <v>309</v>
      </c>
    </row>
    <row r="781" spans="1:11" x14ac:dyDescent="0.2">
      <c r="A781">
        <v>807</v>
      </c>
      <c r="B781" t="s">
        <v>310</v>
      </c>
      <c r="C781" t="s">
        <v>11</v>
      </c>
      <c r="D781" s="1">
        <v>41272</v>
      </c>
      <c r="E781" s="5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25</v>
      </c>
      <c r="K781" t="s">
        <v>28</v>
      </c>
    </row>
    <row r="782" spans="1:11" x14ac:dyDescent="0.2">
      <c r="A782">
        <v>808</v>
      </c>
      <c r="B782" t="s">
        <v>310</v>
      </c>
      <c r="C782" t="s">
        <v>15</v>
      </c>
      <c r="D782" s="1">
        <v>41636</v>
      </c>
      <c r="E782" s="5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25</v>
      </c>
      <c r="K782" t="s">
        <v>28</v>
      </c>
    </row>
    <row r="783" spans="1:11" x14ac:dyDescent="0.2">
      <c r="A783">
        <v>809</v>
      </c>
      <c r="B783" t="s">
        <v>310</v>
      </c>
      <c r="C783" t="s">
        <v>16</v>
      </c>
      <c r="D783" s="1">
        <v>42000</v>
      </c>
      <c r="E783" s="5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25</v>
      </c>
      <c r="K783" t="s">
        <v>28</v>
      </c>
    </row>
    <row r="784" spans="1:11" x14ac:dyDescent="0.2">
      <c r="A784">
        <v>810</v>
      </c>
      <c r="B784" t="s">
        <v>310</v>
      </c>
      <c r="C784" t="s">
        <v>17</v>
      </c>
      <c r="D784" s="1">
        <v>42364</v>
      </c>
      <c r="E784" s="5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25</v>
      </c>
      <c r="K784" t="s">
        <v>28</v>
      </c>
    </row>
    <row r="785" spans="1:11" x14ac:dyDescent="0.2">
      <c r="A785">
        <v>811</v>
      </c>
      <c r="B785" t="s">
        <v>311</v>
      </c>
      <c r="C785" t="s">
        <v>11</v>
      </c>
      <c r="D785" s="1">
        <v>41274</v>
      </c>
      <c r="E785" s="5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52</v>
      </c>
      <c r="K785" t="s">
        <v>53</v>
      </c>
    </row>
    <row r="786" spans="1:11" x14ac:dyDescent="0.2">
      <c r="A786">
        <v>812</v>
      </c>
      <c r="B786" t="s">
        <v>311</v>
      </c>
      <c r="C786" t="s">
        <v>15</v>
      </c>
      <c r="D786" s="1">
        <v>41639</v>
      </c>
      <c r="E786" s="5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52</v>
      </c>
      <c r="K786" t="s">
        <v>53</v>
      </c>
    </row>
    <row r="787" spans="1:11" x14ac:dyDescent="0.2">
      <c r="A787">
        <v>813</v>
      </c>
      <c r="B787" t="s">
        <v>311</v>
      </c>
      <c r="C787" t="s">
        <v>16</v>
      </c>
      <c r="D787" s="1">
        <v>42004</v>
      </c>
      <c r="E787" s="5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52</v>
      </c>
      <c r="K787" t="s">
        <v>53</v>
      </c>
    </row>
    <row r="788" spans="1:11" x14ac:dyDescent="0.2">
      <c r="A788">
        <v>814</v>
      </c>
      <c r="B788" t="s">
        <v>311</v>
      </c>
      <c r="C788" t="s">
        <v>17</v>
      </c>
      <c r="D788" s="1">
        <v>42369</v>
      </c>
      <c r="E788" s="5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52</v>
      </c>
      <c r="K788" t="s">
        <v>53</v>
      </c>
    </row>
    <row r="789" spans="1:11" x14ac:dyDescent="0.2">
      <c r="A789">
        <v>815</v>
      </c>
      <c r="B789" t="s">
        <v>312</v>
      </c>
      <c r="C789" t="s">
        <v>11</v>
      </c>
      <c r="D789" s="1">
        <v>41274</v>
      </c>
      <c r="E789" s="5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36</v>
      </c>
      <c r="K789" t="s">
        <v>124</v>
      </c>
    </row>
    <row r="790" spans="1:11" x14ac:dyDescent="0.2">
      <c r="A790">
        <v>816</v>
      </c>
      <c r="B790" t="s">
        <v>312</v>
      </c>
      <c r="C790" t="s">
        <v>15</v>
      </c>
      <c r="D790" s="1">
        <v>41639</v>
      </c>
      <c r="E790" s="5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36</v>
      </c>
      <c r="K790" t="s">
        <v>124</v>
      </c>
    </row>
    <row r="791" spans="1:11" x14ac:dyDescent="0.2">
      <c r="A791">
        <v>817</v>
      </c>
      <c r="B791" t="s">
        <v>312</v>
      </c>
      <c r="C791" t="s">
        <v>16</v>
      </c>
      <c r="D791" s="1">
        <v>42004</v>
      </c>
      <c r="E791" s="5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36</v>
      </c>
      <c r="K791" t="s">
        <v>124</v>
      </c>
    </row>
    <row r="792" spans="1:11" x14ac:dyDescent="0.2">
      <c r="A792">
        <v>818</v>
      </c>
      <c r="B792" t="s">
        <v>312</v>
      </c>
      <c r="C792" t="s">
        <v>17</v>
      </c>
      <c r="D792" s="1">
        <v>42369</v>
      </c>
      <c r="E792" s="5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36</v>
      </c>
      <c r="K792" t="s">
        <v>124</v>
      </c>
    </row>
    <row r="793" spans="1:11" x14ac:dyDescent="0.2">
      <c r="A793">
        <v>819</v>
      </c>
      <c r="B793" t="s">
        <v>313</v>
      </c>
      <c r="C793" t="s">
        <v>11</v>
      </c>
      <c r="D793" s="1">
        <v>41639</v>
      </c>
      <c r="E793" s="5">
        <v>41313000000</v>
      </c>
      <c r="F793" s="2">
        <v>32564000000</v>
      </c>
      <c r="G793" t="s">
        <v>12</v>
      </c>
      <c r="H793" s="2">
        <v>0</v>
      </c>
      <c r="I793" s="2">
        <v>6688000000</v>
      </c>
      <c r="J793" t="s">
        <v>25</v>
      </c>
      <c r="K793" t="s">
        <v>81</v>
      </c>
    </row>
    <row r="794" spans="1:11" x14ac:dyDescent="0.2">
      <c r="A794">
        <v>820</v>
      </c>
      <c r="B794" t="s">
        <v>313</v>
      </c>
      <c r="C794" t="s">
        <v>15</v>
      </c>
      <c r="D794" s="1">
        <v>42004</v>
      </c>
      <c r="E794" s="5">
        <v>48500000000</v>
      </c>
      <c r="F794" s="2">
        <v>38166000000</v>
      </c>
      <c r="G794" t="s">
        <v>12</v>
      </c>
      <c r="H794" s="2">
        <v>0</v>
      </c>
      <c r="I794" s="2">
        <v>7972000000</v>
      </c>
      <c r="J794" t="s">
        <v>25</v>
      </c>
      <c r="K794" t="s">
        <v>81</v>
      </c>
    </row>
    <row r="795" spans="1:11" x14ac:dyDescent="0.2">
      <c r="A795">
        <v>821</v>
      </c>
      <c r="B795" t="s">
        <v>313</v>
      </c>
      <c r="C795" t="s">
        <v>16</v>
      </c>
      <c r="D795" s="1">
        <v>42369</v>
      </c>
      <c r="E795" s="5">
        <v>54289000000</v>
      </c>
      <c r="F795" s="2">
        <v>44269000000</v>
      </c>
      <c r="G795" t="s">
        <v>12</v>
      </c>
      <c r="H795" s="2">
        <v>0</v>
      </c>
      <c r="I795" s="2">
        <v>7673000000</v>
      </c>
      <c r="J795" t="s">
        <v>25</v>
      </c>
      <c r="K795" t="s">
        <v>81</v>
      </c>
    </row>
    <row r="796" spans="1:11" x14ac:dyDescent="0.2">
      <c r="A796">
        <v>822</v>
      </c>
      <c r="B796" t="s">
        <v>313</v>
      </c>
      <c r="C796" t="s">
        <v>17</v>
      </c>
      <c r="D796" s="1">
        <v>42735</v>
      </c>
      <c r="E796" s="5">
        <v>54379000000</v>
      </c>
      <c r="F796" s="2">
        <v>45007000000</v>
      </c>
      <c r="G796" t="s">
        <v>12</v>
      </c>
      <c r="H796" s="2">
        <v>0</v>
      </c>
      <c r="I796" s="2">
        <v>7631000000</v>
      </c>
      <c r="J796" t="s">
        <v>25</v>
      </c>
      <c r="K796" t="s">
        <v>81</v>
      </c>
    </row>
    <row r="797" spans="1:11" x14ac:dyDescent="0.2">
      <c r="A797">
        <v>823</v>
      </c>
      <c r="B797" t="s">
        <v>314</v>
      </c>
      <c r="C797" t="s">
        <v>11</v>
      </c>
      <c r="D797" s="1">
        <v>41274</v>
      </c>
      <c r="E797" s="5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22</v>
      </c>
      <c r="K797" t="s">
        <v>176</v>
      </c>
    </row>
    <row r="798" spans="1:11" x14ac:dyDescent="0.2">
      <c r="A798">
        <v>824</v>
      </c>
      <c r="B798" t="s">
        <v>314</v>
      </c>
      <c r="C798" t="s">
        <v>15</v>
      </c>
      <c r="D798" s="1">
        <v>41639</v>
      </c>
      <c r="E798" s="5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22</v>
      </c>
      <c r="K798" t="s">
        <v>176</v>
      </c>
    </row>
    <row r="799" spans="1:11" x14ac:dyDescent="0.2">
      <c r="A799">
        <v>825</v>
      </c>
      <c r="B799" t="s">
        <v>314</v>
      </c>
      <c r="C799" t="s">
        <v>16</v>
      </c>
      <c r="D799" s="1">
        <v>42004</v>
      </c>
      <c r="E799" s="5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22</v>
      </c>
      <c r="K799" t="s">
        <v>176</v>
      </c>
    </row>
    <row r="800" spans="1:11" x14ac:dyDescent="0.2">
      <c r="A800">
        <v>826</v>
      </c>
      <c r="B800" t="s">
        <v>314</v>
      </c>
      <c r="C800" t="s">
        <v>17</v>
      </c>
      <c r="D800" s="1">
        <v>42369</v>
      </c>
      <c r="E800" s="5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22</v>
      </c>
      <c r="K800" t="s">
        <v>176</v>
      </c>
    </row>
    <row r="801" spans="1:11" x14ac:dyDescent="0.2">
      <c r="A801">
        <v>827</v>
      </c>
      <c r="B801" t="s">
        <v>315</v>
      </c>
      <c r="C801" t="s">
        <v>11</v>
      </c>
      <c r="D801" s="1">
        <v>41274</v>
      </c>
      <c r="E801" s="5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25</v>
      </c>
      <c r="K801" t="s">
        <v>30</v>
      </c>
    </row>
    <row r="802" spans="1:11" x14ac:dyDescent="0.2">
      <c r="A802">
        <v>828</v>
      </c>
      <c r="B802" t="s">
        <v>315</v>
      </c>
      <c r="C802" t="s">
        <v>15</v>
      </c>
      <c r="D802" s="1">
        <v>41639</v>
      </c>
      <c r="E802" s="5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25</v>
      </c>
      <c r="K802" t="s">
        <v>30</v>
      </c>
    </row>
    <row r="803" spans="1:11" x14ac:dyDescent="0.2">
      <c r="A803">
        <v>829</v>
      </c>
      <c r="B803" t="s">
        <v>315</v>
      </c>
      <c r="C803" t="s">
        <v>16</v>
      </c>
      <c r="D803" s="1">
        <v>42004</v>
      </c>
      <c r="E803" s="5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25</v>
      </c>
      <c r="K803" t="s">
        <v>30</v>
      </c>
    </row>
    <row r="804" spans="1:11" x14ac:dyDescent="0.2">
      <c r="A804">
        <v>830</v>
      </c>
      <c r="B804" t="s">
        <v>315</v>
      </c>
      <c r="C804" t="s">
        <v>17</v>
      </c>
      <c r="D804" s="1">
        <v>42369</v>
      </c>
      <c r="E804" s="5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25</v>
      </c>
      <c r="K804" t="s">
        <v>30</v>
      </c>
    </row>
    <row r="805" spans="1:11" x14ac:dyDescent="0.2">
      <c r="A805">
        <v>831</v>
      </c>
      <c r="B805" t="s">
        <v>316</v>
      </c>
      <c r="C805" t="s">
        <v>11</v>
      </c>
      <c r="D805" s="1">
        <v>41274</v>
      </c>
      <c r="E805" s="5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59</v>
      </c>
      <c r="K805" t="s">
        <v>60</v>
      </c>
    </row>
    <row r="806" spans="1:11" x14ac:dyDescent="0.2">
      <c r="A806">
        <v>832</v>
      </c>
      <c r="B806" t="s">
        <v>316</v>
      </c>
      <c r="C806" t="s">
        <v>15</v>
      </c>
      <c r="D806" s="1">
        <v>41639</v>
      </c>
      <c r="E806" s="5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59</v>
      </c>
      <c r="K806" t="s">
        <v>60</v>
      </c>
    </row>
    <row r="807" spans="1:11" x14ac:dyDescent="0.2">
      <c r="A807">
        <v>833</v>
      </c>
      <c r="B807" t="s">
        <v>316</v>
      </c>
      <c r="C807" t="s">
        <v>16</v>
      </c>
      <c r="D807" s="1">
        <v>42004</v>
      </c>
      <c r="E807" s="5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59</v>
      </c>
      <c r="K807" t="s">
        <v>60</v>
      </c>
    </row>
    <row r="808" spans="1:11" x14ac:dyDescent="0.2">
      <c r="A808">
        <v>834</v>
      </c>
      <c r="B808" t="s">
        <v>316</v>
      </c>
      <c r="C808" t="s">
        <v>17</v>
      </c>
      <c r="D808" s="1">
        <v>42369</v>
      </c>
      <c r="E808" s="5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59</v>
      </c>
      <c r="K808" t="s">
        <v>60</v>
      </c>
    </row>
    <row r="809" spans="1:11" x14ac:dyDescent="0.2">
      <c r="A809">
        <v>835</v>
      </c>
      <c r="B809" t="s">
        <v>317</v>
      </c>
      <c r="C809" t="s">
        <v>11</v>
      </c>
      <c r="D809" s="1">
        <v>41637</v>
      </c>
      <c r="E809" s="5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25</v>
      </c>
      <c r="K809" t="s">
        <v>318</v>
      </c>
    </row>
    <row r="810" spans="1:11" x14ac:dyDescent="0.2">
      <c r="A810">
        <v>836</v>
      </c>
      <c r="B810" t="s">
        <v>317</v>
      </c>
      <c r="C810" t="s">
        <v>15</v>
      </c>
      <c r="D810" s="1">
        <v>42001</v>
      </c>
      <c r="E810" s="5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25</v>
      </c>
      <c r="K810" t="s">
        <v>318</v>
      </c>
    </row>
    <row r="811" spans="1:11" x14ac:dyDescent="0.2">
      <c r="A811">
        <v>837</v>
      </c>
      <c r="B811" t="s">
        <v>317</v>
      </c>
      <c r="C811" t="s">
        <v>16</v>
      </c>
      <c r="D811" s="1">
        <v>42372</v>
      </c>
      <c r="E811" s="5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25</v>
      </c>
      <c r="K811" t="s">
        <v>318</v>
      </c>
    </row>
    <row r="812" spans="1:11" x14ac:dyDescent="0.2">
      <c r="A812">
        <v>838</v>
      </c>
      <c r="B812" t="s">
        <v>317</v>
      </c>
      <c r="C812" t="s">
        <v>17</v>
      </c>
      <c r="D812" s="1">
        <v>42736</v>
      </c>
      <c r="E812" s="5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25</v>
      </c>
      <c r="K812" t="s">
        <v>318</v>
      </c>
    </row>
    <row r="813" spans="1:11" x14ac:dyDescent="0.2">
      <c r="A813">
        <v>839</v>
      </c>
      <c r="B813" t="s">
        <v>319</v>
      </c>
      <c r="C813" t="s">
        <v>11</v>
      </c>
      <c r="D813" s="1">
        <v>41636</v>
      </c>
      <c r="E813" s="5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">
      <c r="A814">
        <v>840</v>
      </c>
      <c r="B814" t="s">
        <v>319</v>
      </c>
      <c r="C814" t="s">
        <v>15</v>
      </c>
      <c r="D814" s="1">
        <v>42000</v>
      </c>
      <c r="E814" s="5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">
      <c r="A815">
        <v>841</v>
      </c>
      <c r="B815" t="s">
        <v>319</v>
      </c>
      <c r="C815" t="s">
        <v>16</v>
      </c>
      <c r="D815" s="1">
        <v>42364</v>
      </c>
      <c r="E815" s="5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">
      <c r="A816">
        <v>842</v>
      </c>
      <c r="B816" t="s">
        <v>319</v>
      </c>
      <c r="C816" t="s">
        <v>17</v>
      </c>
      <c r="D816" s="1">
        <v>42735</v>
      </c>
      <c r="E816" s="5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">
      <c r="A817">
        <v>843</v>
      </c>
      <c r="B817" t="s">
        <v>320</v>
      </c>
      <c r="C817" t="s">
        <v>11</v>
      </c>
      <c r="D817" s="1">
        <v>41486</v>
      </c>
      <c r="E817" s="5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">
      <c r="A818">
        <v>844</v>
      </c>
      <c r="B818" t="s">
        <v>320</v>
      </c>
      <c r="C818" t="s">
        <v>15</v>
      </c>
      <c r="D818" s="1">
        <v>41851</v>
      </c>
      <c r="E818" s="5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">
      <c r="A819">
        <v>845</v>
      </c>
      <c r="B819" t="s">
        <v>320</v>
      </c>
      <c r="C819" t="s">
        <v>16</v>
      </c>
      <c r="D819" s="1">
        <v>42216</v>
      </c>
      <c r="E819" s="5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">
      <c r="A820">
        <v>846</v>
      </c>
      <c r="B820" t="s">
        <v>320</v>
      </c>
      <c r="C820" t="s">
        <v>17</v>
      </c>
      <c r="D820" s="1">
        <v>42582</v>
      </c>
      <c r="E820" s="5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">
      <c r="A821">
        <v>847</v>
      </c>
      <c r="B821" t="s">
        <v>321</v>
      </c>
      <c r="C821" t="s">
        <v>11</v>
      </c>
      <c r="D821" s="1">
        <v>41274</v>
      </c>
      <c r="E821" s="5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59</v>
      </c>
      <c r="K821" t="s">
        <v>96</v>
      </c>
    </row>
    <row r="822" spans="1:11" x14ac:dyDescent="0.2">
      <c r="A822">
        <v>848</v>
      </c>
      <c r="B822" t="s">
        <v>321</v>
      </c>
      <c r="C822" t="s">
        <v>15</v>
      </c>
      <c r="D822" s="1">
        <v>41639</v>
      </c>
      <c r="E822" s="5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59</v>
      </c>
      <c r="K822" t="s">
        <v>96</v>
      </c>
    </row>
    <row r="823" spans="1:11" x14ac:dyDescent="0.2">
      <c r="A823">
        <v>849</v>
      </c>
      <c r="B823" t="s">
        <v>321</v>
      </c>
      <c r="C823" t="s">
        <v>16</v>
      </c>
      <c r="D823" s="1">
        <v>42004</v>
      </c>
      <c r="E823" s="5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59</v>
      </c>
      <c r="K823" t="s">
        <v>96</v>
      </c>
    </row>
    <row r="824" spans="1:11" x14ac:dyDescent="0.2">
      <c r="A824">
        <v>850</v>
      </c>
      <c r="B824" t="s">
        <v>321</v>
      </c>
      <c r="C824" t="s">
        <v>17</v>
      </c>
      <c r="D824" s="1">
        <v>42369</v>
      </c>
      <c r="E824" s="5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59</v>
      </c>
      <c r="K824" t="s">
        <v>96</v>
      </c>
    </row>
    <row r="825" spans="1:11" x14ac:dyDescent="0.2">
      <c r="A825">
        <v>851</v>
      </c>
      <c r="B825" t="s">
        <v>322</v>
      </c>
      <c r="C825" t="s">
        <v>11</v>
      </c>
      <c r="D825" s="1">
        <v>41274</v>
      </c>
      <c r="E825" s="5">
        <v>6956200000</v>
      </c>
      <c r="F825" t="s">
        <v>12</v>
      </c>
      <c r="G825" s="2">
        <v>6279100000</v>
      </c>
      <c r="H825" s="2">
        <v>0</v>
      </c>
      <c r="I825" s="2">
        <v>0</v>
      </c>
      <c r="J825" t="s">
        <v>19</v>
      </c>
      <c r="K825" t="s">
        <v>323</v>
      </c>
    </row>
    <row r="826" spans="1:11" x14ac:dyDescent="0.2">
      <c r="A826">
        <v>852</v>
      </c>
      <c r="B826" t="s">
        <v>322</v>
      </c>
      <c r="C826" t="s">
        <v>15</v>
      </c>
      <c r="D826" s="1">
        <v>41639</v>
      </c>
      <c r="E826" s="5">
        <v>7122300000</v>
      </c>
      <c r="F826" t="s">
        <v>12</v>
      </c>
      <c r="G826" s="2">
        <v>6463400000</v>
      </c>
      <c r="H826" s="2">
        <v>0</v>
      </c>
      <c r="I826" s="2">
        <v>0</v>
      </c>
      <c r="J826" t="s">
        <v>19</v>
      </c>
      <c r="K826" t="s">
        <v>323</v>
      </c>
    </row>
    <row r="827" spans="1:11" x14ac:dyDescent="0.2">
      <c r="A827">
        <v>853</v>
      </c>
      <c r="B827" t="s">
        <v>322</v>
      </c>
      <c r="C827" t="s">
        <v>16</v>
      </c>
      <c r="D827" s="1">
        <v>42004</v>
      </c>
      <c r="E827" s="5">
        <v>7537100000</v>
      </c>
      <c r="F827" t="s">
        <v>12</v>
      </c>
      <c r="G827" s="2">
        <v>6748500000</v>
      </c>
      <c r="H827" s="2">
        <v>0</v>
      </c>
      <c r="I827" s="2">
        <v>0</v>
      </c>
      <c r="J827" t="s">
        <v>19</v>
      </c>
      <c r="K827" t="s">
        <v>323</v>
      </c>
    </row>
    <row r="828" spans="1:11" x14ac:dyDescent="0.2">
      <c r="A828">
        <v>854</v>
      </c>
      <c r="B828" t="s">
        <v>322</v>
      </c>
      <c r="C828" t="s">
        <v>17</v>
      </c>
      <c r="D828" s="1">
        <v>42369</v>
      </c>
      <c r="E828" s="5">
        <v>7613800000</v>
      </c>
      <c r="F828" t="s">
        <v>12</v>
      </c>
      <c r="G828" s="2">
        <v>6742700000</v>
      </c>
      <c r="H828" s="2">
        <v>0</v>
      </c>
      <c r="I828" s="2">
        <v>0</v>
      </c>
      <c r="J828" t="s">
        <v>19</v>
      </c>
      <c r="K828" t="s">
        <v>323</v>
      </c>
    </row>
    <row r="829" spans="1:11" x14ac:dyDescent="0.2">
      <c r="A829">
        <v>855</v>
      </c>
      <c r="B829" t="s">
        <v>324</v>
      </c>
      <c r="C829" t="s">
        <v>11</v>
      </c>
      <c r="D829" s="1">
        <v>41274</v>
      </c>
      <c r="E829" s="5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52</v>
      </c>
      <c r="K829" t="s">
        <v>53</v>
      </c>
    </row>
    <row r="830" spans="1:11" x14ac:dyDescent="0.2">
      <c r="A830">
        <v>856</v>
      </c>
      <c r="B830" t="s">
        <v>324</v>
      </c>
      <c r="C830" t="s">
        <v>15</v>
      </c>
      <c r="D830" s="1">
        <v>41639</v>
      </c>
      <c r="E830" s="5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52</v>
      </c>
      <c r="K830" t="s">
        <v>53</v>
      </c>
    </row>
    <row r="831" spans="1:11" x14ac:dyDescent="0.2">
      <c r="A831">
        <v>857</v>
      </c>
      <c r="B831" t="s">
        <v>324</v>
      </c>
      <c r="C831" t="s">
        <v>16</v>
      </c>
      <c r="D831" s="1">
        <v>42004</v>
      </c>
      <c r="E831" s="5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52</v>
      </c>
      <c r="K831" t="s">
        <v>53</v>
      </c>
    </row>
    <row r="832" spans="1:11" x14ac:dyDescent="0.2">
      <c r="A832">
        <v>858</v>
      </c>
      <c r="B832" t="s">
        <v>324</v>
      </c>
      <c r="C832" t="s">
        <v>17</v>
      </c>
      <c r="D832" s="1">
        <v>42369</v>
      </c>
      <c r="E832" s="5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52</v>
      </c>
      <c r="K832" t="s">
        <v>53</v>
      </c>
    </row>
    <row r="833" spans="1:11" x14ac:dyDescent="0.2">
      <c r="A833">
        <v>859</v>
      </c>
      <c r="B833" t="s">
        <v>325</v>
      </c>
      <c r="C833" t="s">
        <v>11</v>
      </c>
      <c r="D833" s="1">
        <v>41639</v>
      </c>
      <c r="E833" s="5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25</v>
      </c>
      <c r="K833" t="s">
        <v>30</v>
      </c>
    </row>
    <row r="834" spans="1:11" x14ac:dyDescent="0.2">
      <c r="A834">
        <v>860</v>
      </c>
      <c r="B834" t="s">
        <v>325</v>
      </c>
      <c r="C834" t="s">
        <v>15</v>
      </c>
      <c r="D834" s="1">
        <v>42004</v>
      </c>
      <c r="E834" s="5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25</v>
      </c>
      <c r="K834" t="s">
        <v>30</v>
      </c>
    </row>
    <row r="835" spans="1:11" x14ac:dyDescent="0.2">
      <c r="A835">
        <v>861</v>
      </c>
      <c r="B835" t="s">
        <v>325</v>
      </c>
      <c r="C835" t="s">
        <v>16</v>
      </c>
      <c r="D835" s="1">
        <v>42369</v>
      </c>
      <c r="E835" s="5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25</v>
      </c>
      <c r="K835" t="s">
        <v>30</v>
      </c>
    </row>
    <row r="836" spans="1:11" x14ac:dyDescent="0.2">
      <c r="A836">
        <v>862</v>
      </c>
      <c r="B836" t="s">
        <v>325</v>
      </c>
      <c r="C836" t="s">
        <v>17</v>
      </c>
      <c r="D836" s="1">
        <v>42735</v>
      </c>
      <c r="E836" s="5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25</v>
      </c>
      <c r="K836" t="s">
        <v>30</v>
      </c>
    </row>
    <row r="837" spans="1:11" x14ac:dyDescent="0.2">
      <c r="A837">
        <v>863</v>
      </c>
      <c r="B837" t="s">
        <v>326</v>
      </c>
      <c r="C837" t="s">
        <v>11</v>
      </c>
      <c r="D837" s="1">
        <v>41639</v>
      </c>
      <c r="E837" s="5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13</v>
      </c>
      <c r="K837" t="s">
        <v>157</v>
      </c>
    </row>
    <row r="838" spans="1:11" x14ac:dyDescent="0.2">
      <c r="A838">
        <v>864</v>
      </c>
      <c r="B838" t="s">
        <v>326</v>
      </c>
      <c r="C838" t="s">
        <v>15</v>
      </c>
      <c r="D838" s="1">
        <v>42004</v>
      </c>
      <c r="E838" s="5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13</v>
      </c>
      <c r="K838" t="s">
        <v>157</v>
      </c>
    </row>
    <row r="839" spans="1:11" x14ac:dyDescent="0.2">
      <c r="A839">
        <v>865</v>
      </c>
      <c r="B839" t="s">
        <v>326</v>
      </c>
      <c r="C839" t="s">
        <v>16</v>
      </c>
      <c r="D839" s="1">
        <v>42369</v>
      </c>
      <c r="E839" s="5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13</v>
      </c>
      <c r="K839" t="s">
        <v>157</v>
      </c>
    </row>
    <row r="840" spans="1:11" x14ac:dyDescent="0.2">
      <c r="A840">
        <v>866</v>
      </c>
      <c r="B840" t="s">
        <v>326</v>
      </c>
      <c r="C840" t="s">
        <v>17</v>
      </c>
      <c r="D840" s="1">
        <v>42735</v>
      </c>
      <c r="E840" s="5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13</v>
      </c>
      <c r="K840" t="s">
        <v>157</v>
      </c>
    </row>
    <row r="841" spans="1:11" x14ac:dyDescent="0.2">
      <c r="A841">
        <v>867</v>
      </c>
      <c r="B841" t="s">
        <v>327</v>
      </c>
      <c r="C841" t="s">
        <v>11</v>
      </c>
      <c r="D841" s="1">
        <v>41274</v>
      </c>
      <c r="E841" s="5">
        <v>4050400000</v>
      </c>
      <c r="F841" t="s">
        <v>12</v>
      </c>
      <c r="G841" s="2">
        <v>3207800000</v>
      </c>
      <c r="H841" s="2">
        <v>0</v>
      </c>
      <c r="I841" s="2">
        <v>0</v>
      </c>
      <c r="J841" t="s">
        <v>47</v>
      </c>
      <c r="K841" t="s">
        <v>73</v>
      </c>
    </row>
    <row r="842" spans="1:11" x14ac:dyDescent="0.2">
      <c r="A842">
        <v>868</v>
      </c>
      <c r="B842" t="s">
        <v>327</v>
      </c>
      <c r="C842" t="s">
        <v>15</v>
      </c>
      <c r="D842" s="1">
        <v>41639</v>
      </c>
      <c r="E842" s="5">
        <v>4644600000</v>
      </c>
      <c r="F842" t="s">
        <v>12</v>
      </c>
      <c r="G842" s="2">
        <v>3524400000</v>
      </c>
      <c r="H842" s="2">
        <v>0</v>
      </c>
      <c r="I842" s="2">
        <v>0</v>
      </c>
      <c r="J842" t="s">
        <v>47</v>
      </c>
      <c r="K842" t="s">
        <v>73</v>
      </c>
    </row>
    <row r="843" spans="1:11" x14ac:dyDescent="0.2">
      <c r="A843">
        <v>869</v>
      </c>
      <c r="B843" t="s">
        <v>327</v>
      </c>
      <c r="C843" t="s">
        <v>16</v>
      </c>
      <c r="D843" s="1">
        <v>42004</v>
      </c>
      <c r="E843" s="5">
        <v>5147100000</v>
      </c>
      <c r="F843" t="s">
        <v>12</v>
      </c>
      <c r="G843" s="2">
        <v>3870200000</v>
      </c>
      <c r="H843" s="2">
        <v>0</v>
      </c>
      <c r="I843" s="2">
        <v>0</v>
      </c>
      <c r="J843" t="s">
        <v>47</v>
      </c>
      <c r="K843" t="s">
        <v>73</v>
      </c>
    </row>
    <row r="844" spans="1:11" x14ac:dyDescent="0.2">
      <c r="A844">
        <v>870</v>
      </c>
      <c r="B844" t="s">
        <v>327</v>
      </c>
      <c r="C844" t="s">
        <v>17</v>
      </c>
      <c r="D844" s="1">
        <v>42369</v>
      </c>
      <c r="E844" s="5">
        <v>5122900000</v>
      </c>
      <c r="F844" t="s">
        <v>12</v>
      </c>
      <c r="G844" s="2">
        <v>3764500000</v>
      </c>
      <c r="H844" s="2">
        <v>0</v>
      </c>
      <c r="I844" s="2">
        <v>0</v>
      </c>
      <c r="J844" t="s">
        <v>47</v>
      </c>
      <c r="K844" t="s">
        <v>73</v>
      </c>
    </row>
    <row r="845" spans="1:11" x14ac:dyDescent="0.2">
      <c r="A845">
        <v>871</v>
      </c>
      <c r="B845" t="s">
        <v>328</v>
      </c>
      <c r="C845" t="s">
        <v>11</v>
      </c>
      <c r="D845" s="1">
        <v>41274</v>
      </c>
      <c r="E845" s="5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13</v>
      </c>
      <c r="K845" t="s">
        <v>329</v>
      </c>
    </row>
    <row r="846" spans="1:11" x14ac:dyDescent="0.2">
      <c r="A846">
        <v>872</v>
      </c>
      <c r="B846" t="s">
        <v>328</v>
      </c>
      <c r="C846" t="s">
        <v>15</v>
      </c>
      <c r="D846" s="1">
        <v>41639</v>
      </c>
      <c r="E846" s="5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13</v>
      </c>
      <c r="K846" t="s">
        <v>329</v>
      </c>
    </row>
    <row r="847" spans="1:11" x14ac:dyDescent="0.2">
      <c r="A847">
        <v>873</v>
      </c>
      <c r="B847" t="s">
        <v>328</v>
      </c>
      <c r="C847" t="s">
        <v>16</v>
      </c>
      <c r="D847" s="1">
        <v>42004</v>
      </c>
      <c r="E847" s="5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13</v>
      </c>
      <c r="K847" t="s">
        <v>329</v>
      </c>
    </row>
    <row r="848" spans="1:11" x14ac:dyDescent="0.2">
      <c r="A848">
        <v>874</v>
      </c>
      <c r="B848" t="s">
        <v>328</v>
      </c>
      <c r="C848" t="s">
        <v>17</v>
      </c>
      <c r="D848" s="1">
        <v>42369</v>
      </c>
      <c r="E848" s="5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13</v>
      </c>
      <c r="K848" t="s">
        <v>329</v>
      </c>
    </row>
    <row r="849" spans="1:11" x14ac:dyDescent="0.2">
      <c r="A849">
        <v>875</v>
      </c>
      <c r="B849" t="s">
        <v>330</v>
      </c>
      <c r="C849" t="s">
        <v>11</v>
      </c>
      <c r="D849" s="1">
        <v>41544</v>
      </c>
      <c r="E849" s="5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13</v>
      </c>
      <c r="K849" t="s">
        <v>164</v>
      </c>
    </row>
    <row r="850" spans="1:11" x14ac:dyDescent="0.2">
      <c r="A850">
        <v>876</v>
      </c>
      <c r="B850" t="s">
        <v>330</v>
      </c>
      <c r="C850" t="s">
        <v>15</v>
      </c>
      <c r="D850" s="1">
        <v>41908</v>
      </c>
      <c r="E850" s="5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13</v>
      </c>
      <c r="K850" t="s">
        <v>164</v>
      </c>
    </row>
    <row r="851" spans="1:11" x14ac:dyDescent="0.2">
      <c r="A851">
        <v>877</v>
      </c>
      <c r="B851" t="s">
        <v>330</v>
      </c>
      <c r="C851" t="s">
        <v>16</v>
      </c>
      <c r="D851" s="1">
        <v>42279</v>
      </c>
      <c r="E851" s="5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13</v>
      </c>
      <c r="K851" t="s">
        <v>164</v>
      </c>
    </row>
    <row r="852" spans="1:11" x14ac:dyDescent="0.2">
      <c r="A852">
        <v>878</v>
      </c>
      <c r="B852" t="s">
        <v>330</v>
      </c>
      <c r="C852" t="s">
        <v>17</v>
      </c>
      <c r="D852" s="1">
        <v>42643</v>
      </c>
      <c r="E852" s="5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13</v>
      </c>
      <c r="K852" t="s">
        <v>164</v>
      </c>
    </row>
    <row r="853" spans="1:11" x14ac:dyDescent="0.2">
      <c r="A853">
        <v>879</v>
      </c>
      <c r="B853" t="s">
        <v>331</v>
      </c>
      <c r="C853" t="s">
        <v>11</v>
      </c>
      <c r="D853" s="1">
        <v>41274</v>
      </c>
      <c r="E853" s="5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22</v>
      </c>
      <c r="K853" t="s">
        <v>174</v>
      </c>
    </row>
    <row r="854" spans="1:11" x14ac:dyDescent="0.2">
      <c r="A854">
        <v>880</v>
      </c>
      <c r="B854" t="s">
        <v>331</v>
      </c>
      <c r="C854" t="s">
        <v>15</v>
      </c>
      <c r="D854" s="1">
        <v>41639</v>
      </c>
      <c r="E854" s="5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22</v>
      </c>
      <c r="K854" t="s">
        <v>174</v>
      </c>
    </row>
    <row r="855" spans="1:11" x14ac:dyDescent="0.2">
      <c r="A855">
        <v>881</v>
      </c>
      <c r="B855" t="s">
        <v>331</v>
      </c>
      <c r="C855" t="s">
        <v>16</v>
      </c>
      <c r="D855" s="1">
        <v>42004</v>
      </c>
      <c r="E855" s="5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22</v>
      </c>
      <c r="K855" t="s">
        <v>174</v>
      </c>
    </row>
    <row r="856" spans="1:11" x14ac:dyDescent="0.2">
      <c r="A856">
        <v>882</v>
      </c>
      <c r="B856" t="s">
        <v>331</v>
      </c>
      <c r="C856" t="s">
        <v>17</v>
      </c>
      <c r="D856" s="1">
        <v>42369</v>
      </c>
      <c r="E856" s="5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22</v>
      </c>
      <c r="K856" t="s">
        <v>174</v>
      </c>
    </row>
    <row r="857" spans="1:11" x14ac:dyDescent="0.2">
      <c r="A857">
        <v>883</v>
      </c>
      <c r="B857" t="s">
        <v>332</v>
      </c>
      <c r="C857" t="s">
        <v>11</v>
      </c>
      <c r="D857" s="1">
        <v>41274</v>
      </c>
      <c r="E857" s="5">
        <v>93646000000</v>
      </c>
      <c r="F857" t="s">
        <v>12</v>
      </c>
      <c r="G857" s="2">
        <v>64729000000</v>
      </c>
      <c r="H857" s="2">
        <v>0</v>
      </c>
      <c r="I857" s="2">
        <v>3385000000</v>
      </c>
      <c r="J857" t="s">
        <v>47</v>
      </c>
      <c r="K857" t="s">
        <v>105</v>
      </c>
    </row>
    <row r="858" spans="1:11" x14ac:dyDescent="0.2">
      <c r="A858">
        <v>884</v>
      </c>
      <c r="B858" t="s">
        <v>332</v>
      </c>
      <c r="C858" t="s">
        <v>15</v>
      </c>
      <c r="D858" s="1">
        <v>41639</v>
      </c>
      <c r="E858" s="5">
        <v>97142000000</v>
      </c>
      <c r="F858" t="s">
        <v>12</v>
      </c>
      <c r="G858" s="2">
        <v>70467000000</v>
      </c>
      <c r="H858" s="2">
        <v>0</v>
      </c>
      <c r="I858" s="2">
        <v>225000000</v>
      </c>
      <c r="J858" t="s">
        <v>47</v>
      </c>
      <c r="K858" t="s">
        <v>105</v>
      </c>
    </row>
    <row r="859" spans="1:11" x14ac:dyDescent="0.2">
      <c r="A859">
        <v>885</v>
      </c>
      <c r="B859" t="s">
        <v>332</v>
      </c>
      <c r="C859" t="s">
        <v>16</v>
      </c>
      <c r="D859" s="1">
        <v>42004</v>
      </c>
      <c r="E859" s="5">
        <v>91973000000</v>
      </c>
      <c r="F859" t="s">
        <v>12</v>
      </c>
      <c r="G859" s="2">
        <v>61274000000</v>
      </c>
      <c r="H859" s="2">
        <v>0</v>
      </c>
      <c r="I859" s="2">
        <v>3139000000</v>
      </c>
      <c r="J859" t="s">
        <v>47</v>
      </c>
      <c r="K859" t="s">
        <v>105</v>
      </c>
    </row>
    <row r="860" spans="1:11" x14ac:dyDescent="0.2">
      <c r="A860">
        <v>886</v>
      </c>
      <c r="B860" t="s">
        <v>332</v>
      </c>
      <c r="C860" t="s">
        <v>17</v>
      </c>
      <c r="D860" s="1">
        <v>42369</v>
      </c>
      <c r="E860" s="5">
        <v>89716000000</v>
      </c>
      <c r="F860" t="s">
        <v>12</v>
      </c>
      <c r="G860" s="2">
        <v>59014000000</v>
      </c>
      <c r="H860" s="2">
        <v>0</v>
      </c>
      <c r="I860" s="2">
        <v>3827000000</v>
      </c>
      <c r="J860" t="s">
        <v>47</v>
      </c>
      <c r="K860" t="s">
        <v>105</v>
      </c>
    </row>
    <row r="861" spans="1:11" x14ac:dyDescent="0.2">
      <c r="A861">
        <v>887</v>
      </c>
      <c r="B861" t="s">
        <v>333</v>
      </c>
      <c r="C861" t="s">
        <v>11</v>
      </c>
      <c r="D861" s="1">
        <v>41307</v>
      </c>
      <c r="E861" s="5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19</v>
      </c>
      <c r="K861" t="s">
        <v>334</v>
      </c>
    </row>
    <row r="862" spans="1:11" x14ac:dyDescent="0.2">
      <c r="A862">
        <v>888</v>
      </c>
      <c r="B862" t="s">
        <v>333</v>
      </c>
      <c r="C862" t="s">
        <v>15</v>
      </c>
      <c r="D862" s="1">
        <v>41671</v>
      </c>
      <c r="E862" s="5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19</v>
      </c>
      <c r="K862" t="s">
        <v>334</v>
      </c>
    </row>
    <row r="863" spans="1:11" x14ac:dyDescent="0.2">
      <c r="A863">
        <v>889</v>
      </c>
      <c r="B863" t="s">
        <v>333</v>
      </c>
      <c r="C863" t="s">
        <v>16</v>
      </c>
      <c r="D863" s="1">
        <v>42035</v>
      </c>
      <c r="E863" s="5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19</v>
      </c>
      <c r="K863" t="s">
        <v>334</v>
      </c>
    </row>
    <row r="864" spans="1:11" x14ac:dyDescent="0.2">
      <c r="A864">
        <v>890</v>
      </c>
      <c r="B864" t="s">
        <v>333</v>
      </c>
      <c r="C864" t="s">
        <v>17</v>
      </c>
      <c r="D864" s="1">
        <v>42399</v>
      </c>
      <c r="E864" s="5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19</v>
      </c>
      <c r="K864" t="s">
        <v>334</v>
      </c>
    </row>
    <row r="865" spans="1:11" x14ac:dyDescent="0.2">
      <c r="A865">
        <v>891</v>
      </c>
      <c r="B865" t="s">
        <v>335</v>
      </c>
      <c r="C865" t="s">
        <v>11</v>
      </c>
      <c r="D865" s="1">
        <v>41272</v>
      </c>
      <c r="E865" s="5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36</v>
      </c>
      <c r="K865" t="s">
        <v>124</v>
      </c>
    </row>
    <row r="866" spans="1:11" x14ac:dyDescent="0.2">
      <c r="A866">
        <v>892</v>
      </c>
      <c r="B866" t="s">
        <v>335</v>
      </c>
      <c r="C866" t="s">
        <v>15</v>
      </c>
      <c r="D866" s="1">
        <v>41636</v>
      </c>
      <c r="E866" s="5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36</v>
      </c>
      <c r="K866" t="s">
        <v>124</v>
      </c>
    </row>
    <row r="867" spans="1:11" x14ac:dyDescent="0.2">
      <c r="A867">
        <v>893</v>
      </c>
      <c r="B867" t="s">
        <v>335</v>
      </c>
      <c r="C867" t="s">
        <v>16</v>
      </c>
      <c r="D867" s="1">
        <v>42007</v>
      </c>
      <c r="E867" s="5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36</v>
      </c>
      <c r="K867" t="s">
        <v>124</v>
      </c>
    </row>
    <row r="868" spans="1:11" x14ac:dyDescent="0.2">
      <c r="A868">
        <v>894</v>
      </c>
      <c r="B868" t="s">
        <v>335</v>
      </c>
      <c r="C868" t="s">
        <v>17</v>
      </c>
      <c r="D868" s="1">
        <v>42371</v>
      </c>
      <c r="E868" s="5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36</v>
      </c>
      <c r="K868" t="s">
        <v>124</v>
      </c>
    </row>
    <row r="869" spans="1:11" x14ac:dyDescent="0.2">
      <c r="A869">
        <v>895</v>
      </c>
      <c r="B869" t="s">
        <v>336</v>
      </c>
      <c r="C869" t="s">
        <v>11</v>
      </c>
      <c r="D869" s="1">
        <v>41547</v>
      </c>
      <c r="E869" s="5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47</v>
      </c>
      <c r="K869" t="s">
        <v>105</v>
      </c>
    </row>
    <row r="870" spans="1:11" x14ac:dyDescent="0.2">
      <c r="A870">
        <v>896</v>
      </c>
      <c r="B870" t="s">
        <v>336</v>
      </c>
      <c r="C870" t="s">
        <v>15</v>
      </c>
      <c r="D870" s="1">
        <v>41912</v>
      </c>
      <c r="E870" s="5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47</v>
      </c>
      <c r="K870" t="s">
        <v>105</v>
      </c>
    </row>
    <row r="871" spans="1:11" x14ac:dyDescent="0.2">
      <c r="A871">
        <v>897</v>
      </c>
      <c r="B871" t="s">
        <v>336</v>
      </c>
      <c r="C871" t="s">
        <v>16</v>
      </c>
      <c r="D871" s="1">
        <v>42277</v>
      </c>
      <c r="E871" s="5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47</v>
      </c>
      <c r="K871" t="s">
        <v>105</v>
      </c>
    </row>
    <row r="872" spans="1:11" x14ac:dyDescent="0.2">
      <c r="A872">
        <v>898</v>
      </c>
      <c r="B872" t="s">
        <v>336</v>
      </c>
      <c r="C872" t="s">
        <v>17</v>
      </c>
      <c r="D872" s="1">
        <v>42643</v>
      </c>
      <c r="E872" s="5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47</v>
      </c>
      <c r="K872" t="s">
        <v>105</v>
      </c>
    </row>
    <row r="873" spans="1:11" x14ac:dyDescent="0.2">
      <c r="A873">
        <v>899</v>
      </c>
      <c r="B873" t="s">
        <v>337</v>
      </c>
      <c r="C873" t="s">
        <v>11</v>
      </c>
      <c r="D873" s="1">
        <v>41274</v>
      </c>
      <c r="E873" s="5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52</v>
      </c>
      <c r="K873" t="s">
        <v>53</v>
      </c>
    </row>
    <row r="874" spans="1:11" x14ac:dyDescent="0.2">
      <c r="A874">
        <v>900</v>
      </c>
      <c r="B874" t="s">
        <v>337</v>
      </c>
      <c r="C874" t="s">
        <v>15</v>
      </c>
      <c r="D874" s="1">
        <v>41639</v>
      </c>
      <c r="E874" s="5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52</v>
      </c>
      <c r="K874" t="s">
        <v>53</v>
      </c>
    </row>
    <row r="875" spans="1:11" x14ac:dyDescent="0.2">
      <c r="A875">
        <v>901</v>
      </c>
      <c r="B875" t="s">
        <v>337</v>
      </c>
      <c r="C875" t="s">
        <v>16</v>
      </c>
      <c r="D875" s="1">
        <v>42004</v>
      </c>
      <c r="E875" s="5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52</v>
      </c>
      <c r="K875" t="s">
        <v>53</v>
      </c>
    </row>
    <row r="876" spans="1:11" x14ac:dyDescent="0.2">
      <c r="A876">
        <v>902</v>
      </c>
      <c r="B876" t="s">
        <v>337</v>
      </c>
      <c r="C876" t="s">
        <v>17</v>
      </c>
      <c r="D876" s="1">
        <v>42369</v>
      </c>
      <c r="E876" s="5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52</v>
      </c>
      <c r="K876" t="s">
        <v>53</v>
      </c>
    </row>
    <row r="877" spans="1:11" x14ac:dyDescent="0.2">
      <c r="A877">
        <v>903</v>
      </c>
      <c r="B877" t="s">
        <v>338</v>
      </c>
      <c r="C877" t="s">
        <v>11</v>
      </c>
      <c r="D877" s="1">
        <v>41455</v>
      </c>
      <c r="E877" s="5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22</v>
      </c>
      <c r="K877" t="s">
        <v>68</v>
      </c>
    </row>
    <row r="878" spans="1:11" x14ac:dyDescent="0.2">
      <c r="A878">
        <v>904</v>
      </c>
      <c r="B878" t="s">
        <v>338</v>
      </c>
      <c r="C878" t="s">
        <v>15</v>
      </c>
      <c r="D878" s="1">
        <v>41820</v>
      </c>
      <c r="E878" s="5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22</v>
      </c>
      <c r="K878" t="s">
        <v>68</v>
      </c>
    </row>
    <row r="879" spans="1:11" x14ac:dyDescent="0.2">
      <c r="A879">
        <v>905</v>
      </c>
      <c r="B879" t="s">
        <v>338</v>
      </c>
      <c r="C879" t="s">
        <v>16</v>
      </c>
      <c r="D879" s="1">
        <v>42185</v>
      </c>
      <c r="E879" s="5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22</v>
      </c>
      <c r="K879" t="s">
        <v>68</v>
      </c>
    </row>
    <row r="880" spans="1:11" x14ac:dyDescent="0.2">
      <c r="A880">
        <v>906</v>
      </c>
      <c r="B880" t="s">
        <v>338</v>
      </c>
      <c r="C880" t="s">
        <v>17</v>
      </c>
      <c r="D880" s="1">
        <v>42551</v>
      </c>
      <c r="E880" s="5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22</v>
      </c>
      <c r="K880" t="s">
        <v>68</v>
      </c>
    </row>
    <row r="881" spans="1:11" x14ac:dyDescent="0.2">
      <c r="A881">
        <v>907</v>
      </c>
      <c r="B881" t="s">
        <v>339</v>
      </c>
      <c r="C881" t="s">
        <v>11</v>
      </c>
      <c r="D881" s="1">
        <v>41639</v>
      </c>
      <c r="E881" s="5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36</v>
      </c>
      <c r="K881" t="s">
        <v>142</v>
      </c>
    </row>
    <row r="882" spans="1:11" x14ac:dyDescent="0.2">
      <c r="A882">
        <v>908</v>
      </c>
      <c r="B882" t="s">
        <v>339</v>
      </c>
      <c r="C882" t="s">
        <v>15</v>
      </c>
      <c r="D882" s="1">
        <v>42004</v>
      </c>
      <c r="E882" s="5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36</v>
      </c>
      <c r="K882" t="s">
        <v>142</v>
      </c>
    </row>
    <row r="883" spans="1:11" x14ac:dyDescent="0.2">
      <c r="A883">
        <v>909</v>
      </c>
      <c r="B883" t="s">
        <v>339</v>
      </c>
      <c r="C883" t="s">
        <v>16</v>
      </c>
      <c r="D883" s="1">
        <v>42369</v>
      </c>
      <c r="E883" s="5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36</v>
      </c>
      <c r="K883" t="s">
        <v>142</v>
      </c>
    </row>
    <row r="884" spans="1:11" x14ac:dyDescent="0.2">
      <c r="A884">
        <v>910</v>
      </c>
      <c r="B884" t="s">
        <v>339</v>
      </c>
      <c r="C884" t="s">
        <v>17</v>
      </c>
      <c r="D884" s="1">
        <v>42735</v>
      </c>
      <c r="E884" s="5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36</v>
      </c>
      <c r="K884" t="s">
        <v>142</v>
      </c>
    </row>
    <row r="885" spans="1:11" x14ac:dyDescent="0.2">
      <c r="A885">
        <v>911</v>
      </c>
      <c r="B885" t="s">
        <v>340</v>
      </c>
      <c r="C885" t="s">
        <v>11</v>
      </c>
      <c r="D885" s="1">
        <v>41639</v>
      </c>
      <c r="E885" s="5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83</v>
      </c>
      <c r="K885" t="s">
        <v>341</v>
      </c>
    </row>
    <row r="886" spans="1:11" x14ac:dyDescent="0.2">
      <c r="A886">
        <v>912</v>
      </c>
      <c r="B886" t="s">
        <v>340</v>
      </c>
      <c r="C886" t="s">
        <v>15</v>
      </c>
      <c r="D886" s="1">
        <v>42004</v>
      </c>
      <c r="E886" s="5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83</v>
      </c>
      <c r="K886" t="s">
        <v>341</v>
      </c>
    </row>
    <row r="887" spans="1:11" x14ac:dyDescent="0.2">
      <c r="A887">
        <v>913</v>
      </c>
      <c r="B887" t="s">
        <v>340</v>
      </c>
      <c r="C887" t="s">
        <v>16</v>
      </c>
      <c r="D887" s="1">
        <v>42369</v>
      </c>
      <c r="E887" s="5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83</v>
      </c>
      <c r="K887" t="s">
        <v>341</v>
      </c>
    </row>
    <row r="888" spans="1:11" x14ac:dyDescent="0.2">
      <c r="A888">
        <v>914</v>
      </c>
      <c r="B888" t="s">
        <v>340</v>
      </c>
      <c r="C888" t="s">
        <v>17</v>
      </c>
      <c r="D888" s="1">
        <v>42735</v>
      </c>
      <c r="E888" s="5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83</v>
      </c>
      <c r="K888" t="s">
        <v>341</v>
      </c>
    </row>
    <row r="889" spans="1:11" x14ac:dyDescent="0.2">
      <c r="A889">
        <v>915</v>
      </c>
      <c r="B889" t="s">
        <v>342</v>
      </c>
      <c r="C889" t="s">
        <v>11</v>
      </c>
      <c r="D889" s="1">
        <v>41333</v>
      </c>
      <c r="E889" s="5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19</v>
      </c>
      <c r="K889" t="s">
        <v>79</v>
      </c>
    </row>
    <row r="890" spans="1:11" x14ac:dyDescent="0.2">
      <c r="A890">
        <v>916</v>
      </c>
      <c r="B890" t="s">
        <v>342</v>
      </c>
      <c r="C890" t="s">
        <v>15</v>
      </c>
      <c r="D890" s="1">
        <v>41698</v>
      </c>
      <c r="E890" s="5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19</v>
      </c>
      <c r="K890" t="s">
        <v>79</v>
      </c>
    </row>
    <row r="891" spans="1:11" x14ac:dyDescent="0.2">
      <c r="A891">
        <v>917</v>
      </c>
      <c r="B891" t="s">
        <v>342</v>
      </c>
      <c r="C891" t="s">
        <v>16</v>
      </c>
      <c r="D891" s="1">
        <v>42063</v>
      </c>
      <c r="E891" s="5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19</v>
      </c>
      <c r="K891" t="s">
        <v>79</v>
      </c>
    </row>
    <row r="892" spans="1:11" x14ac:dyDescent="0.2">
      <c r="A892">
        <v>918</v>
      </c>
      <c r="B892" t="s">
        <v>342</v>
      </c>
      <c r="C892" t="s">
        <v>17</v>
      </c>
      <c r="D892" s="1">
        <v>42429</v>
      </c>
      <c r="E892" s="5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19</v>
      </c>
      <c r="K892" t="s">
        <v>79</v>
      </c>
    </row>
    <row r="893" spans="1:11" x14ac:dyDescent="0.2">
      <c r="A893">
        <v>919</v>
      </c>
      <c r="B893" t="s">
        <v>343</v>
      </c>
      <c r="C893" t="s">
        <v>11</v>
      </c>
      <c r="D893" s="1">
        <v>41274</v>
      </c>
      <c r="E893" s="5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36</v>
      </c>
      <c r="K893" t="s">
        <v>214</v>
      </c>
    </row>
    <row r="894" spans="1:11" x14ac:dyDescent="0.2">
      <c r="A894">
        <v>920</v>
      </c>
      <c r="B894" t="s">
        <v>343</v>
      </c>
      <c r="C894" t="s">
        <v>15</v>
      </c>
      <c r="D894" s="1">
        <v>41639</v>
      </c>
      <c r="E894" s="5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36</v>
      </c>
      <c r="K894" t="s">
        <v>214</v>
      </c>
    </row>
    <row r="895" spans="1:11" x14ac:dyDescent="0.2">
      <c r="A895">
        <v>921</v>
      </c>
      <c r="B895" t="s">
        <v>343</v>
      </c>
      <c r="C895" t="s">
        <v>16</v>
      </c>
      <c r="D895" s="1">
        <v>42004</v>
      </c>
      <c r="E895" s="5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36</v>
      </c>
      <c r="K895" t="s">
        <v>214</v>
      </c>
    </row>
    <row r="896" spans="1:11" x14ac:dyDescent="0.2">
      <c r="A896">
        <v>922</v>
      </c>
      <c r="B896" t="s">
        <v>343</v>
      </c>
      <c r="C896" t="s">
        <v>17</v>
      </c>
      <c r="D896" s="1">
        <v>42369</v>
      </c>
      <c r="E896" s="5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36</v>
      </c>
      <c r="K896" t="s">
        <v>214</v>
      </c>
    </row>
    <row r="897" spans="1:11" x14ac:dyDescent="0.2">
      <c r="A897">
        <v>923</v>
      </c>
      <c r="B897" t="s">
        <v>344</v>
      </c>
      <c r="C897" t="s">
        <v>11</v>
      </c>
      <c r="D897" s="1">
        <v>41363</v>
      </c>
      <c r="E897" s="5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19</v>
      </c>
      <c r="K897" t="s">
        <v>289</v>
      </c>
    </row>
    <row r="898" spans="1:11" x14ac:dyDescent="0.2">
      <c r="A898">
        <v>924</v>
      </c>
      <c r="B898" t="s">
        <v>344</v>
      </c>
      <c r="C898" t="s">
        <v>15</v>
      </c>
      <c r="D898" s="1">
        <v>41727</v>
      </c>
      <c r="E898" s="5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19</v>
      </c>
      <c r="K898" t="s">
        <v>289</v>
      </c>
    </row>
    <row r="899" spans="1:11" x14ac:dyDescent="0.2">
      <c r="A899">
        <v>925</v>
      </c>
      <c r="B899" t="s">
        <v>344</v>
      </c>
      <c r="C899" t="s">
        <v>16</v>
      </c>
      <c r="D899" s="1">
        <v>42091</v>
      </c>
      <c r="E899" s="5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19</v>
      </c>
      <c r="K899" t="s">
        <v>289</v>
      </c>
    </row>
    <row r="900" spans="1:11" x14ac:dyDescent="0.2">
      <c r="A900">
        <v>926</v>
      </c>
      <c r="B900" t="s">
        <v>344</v>
      </c>
      <c r="C900" t="s">
        <v>17</v>
      </c>
      <c r="D900" s="1">
        <v>42462</v>
      </c>
      <c r="E900" s="5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19</v>
      </c>
      <c r="K900" t="s">
        <v>289</v>
      </c>
    </row>
    <row r="901" spans="1:11" x14ac:dyDescent="0.2">
      <c r="A901">
        <v>927</v>
      </c>
      <c r="B901" t="s">
        <v>345</v>
      </c>
      <c r="C901" t="s">
        <v>11</v>
      </c>
      <c r="D901" s="1">
        <v>41307</v>
      </c>
      <c r="E901" s="5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36</v>
      </c>
      <c r="K901" t="s">
        <v>346</v>
      </c>
    </row>
    <row r="902" spans="1:11" x14ac:dyDescent="0.2">
      <c r="A902">
        <v>928</v>
      </c>
      <c r="B902" t="s">
        <v>345</v>
      </c>
      <c r="C902" t="s">
        <v>15</v>
      </c>
      <c r="D902" s="1">
        <v>41671</v>
      </c>
      <c r="E902" s="5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36</v>
      </c>
      <c r="K902" t="s">
        <v>346</v>
      </c>
    </row>
    <row r="903" spans="1:11" x14ac:dyDescent="0.2">
      <c r="A903">
        <v>929</v>
      </c>
      <c r="B903" t="s">
        <v>345</v>
      </c>
      <c r="C903" t="s">
        <v>16</v>
      </c>
      <c r="D903" s="1">
        <v>42035</v>
      </c>
      <c r="E903" s="5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36</v>
      </c>
      <c r="K903" t="s">
        <v>346</v>
      </c>
    </row>
    <row r="904" spans="1:11" x14ac:dyDescent="0.2">
      <c r="A904">
        <v>930</v>
      </c>
      <c r="B904" t="s">
        <v>345</v>
      </c>
      <c r="C904" t="s">
        <v>17</v>
      </c>
      <c r="D904" s="1">
        <v>42399</v>
      </c>
      <c r="E904" s="5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36</v>
      </c>
      <c r="K904" t="s">
        <v>346</v>
      </c>
    </row>
    <row r="905" spans="1:11" x14ac:dyDescent="0.2">
      <c r="A905">
        <v>931</v>
      </c>
      <c r="B905" t="s">
        <v>347</v>
      </c>
      <c r="C905" t="s">
        <v>11</v>
      </c>
      <c r="D905" s="1">
        <v>41307</v>
      </c>
      <c r="E905" s="5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19</v>
      </c>
      <c r="K905" t="s">
        <v>197</v>
      </c>
    </row>
    <row r="906" spans="1:11" x14ac:dyDescent="0.2">
      <c r="A906">
        <v>932</v>
      </c>
      <c r="B906" t="s">
        <v>347</v>
      </c>
      <c r="C906" t="s">
        <v>15</v>
      </c>
      <c r="D906" s="1">
        <v>41671</v>
      </c>
      <c r="E906" s="5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19</v>
      </c>
      <c r="K906" t="s">
        <v>197</v>
      </c>
    </row>
    <row r="907" spans="1:11" x14ac:dyDescent="0.2">
      <c r="A907">
        <v>933</v>
      </c>
      <c r="B907" t="s">
        <v>347</v>
      </c>
      <c r="C907" t="s">
        <v>16</v>
      </c>
      <c r="D907" s="1">
        <v>42035</v>
      </c>
      <c r="E907" s="5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19</v>
      </c>
      <c r="K907" t="s">
        <v>197</v>
      </c>
    </row>
    <row r="908" spans="1:11" x14ac:dyDescent="0.2">
      <c r="A908">
        <v>934</v>
      </c>
      <c r="B908" t="s">
        <v>347</v>
      </c>
      <c r="C908" t="s">
        <v>17</v>
      </c>
      <c r="D908" s="1">
        <v>42399</v>
      </c>
      <c r="E908" s="5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19</v>
      </c>
      <c r="K908" t="s">
        <v>197</v>
      </c>
    </row>
    <row r="909" spans="1:11" x14ac:dyDescent="0.2">
      <c r="A909">
        <v>935</v>
      </c>
      <c r="B909" t="s">
        <v>348</v>
      </c>
      <c r="C909" t="s">
        <v>11</v>
      </c>
      <c r="D909" s="1">
        <v>41639</v>
      </c>
      <c r="E909" s="5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13</v>
      </c>
      <c r="K909" t="s">
        <v>178</v>
      </c>
    </row>
    <row r="910" spans="1:11" x14ac:dyDescent="0.2">
      <c r="A910">
        <v>936</v>
      </c>
      <c r="B910" t="s">
        <v>348</v>
      </c>
      <c r="C910" t="s">
        <v>15</v>
      </c>
      <c r="D910" s="1">
        <v>42004</v>
      </c>
      <c r="E910" s="5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13</v>
      </c>
      <c r="K910" t="s">
        <v>178</v>
      </c>
    </row>
    <row r="911" spans="1:11" x14ac:dyDescent="0.2">
      <c r="A911">
        <v>937</v>
      </c>
      <c r="B911" t="s">
        <v>348</v>
      </c>
      <c r="C911" t="s">
        <v>16</v>
      </c>
      <c r="D911" s="1">
        <v>42369</v>
      </c>
      <c r="E911" s="5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13</v>
      </c>
      <c r="K911" t="s">
        <v>178</v>
      </c>
    </row>
    <row r="912" spans="1:11" x14ac:dyDescent="0.2">
      <c r="A912">
        <v>938</v>
      </c>
      <c r="B912" t="s">
        <v>348</v>
      </c>
      <c r="C912" t="s">
        <v>17</v>
      </c>
      <c r="D912" s="1">
        <v>42735</v>
      </c>
      <c r="E912" s="5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13</v>
      </c>
      <c r="K912" t="s">
        <v>178</v>
      </c>
    </row>
    <row r="913" spans="1:11" x14ac:dyDescent="0.2">
      <c r="A913">
        <v>939</v>
      </c>
      <c r="B913" t="s">
        <v>349</v>
      </c>
      <c r="C913" t="s">
        <v>11</v>
      </c>
      <c r="D913" s="1">
        <v>41307</v>
      </c>
      <c r="E913" s="5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19</v>
      </c>
      <c r="K913" t="s">
        <v>257</v>
      </c>
    </row>
    <row r="914" spans="1:11" x14ac:dyDescent="0.2">
      <c r="A914">
        <v>940</v>
      </c>
      <c r="B914" t="s">
        <v>349</v>
      </c>
      <c r="C914" t="s">
        <v>15</v>
      </c>
      <c r="D914" s="1">
        <v>41671</v>
      </c>
      <c r="E914" s="5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19</v>
      </c>
      <c r="K914" t="s">
        <v>257</v>
      </c>
    </row>
    <row r="915" spans="1:11" x14ac:dyDescent="0.2">
      <c r="A915">
        <v>941</v>
      </c>
      <c r="B915" t="s">
        <v>349</v>
      </c>
      <c r="C915" t="s">
        <v>16</v>
      </c>
      <c r="D915" s="1">
        <v>42035</v>
      </c>
      <c r="E915" s="5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19</v>
      </c>
      <c r="K915" t="s">
        <v>257</v>
      </c>
    </row>
    <row r="916" spans="1:11" x14ac:dyDescent="0.2">
      <c r="A916">
        <v>942</v>
      </c>
      <c r="B916" t="s">
        <v>349</v>
      </c>
      <c r="C916" t="s">
        <v>17</v>
      </c>
      <c r="D916" s="1">
        <v>42399</v>
      </c>
      <c r="E916" s="5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19</v>
      </c>
      <c r="K916" t="s">
        <v>257</v>
      </c>
    </row>
    <row r="917" spans="1:11" x14ac:dyDescent="0.2">
      <c r="A917">
        <v>943</v>
      </c>
      <c r="B917" t="s">
        <v>350</v>
      </c>
      <c r="C917" t="s">
        <v>11</v>
      </c>
      <c r="D917" s="1">
        <v>41274</v>
      </c>
      <c r="E917" s="5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13</v>
      </c>
      <c r="K917" t="s">
        <v>164</v>
      </c>
    </row>
    <row r="918" spans="1:11" x14ac:dyDescent="0.2">
      <c r="A918">
        <v>944</v>
      </c>
      <c r="B918" t="s">
        <v>350</v>
      </c>
      <c r="C918" t="s">
        <v>15</v>
      </c>
      <c r="D918" s="1">
        <v>41639</v>
      </c>
      <c r="E918" s="5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13</v>
      </c>
      <c r="K918" t="s">
        <v>164</v>
      </c>
    </row>
    <row r="919" spans="1:11" x14ac:dyDescent="0.2">
      <c r="A919">
        <v>945</v>
      </c>
      <c r="B919" t="s">
        <v>350</v>
      </c>
      <c r="C919" t="s">
        <v>16</v>
      </c>
      <c r="D919" s="1">
        <v>42004</v>
      </c>
      <c r="E919" s="5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13</v>
      </c>
      <c r="K919" t="s">
        <v>164</v>
      </c>
    </row>
    <row r="920" spans="1:11" x14ac:dyDescent="0.2">
      <c r="A920">
        <v>946</v>
      </c>
      <c r="B920" t="s">
        <v>350</v>
      </c>
      <c r="C920" t="s">
        <v>17</v>
      </c>
      <c r="D920" s="1">
        <v>42369</v>
      </c>
      <c r="E920" s="5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13</v>
      </c>
      <c r="K920" t="s">
        <v>164</v>
      </c>
    </row>
    <row r="921" spans="1:11" x14ac:dyDescent="0.2">
      <c r="A921">
        <v>947</v>
      </c>
      <c r="B921" t="s">
        <v>351</v>
      </c>
      <c r="C921" t="s">
        <v>11</v>
      </c>
      <c r="D921" s="1">
        <v>41608</v>
      </c>
      <c r="E921" s="5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19</v>
      </c>
      <c r="K921" t="s">
        <v>201</v>
      </c>
    </row>
    <row r="922" spans="1:11" x14ac:dyDescent="0.2">
      <c r="A922">
        <v>948</v>
      </c>
      <c r="B922" t="s">
        <v>351</v>
      </c>
      <c r="C922" t="s">
        <v>15</v>
      </c>
      <c r="D922" s="1">
        <v>41973</v>
      </c>
      <c r="E922" s="5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19</v>
      </c>
      <c r="K922" t="s">
        <v>201</v>
      </c>
    </row>
    <row r="923" spans="1:11" x14ac:dyDescent="0.2">
      <c r="A923">
        <v>949</v>
      </c>
      <c r="B923" t="s">
        <v>351</v>
      </c>
      <c r="C923" t="s">
        <v>16</v>
      </c>
      <c r="D923" s="1">
        <v>42338</v>
      </c>
      <c r="E923" s="5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19</v>
      </c>
      <c r="K923" t="s">
        <v>201</v>
      </c>
    </row>
    <row r="924" spans="1:11" x14ac:dyDescent="0.2">
      <c r="A924">
        <v>950</v>
      </c>
      <c r="B924" t="s">
        <v>351</v>
      </c>
      <c r="C924" t="s">
        <v>17</v>
      </c>
      <c r="D924" s="1">
        <v>42704</v>
      </c>
      <c r="E924" s="5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19</v>
      </c>
      <c r="K924" t="s">
        <v>201</v>
      </c>
    </row>
    <row r="925" spans="1:11" x14ac:dyDescent="0.2">
      <c r="A925">
        <v>951</v>
      </c>
      <c r="B925" t="s">
        <v>352</v>
      </c>
      <c r="C925" t="s">
        <v>11</v>
      </c>
      <c r="D925" s="1">
        <v>41274</v>
      </c>
      <c r="E925" s="5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25</v>
      </c>
      <c r="K925" t="s">
        <v>199</v>
      </c>
    </row>
    <row r="926" spans="1:11" x14ac:dyDescent="0.2">
      <c r="A926">
        <v>952</v>
      </c>
      <c r="B926" t="s">
        <v>352</v>
      </c>
      <c r="C926" t="s">
        <v>15</v>
      </c>
      <c r="D926" s="1">
        <v>41639</v>
      </c>
      <c r="E926" s="5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25</v>
      </c>
      <c r="K926" t="s">
        <v>199</v>
      </c>
    </row>
    <row r="927" spans="1:11" x14ac:dyDescent="0.2">
      <c r="A927">
        <v>953</v>
      </c>
      <c r="B927" t="s">
        <v>352</v>
      </c>
      <c r="C927" t="s">
        <v>16</v>
      </c>
      <c r="D927" s="1">
        <v>42004</v>
      </c>
      <c r="E927" s="5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25</v>
      </c>
      <c r="K927" t="s">
        <v>199</v>
      </c>
    </row>
    <row r="928" spans="1:11" x14ac:dyDescent="0.2">
      <c r="A928">
        <v>954</v>
      </c>
      <c r="B928" t="s">
        <v>352</v>
      </c>
      <c r="C928" t="s">
        <v>17</v>
      </c>
      <c r="D928" s="1">
        <v>42369</v>
      </c>
      <c r="E928" s="5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25</v>
      </c>
      <c r="K928" t="s">
        <v>199</v>
      </c>
    </row>
    <row r="929" spans="1:11" x14ac:dyDescent="0.2">
      <c r="A929">
        <v>955</v>
      </c>
      <c r="B929" t="s">
        <v>353</v>
      </c>
      <c r="C929" t="s">
        <v>11</v>
      </c>
      <c r="D929" s="1">
        <v>41274</v>
      </c>
      <c r="E929" s="5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19</v>
      </c>
      <c r="K929" t="s">
        <v>354</v>
      </c>
    </row>
    <row r="930" spans="1:11" x14ac:dyDescent="0.2">
      <c r="A930">
        <v>956</v>
      </c>
      <c r="B930" t="s">
        <v>353</v>
      </c>
      <c r="C930" t="s">
        <v>15</v>
      </c>
      <c r="D930" s="1">
        <v>41639</v>
      </c>
      <c r="E930" s="5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19</v>
      </c>
      <c r="K930" t="s">
        <v>354</v>
      </c>
    </row>
    <row r="931" spans="1:11" x14ac:dyDescent="0.2">
      <c r="A931">
        <v>957</v>
      </c>
      <c r="B931" t="s">
        <v>353</v>
      </c>
      <c r="C931" t="s">
        <v>16</v>
      </c>
      <c r="D931" s="1">
        <v>42004</v>
      </c>
      <c r="E931" s="5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19</v>
      </c>
      <c r="K931" t="s">
        <v>354</v>
      </c>
    </row>
    <row r="932" spans="1:11" x14ac:dyDescent="0.2">
      <c r="A932">
        <v>958</v>
      </c>
      <c r="B932" t="s">
        <v>353</v>
      </c>
      <c r="C932" t="s">
        <v>17</v>
      </c>
      <c r="D932" s="1">
        <v>42369</v>
      </c>
      <c r="E932" s="5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19</v>
      </c>
      <c r="K932" t="s">
        <v>354</v>
      </c>
    </row>
    <row r="933" spans="1:11" x14ac:dyDescent="0.2">
      <c r="A933">
        <v>959</v>
      </c>
      <c r="B933" t="s">
        <v>355</v>
      </c>
      <c r="C933" t="s">
        <v>11</v>
      </c>
      <c r="D933" s="1">
        <v>41274</v>
      </c>
      <c r="E933" s="5">
        <v>13107000000</v>
      </c>
      <c r="F933" s="2">
        <v>11799000000</v>
      </c>
      <c r="G933" t="s">
        <v>12</v>
      </c>
      <c r="H933" s="2">
        <v>0</v>
      </c>
      <c r="I933" s="2">
        <v>0</v>
      </c>
      <c r="J933" t="s">
        <v>13</v>
      </c>
      <c r="K933" t="s">
        <v>164</v>
      </c>
    </row>
    <row r="934" spans="1:11" x14ac:dyDescent="0.2">
      <c r="A934">
        <v>960</v>
      </c>
      <c r="B934" t="s">
        <v>355</v>
      </c>
      <c r="C934" t="s">
        <v>15</v>
      </c>
      <c r="D934" s="1">
        <v>41639</v>
      </c>
      <c r="E934" s="5">
        <v>11420000000</v>
      </c>
      <c r="F934" s="2">
        <v>10303000000</v>
      </c>
      <c r="G934" t="s">
        <v>12</v>
      </c>
      <c r="H934" s="2">
        <v>0</v>
      </c>
      <c r="I934" s="2">
        <v>0</v>
      </c>
      <c r="J934" t="s">
        <v>13</v>
      </c>
      <c r="K934" t="s">
        <v>164</v>
      </c>
    </row>
    <row r="935" spans="1:11" x14ac:dyDescent="0.2">
      <c r="A935">
        <v>961</v>
      </c>
      <c r="B935" t="s">
        <v>355</v>
      </c>
      <c r="C935" t="s">
        <v>16</v>
      </c>
      <c r="D935" s="1">
        <v>42004</v>
      </c>
      <c r="E935" s="5">
        <v>10986000000</v>
      </c>
      <c r="F935" s="2">
        <v>9974000000</v>
      </c>
      <c r="G935" t="s">
        <v>12</v>
      </c>
      <c r="H935" s="2">
        <v>0</v>
      </c>
      <c r="I935" s="2">
        <v>0</v>
      </c>
      <c r="J935" t="s">
        <v>13</v>
      </c>
      <c r="K935" t="s">
        <v>164</v>
      </c>
    </row>
    <row r="936" spans="1:11" x14ac:dyDescent="0.2">
      <c r="A936">
        <v>962</v>
      </c>
      <c r="B936" t="s">
        <v>355</v>
      </c>
      <c r="C936" t="s">
        <v>17</v>
      </c>
      <c r="D936" s="1">
        <v>42369</v>
      </c>
      <c r="E936" s="5">
        <v>10466000000</v>
      </c>
      <c r="F936" s="2">
        <v>9576000000</v>
      </c>
      <c r="G936" t="s">
        <v>12</v>
      </c>
      <c r="H936" s="2">
        <v>0</v>
      </c>
      <c r="I936" s="2">
        <v>0</v>
      </c>
      <c r="J936" t="s">
        <v>13</v>
      </c>
      <c r="K936" t="s">
        <v>164</v>
      </c>
    </row>
    <row r="937" spans="1:11" x14ac:dyDescent="0.2">
      <c r="A937">
        <v>963</v>
      </c>
      <c r="B937" t="s">
        <v>356</v>
      </c>
      <c r="C937" t="s">
        <v>11</v>
      </c>
      <c r="D937" s="1">
        <v>41455</v>
      </c>
      <c r="E937" s="5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22</v>
      </c>
      <c r="K937" t="s">
        <v>34</v>
      </c>
    </row>
    <row r="938" spans="1:11" x14ac:dyDescent="0.2">
      <c r="A938">
        <v>964</v>
      </c>
      <c r="B938" t="s">
        <v>356</v>
      </c>
      <c r="C938" t="s">
        <v>15</v>
      </c>
      <c r="D938" s="1">
        <v>41819</v>
      </c>
      <c r="E938" s="5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22</v>
      </c>
      <c r="K938" t="s">
        <v>34</v>
      </c>
    </row>
    <row r="939" spans="1:11" x14ac:dyDescent="0.2">
      <c r="A939">
        <v>965</v>
      </c>
      <c r="B939" t="s">
        <v>356</v>
      </c>
      <c r="C939" t="s">
        <v>16</v>
      </c>
      <c r="D939" s="1">
        <v>42183</v>
      </c>
      <c r="E939" s="5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22</v>
      </c>
      <c r="K939" t="s">
        <v>34</v>
      </c>
    </row>
    <row r="940" spans="1:11" x14ac:dyDescent="0.2">
      <c r="A940">
        <v>966</v>
      </c>
      <c r="B940" t="s">
        <v>356</v>
      </c>
      <c r="C940" t="s">
        <v>17</v>
      </c>
      <c r="D940" s="1">
        <v>42554</v>
      </c>
      <c r="E940" s="5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22</v>
      </c>
      <c r="K940" t="s">
        <v>34</v>
      </c>
    </row>
    <row r="941" spans="1:11" x14ac:dyDescent="0.2">
      <c r="A941">
        <v>967</v>
      </c>
      <c r="B941" t="s">
        <v>357</v>
      </c>
      <c r="C941" t="s">
        <v>11</v>
      </c>
      <c r="D941" s="1">
        <v>41274</v>
      </c>
      <c r="E941" s="5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25</v>
      </c>
      <c r="K941" t="s">
        <v>26</v>
      </c>
    </row>
    <row r="942" spans="1:11" x14ac:dyDescent="0.2">
      <c r="A942">
        <v>968</v>
      </c>
      <c r="B942" t="s">
        <v>357</v>
      </c>
      <c r="C942" t="s">
        <v>15</v>
      </c>
      <c r="D942" s="1">
        <v>41639</v>
      </c>
      <c r="E942" s="5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25</v>
      </c>
      <c r="K942" t="s">
        <v>26</v>
      </c>
    </row>
    <row r="943" spans="1:11" x14ac:dyDescent="0.2">
      <c r="A943">
        <v>969</v>
      </c>
      <c r="B943" t="s">
        <v>357</v>
      </c>
      <c r="C943" t="s">
        <v>16</v>
      </c>
      <c r="D943" s="1">
        <v>42004</v>
      </c>
      <c r="E943" s="5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25</v>
      </c>
      <c r="K943" t="s">
        <v>26</v>
      </c>
    </row>
    <row r="944" spans="1:11" x14ac:dyDescent="0.2">
      <c r="A944">
        <v>970</v>
      </c>
      <c r="B944" t="s">
        <v>357</v>
      </c>
      <c r="C944" t="s">
        <v>17</v>
      </c>
      <c r="D944" s="1">
        <v>42369</v>
      </c>
      <c r="E944" s="5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25</v>
      </c>
      <c r="K944" t="s">
        <v>26</v>
      </c>
    </row>
    <row r="945" spans="1:11" x14ac:dyDescent="0.2">
      <c r="A945">
        <v>971</v>
      </c>
      <c r="B945" t="s">
        <v>358</v>
      </c>
      <c r="C945" t="s">
        <v>11</v>
      </c>
      <c r="D945" s="1">
        <v>41639</v>
      </c>
      <c r="E945" s="5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13</v>
      </c>
      <c r="K945" t="s">
        <v>91</v>
      </c>
    </row>
    <row r="946" spans="1:11" x14ac:dyDescent="0.2">
      <c r="A946">
        <v>972</v>
      </c>
      <c r="B946" t="s">
        <v>358</v>
      </c>
      <c r="C946" t="s">
        <v>15</v>
      </c>
      <c r="D946" s="1">
        <v>42004</v>
      </c>
      <c r="E946" s="5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13</v>
      </c>
      <c r="K946" t="s">
        <v>91</v>
      </c>
    </row>
    <row r="947" spans="1:11" x14ac:dyDescent="0.2">
      <c r="A947">
        <v>973</v>
      </c>
      <c r="B947" t="s">
        <v>358</v>
      </c>
      <c r="C947" t="s">
        <v>16</v>
      </c>
      <c r="D947" s="1">
        <v>42369</v>
      </c>
      <c r="E947" s="5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13</v>
      </c>
      <c r="K947" t="s">
        <v>91</v>
      </c>
    </row>
    <row r="948" spans="1:11" x14ac:dyDescent="0.2">
      <c r="A948">
        <v>974</v>
      </c>
      <c r="B948" t="s">
        <v>358</v>
      </c>
      <c r="C948" t="s">
        <v>17</v>
      </c>
      <c r="D948" s="1">
        <v>42735</v>
      </c>
      <c r="E948" s="5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13</v>
      </c>
      <c r="K948" t="s">
        <v>91</v>
      </c>
    </row>
    <row r="949" spans="1:11" x14ac:dyDescent="0.2">
      <c r="A949">
        <v>975</v>
      </c>
      <c r="B949" t="s">
        <v>359</v>
      </c>
      <c r="C949" t="s">
        <v>11</v>
      </c>
      <c r="D949" s="1">
        <v>41274</v>
      </c>
      <c r="E949" s="5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42</v>
      </c>
      <c r="K949" t="s">
        <v>45</v>
      </c>
    </row>
    <row r="950" spans="1:11" x14ac:dyDescent="0.2">
      <c r="A950">
        <v>976</v>
      </c>
      <c r="B950" t="s">
        <v>359</v>
      </c>
      <c r="C950" t="s">
        <v>15</v>
      </c>
      <c r="D950" s="1">
        <v>41639</v>
      </c>
      <c r="E950" s="5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42</v>
      </c>
      <c r="K950" t="s">
        <v>45</v>
      </c>
    </row>
    <row r="951" spans="1:11" x14ac:dyDescent="0.2">
      <c r="A951">
        <v>977</v>
      </c>
      <c r="B951" t="s">
        <v>359</v>
      </c>
      <c r="C951" t="s">
        <v>16</v>
      </c>
      <c r="D951" s="1">
        <v>42004</v>
      </c>
      <c r="E951" s="5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42</v>
      </c>
      <c r="K951" t="s">
        <v>45</v>
      </c>
    </row>
    <row r="952" spans="1:11" x14ac:dyDescent="0.2">
      <c r="A952">
        <v>978</v>
      </c>
      <c r="B952" t="s">
        <v>359</v>
      </c>
      <c r="C952" t="s">
        <v>17</v>
      </c>
      <c r="D952" s="1">
        <v>42369</v>
      </c>
      <c r="E952" s="5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42</v>
      </c>
      <c r="K952" t="s">
        <v>45</v>
      </c>
    </row>
    <row r="953" spans="1:11" x14ac:dyDescent="0.2">
      <c r="A953">
        <v>979</v>
      </c>
      <c r="B953" t="s">
        <v>360</v>
      </c>
      <c r="C953" t="s">
        <v>11</v>
      </c>
      <c r="D953" s="1">
        <v>41306</v>
      </c>
      <c r="E953" s="5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19</v>
      </c>
      <c r="K953" t="s">
        <v>294</v>
      </c>
    </row>
    <row r="954" spans="1:11" x14ac:dyDescent="0.2">
      <c r="A954">
        <v>980</v>
      </c>
      <c r="B954" t="s">
        <v>360</v>
      </c>
      <c r="C954" t="s">
        <v>15</v>
      </c>
      <c r="D954" s="1">
        <v>41670</v>
      </c>
      <c r="E954" s="5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19</v>
      </c>
      <c r="K954" t="s">
        <v>294</v>
      </c>
    </row>
    <row r="955" spans="1:11" x14ac:dyDescent="0.2">
      <c r="A955">
        <v>981</v>
      </c>
      <c r="B955" t="s">
        <v>360</v>
      </c>
      <c r="C955" t="s">
        <v>16</v>
      </c>
      <c r="D955" s="1">
        <v>42034</v>
      </c>
      <c r="E955" s="5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19</v>
      </c>
      <c r="K955" t="s">
        <v>294</v>
      </c>
    </row>
    <row r="956" spans="1:11" x14ac:dyDescent="0.2">
      <c r="A956">
        <v>982</v>
      </c>
      <c r="B956" t="s">
        <v>360</v>
      </c>
      <c r="C956" t="s">
        <v>17</v>
      </c>
      <c r="D956" s="1">
        <v>42398</v>
      </c>
      <c r="E956" s="5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19</v>
      </c>
      <c r="K956" t="s">
        <v>294</v>
      </c>
    </row>
    <row r="957" spans="1:11" x14ac:dyDescent="0.2">
      <c r="A957">
        <v>983</v>
      </c>
      <c r="B957" t="s">
        <v>361</v>
      </c>
      <c r="C957" t="s">
        <v>11</v>
      </c>
      <c r="D957" s="1">
        <v>41455</v>
      </c>
      <c r="E957" s="5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22</v>
      </c>
      <c r="K957" t="s">
        <v>68</v>
      </c>
    </row>
    <row r="958" spans="1:11" x14ac:dyDescent="0.2">
      <c r="A958">
        <v>984</v>
      </c>
      <c r="B958" t="s">
        <v>361</v>
      </c>
      <c r="C958" t="s">
        <v>15</v>
      </c>
      <c r="D958" s="1">
        <v>41819</v>
      </c>
      <c r="E958" s="5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22</v>
      </c>
      <c r="K958" t="s">
        <v>68</v>
      </c>
    </row>
    <row r="959" spans="1:11" x14ac:dyDescent="0.2">
      <c r="A959">
        <v>985</v>
      </c>
      <c r="B959" t="s">
        <v>361</v>
      </c>
      <c r="C959" t="s">
        <v>16</v>
      </c>
      <c r="D959" s="1">
        <v>42183</v>
      </c>
      <c r="E959" s="5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22</v>
      </c>
      <c r="K959" t="s">
        <v>68</v>
      </c>
    </row>
    <row r="960" spans="1:11" x14ac:dyDescent="0.2">
      <c r="A960">
        <v>986</v>
      </c>
      <c r="B960" t="s">
        <v>361</v>
      </c>
      <c r="C960" t="s">
        <v>17</v>
      </c>
      <c r="D960" s="1">
        <v>42547</v>
      </c>
      <c r="E960" s="5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22</v>
      </c>
      <c r="K960" t="s">
        <v>68</v>
      </c>
    </row>
    <row r="961" spans="1:11" x14ac:dyDescent="0.2">
      <c r="A961">
        <v>987</v>
      </c>
      <c r="B961" t="s">
        <v>362</v>
      </c>
      <c r="C961" t="s">
        <v>11</v>
      </c>
      <c r="D961" s="1">
        <v>41274</v>
      </c>
      <c r="E961" s="5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47</v>
      </c>
      <c r="K961" t="s">
        <v>363</v>
      </c>
    </row>
    <row r="962" spans="1:11" x14ac:dyDescent="0.2">
      <c r="A962">
        <v>988</v>
      </c>
      <c r="B962" t="s">
        <v>362</v>
      </c>
      <c r="C962" t="s">
        <v>15</v>
      </c>
      <c r="D962" s="1">
        <v>41639</v>
      </c>
      <c r="E962" s="5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47</v>
      </c>
      <c r="K962" t="s">
        <v>363</v>
      </c>
    </row>
    <row r="963" spans="1:11" x14ac:dyDescent="0.2">
      <c r="A963">
        <v>989</v>
      </c>
      <c r="B963" t="s">
        <v>362</v>
      </c>
      <c r="C963" t="s">
        <v>16</v>
      </c>
      <c r="D963" s="1">
        <v>42004</v>
      </c>
      <c r="E963" s="5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47</v>
      </c>
      <c r="K963" t="s">
        <v>363</v>
      </c>
    </row>
    <row r="964" spans="1:11" x14ac:dyDescent="0.2">
      <c r="A964">
        <v>990</v>
      </c>
      <c r="B964" t="s">
        <v>362</v>
      </c>
      <c r="C964" t="s">
        <v>17</v>
      </c>
      <c r="D964" s="1">
        <v>42369</v>
      </c>
      <c r="E964" s="5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47</v>
      </c>
      <c r="K964" t="s">
        <v>363</v>
      </c>
    </row>
    <row r="965" spans="1:11" x14ac:dyDescent="0.2">
      <c r="A965">
        <v>991</v>
      </c>
      <c r="B965" t="s">
        <v>364</v>
      </c>
      <c r="C965" t="s">
        <v>11</v>
      </c>
      <c r="D965" s="1">
        <v>41639</v>
      </c>
      <c r="E965" s="5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364</v>
      </c>
      <c r="C966" t="s">
        <v>15</v>
      </c>
      <c r="D966" s="1">
        <v>42004</v>
      </c>
      <c r="E966" s="5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13</v>
      </c>
      <c r="K966" t="s">
        <v>14</v>
      </c>
    </row>
    <row r="967" spans="1:11" x14ac:dyDescent="0.2">
      <c r="A967">
        <v>993</v>
      </c>
      <c r="B967" t="s">
        <v>364</v>
      </c>
      <c r="C967" t="s">
        <v>16</v>
      </c>
      <c r="D967" s="1">
        <v>42369</v>
      </c>
      <c r="E967" s="5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364</v>
      </c>
      <c r="C968" t="s">
        <v>17</v>
      </c>
      <c r="D968" s="1">
        <v>42735</v>
      </c>
      <c r="E968" s="5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13</v>
      </c>
      <c r="K968" t="s">
        <v>14</v>
      </c>
    </row>
    <row r="969" spans="1:11" x14ac:dyDescent="0.2">
      <c r="A969">
        <v>995</v>
      </c>
      <c r="B969" t="s">
        <v>365</v>
      </c>
      <c r="C969" t="s">
        <v>11</v>
      </c>
      <c r="D969" s="1">
        <v>41274</v>
      </c>
      <c r="E969" s="5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182</v>
      </c>
      <c r="K969" t="s">
        <v>366</v>
      </c>
    </row>
    <row r="970" spans="1:11" x14ac:dyDescent="0.2">
      <c r="A970">
        <v>996</v>
      </c>
      <c r="B970" t="s">
        <v>365</v>
      </c>
      <c r="C970" t="s">
        <v>15</v>
      </c>
      <c r="D970" s="1">
        <v>41639</v>
      </c>
      <c r="E970" s="5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182</v>
      </c>
      <c r="K970" t="s">
        <v>366</v>
      </c>
    </row>
    <row r="971" spans="1:11" x14ac:dyDescent="0.2">
      <c r="A971">
        <v>997</v>
      </c>
      <c r="B971" t="s">
        <v>365</v>
      </c>
      <c r="C971" t="s">
        <v>16</v>
      </c>
      <c r="D971" s="1">
        <v>42004</v>
      </c>
      <c r="E971" s="5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182</v>
      </c>
      <c r="K971" t="s">
        <v>366</v>
      </c>
    </row>
    <row r="972" spans="1:11" x14ac:dyDescent="0.2">
      <c r="A972">
        <v>998</v>
      </c>
      <c r="B972" t="s">
        <v>365</v>
      </c>
      <c r="C972" t="s">
        <v>17</v>
      </c>
      <c r="D972" s="1">
        <v>42369</v>
      </c>
      <c r="E972" s="5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182</v>
      </c>
      <c r="K972" t="s">
        <v>366</v>
      </c>
    </row>
    <row r="973" spans="1:11" x14ac:dyDescent="0.2">
      <c r="A973">
        <v>999</v>
      </c>
      <c r="B973" t="s">
        <v>367</v>
      </c>
      <c r="C973" t="s">
        <v>11</v>
      </c>
      <c r="D973" s="1">
        <v>41274</v>
      </c>
      <c r="E973" s="5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59</v>
      </c>
      <c r="K973" t="s">
        <v>193</v>
      </c>
    </row>
    <row r="974" spans="1:11" x14ac:dyDescent="0.2">
      <c r="A974">
        <v>1000</v>
      </c>
      <c r="B974" t="s">
        <v>367</v>
      </c>
      <c r="C974" t="s">
        <v>15</v>
      </c>
      <c r="D974" s="1">
        <v>41639</v>
      </c>
      <c r="E974" s="5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59</v>
      </c>
      <c r="K974" t="s">
        <v>193</v>
      </c>
    </row>
    <row r="975" spans="1:11" x14ac:dyDescent="0.2">
      <c r="A975">
        <v>1001</v>
      </c>
      <c r="B975" t="s">
        <v>367</v>
      </c>
      <c r="C975" t="s">
        <v>16</v>
      </c>
      <c r="D975" s="1">
        <v>42004</v>
      </c>
      <c r="E975" s="5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59</v>
      </c>
      <c r="K975" t="s">
        <v>193</v>
      </c>
    </row>
    <row r="976" spans="1:11" x14ac:dyDescent="0.2">
      <c r="A976">
        <v>1002</v>
      </c>
      <c r="B976" t="s">
        <v>367</v>
      </c>
      <c r="C976" t="s">
        <v>17</v>
      </c>
      <c r="D976" s="1">
        <v>42369</v>
      </c>
      <c r="E976" s="5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59</v>
      </c>
      <c r="K976" t="s">
        <v>193</v>
      </c>
    </row>
    <row r="977" spans="1:11" x14ac:dyDescent="0.2">
      <c r="A977">
        <v>1003</v>
      </c>
      <c r="B977" t="s">
        <v>368</v>
      </c>
      <c r="C977" t="s">
        <v>11</v>
      </c>
      <c r="D977" s="1">
        <v>41307</v>
      </c>
      <c r="E977" s="5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19</v>
      </c>
      <c r="K977" t="s">
        <v>334</v>
      </c>
    </row>
    <row r="978" spans="1:11" x14ac:dyDescent="0.2">
      <c r="A978">
        <v>1004</v>
      </c>
      <c r="B978" t="s">
        <v>368</v>
      </c>
      <c r="C978" t="s">
        <v>15</v>
      </c>
      <c r="D978" s="1">
        <v>41671</v>
      </c>
      <c r="E978" s="5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19</v>
      </c>
      <c r="K978" t="s">
        <v>334</v>
      </c>
    </row>
    <row r="979" spans="1:11" x14ac:dyDescent="0.2">
      <c r="A979">
        <v>1005</v>
      </c>
      <c r="B979" t="s">
        <v>368</v>
      </c>
      <c r="C979" t="s">
        <v>16</v>
      </c>
      <c r="D979" s="1">
        <v>42035</v>
      </c>
      <c r="E979" s="5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19</v>
      </c>
      <c r="K979" t="s">
        <v>334</v>
      </c>
    </row>
    <row r="980" spans="1:11" x14ac:dyDescent="0.2">
      <c r="A980">
        <v>1006</v>
      </c>
      <c r="B980" t="s">
        <v>368</v>
      </c>
      <c r="C980" t="s">
        <v>17</v>
      </c>
      <c r="D980" s="1">
        <v>42399</v>
      </c>
      <c r="E980" s="5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19</v>
      </c>
      <c r="K980" t="s">
        <v>334</v>
      </c>
    </row>
    <row r="981" spans="1:11" x14ac:dyDescent="0.2">
      <c r="A981">
        <v>1007</v>
      </c>
      <c r="B981" t="s">
        <v>369</v>
      </c>
      <c r="C981" t="s">
        <v>11</v>
      </c>
      <c r="D981" s="1">
        <v>41639</v>
      </c>
      <c r="E981" s="5">
        <v>8312000000</v>
      </c>
      <c r="F981" t="s">
        <v>12</v>
      </c>
      <c r="G981" s="2">
        <v>3456000000</v>
      </c>
      <c r="H981" s="2">
        <v>0</v>
      </c>
      <c r="I981" s="2">
        <v>258000000</v>
      </c>
      <c r="J981" t="s">
        <v>22</v>
      </c>
      <c r="K981" t="s">
        <v>57</v>
      </c>
    </row>
    <row r="982" spans="1:11" x14ac:dyDescent="0.2">
      <c r="A982">
        <v>1008</v>
      </c>
      <c r="B982" t="s">
        <v>369</v>
      </c>
      <c r="C982" t="s">
        <v>15</v>
      </c>
      <c r="D982" s="1">
        <v>42004</v>
      </c>
      <c r="E982" s="5">
        <v>9441000000</v>
      </c>
      <c r="F982" t="s">
        <v>12</v>
      </c>
      <c r="G982" s="2">
        <v>4014000000</v>
      </c>
      <c r="H982" s="2">
        <v>0</v>
      </c>
      <c r="I982" s="2">
        <v>321000000</v>
      </c>
      <c r="J982" t="s">
        <v>22</v>
      </c>
      <c r="K982" t="s">
        <v>57</v>
      </c>
    </row>
    <row r="983" spans="1:11" x14ac:dyDescent="0.2">
      <c r="A983">
        <v>1009</v>
      </c>
      <c r="B983" t="s">
        <v>369</v>
      </c>
      <c r="C983" t="s">
        <v>16</v>
      </c>
      <c r="D983" s="1">
        <v>42369</v>
      </c>
      <c r="E983" s="5">
        <v>9667000000</v>
      </c>
      <c r="F983" t="s">
        <v>12</v>
      </c>
      <c r="G983" s="2">
        <v>4162000000</v>
      </c>
      <c r="H983" s="2">
        <v>0</v>
      </c>
      <c r="I983" s="2">
        <v>366000000</v>
      </c>
      <c r="J983" t="s">
        <v>22</v>
      </c>
      <c r="K983" t="s">
        <v>57</v>
      </c>
    </row>
    <row r="984" spans="1:11" x14ac:dyDescent="0.2">
      <c r="A984">
        <v>1010</v>
      </c>
      <c r="B984" t="s">
        <v>369</v>
      </c>
      <c r="C984" t="s">
        <v>17</v>
      </c>
      <c r="D984" s="1">
        <v>42735</v>
      </c>
      <c r="E984" s="5">
        <v>10776000000</v>
      </c>
      <c r="F984" t="s">
        <v>12</v>
      </c>
      <c r="G984" s="2">
        <v>4525000000</v>
      </c>
      <c r="H984" s="2">
        <v>0</v>
      </c>
      <c r="I984" s="2">
        <v>373000000</v>
      </c>
      <c r="J984" t="s">
        <v>22</v>
      </c>
      <c r="K984" t="s">
        <v>57</v>
      </c>
    </row>
    <row r="985" spans="1:11" x14ac:dyDescent="0.2">
      <c r="A985">
        <v>1011</v>
      </c>
      <c r="B985" t="s">
        <v>370</v>
      </c>
      <c r="C985" t="s">
        <v>11</v>
      </c>
      <c r="D985" s="1">
        <v>41274</v>
      </c>
      <c r="E985" s="5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52</v>
      </c>
      <c r="K985" t="s">
        <v>234</v>
      </c>
    </row>
    <row r="986" spans="1:11" x14ac:dyDescent="0.2">
      <c r="A986">
        <v>1012</v>
      </c>
      <c r="B986" t="s">
        <v>370</v>
      </c>
      <c r="C986" t="s">
        <v>15</v>
      </c>
      <c r="D986" s="1">
        <v>41639</v>
      </c>
      <c r="E986" s="5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52</v>
      </c>
      <c r="K986" t="s">
        <v>234</v>
      </c>
    </row>
    <row r="987" spans="1:11" x14ac:dyDescent="0.2">
      <c r="A987">
        <v>1013</v>
      </c>
      <c r="B987" t="s">
        <v>370</v>
      </c>
      <c r="C987" t="s">
        <v>16</v>
      </c>
      <c r="D987" s="1">
        <v>42004</v>
      </c>
      <c r="E987" s="5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52</v>
      </c>
      <c r="K987" t="s">
        <v>234</v>
      </c>
    </row>
    <row r="988" spans="1:11" x14ac:dyDescent="0.2">
      <c r="A988">
        <v>1014</v>
      </c>
      <c r="B988" t="s">
        <v>370</v>
      </c>
      <c r="C988" t="s">
        <v>17</v>
      </c>
      <c r="D988" s="1">
        <v>42369</v>
      </c>
      <c r="E988" s="5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52</v>
      </c>
      <c r="K988" t="s">
        <v>234</v>
      </c>
    </row>
    <row r="989" spans="1:11" x14ac:dyDescent="0.2">
      <c r="A989">
        <v>1015</v>
      </c>
      <c r="B989" t="s">
        <v>371</v>
      </c>
      <c r="C989" t="s">
        <v>11</v>
      </c>
      <c r="D989" s="1">
        <v>41274</v>
      </c>
      <c r="E989" s="5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52</v>
      </c>
      <c r="K989" t="s">
        <v>265</v>
      </c>
    </row>
    <row r="990" spans="1:11" x14ac:dyDescent="0.2">
      <c r="A990">
        <v>1016</v>
      </c>
      <c r="B990" t="s">
        <v>371</v>
      </c>
      <c r="C990" t="s">
        <v>15</v>
      </c>
      <c r="D990" s="1">
        <v>41639</v>
      </c>
      <c r="E990" s="5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52</v>
      </c>
      <c r="K990" t="s">
        <v>265</v>
      </c>
    </row>
    <row r="991" spans="1:11" x14ac:dyDescent="0.2">
      <c r="A991">
        <v>1017</v>
      </c>
      <c r="B991" t="s">
        <v>371</v>
      </c>
      <c r="C991" t="s">
        <v>16</v>
      </c>
      <c r="D991" s="1">
        <v>42004</v>
      </c>
      <c r="E991" s="5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52</v>
      </c>
      <c r="K991" t="s">
        <v>265</v>
      </c>
    </row>
    <row r="992" spans="1:11" x14ac:dyDescent="0.2">
      <c r="A992">
        <v>1018</v>
      </c>
      <c r="B992" t="s">
        <v>371</v>
      </c>
      <c r="C992" t="s">
        <v>17</v>
      </c>
      <c r="D992" s="1">
        <v>42369</v>
      </c>
      <c r="E992" s="5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52</v>
      </c>
      <c r="K992" t="s">
        <v>265</v>
      </c>
    </row>
    <row r="993" spans="1:11" x14ac:dyDescent="0.2">
      <c r="A993">
        <v>1019</v>
      </c>
      <c r="B993" t="s">
        <v>372</v>
      </c>
      <c r="C993" t="s">
        <v>11</v>
      </c>
      <c r="D993" s="1">
        <v>41274</v>
      </c>
      <c r="E993" s="5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19</v>
      </c>
      <c r="K993" t="s">
        <v>133</v>
      </c>
    </row>
    <row r="994" spans="1:11" x14ac:dyDescent="0.2">
      <c r="A994">
        <v>1020</v>
      </c>
      <c r="B994" t="s">
        <v>372</v>
      </c>
      <c r="C994" t="s">
        <v>15</v>
      </c>
      <c r="D994" s="1">
        <v>41639</v>
      </c>
      <c r="E994" s="5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19</v>
      </c>
      <c r="K994" t="s">
        <v>133</v>
      </c>
    </row>
    <row r="995" spans="1:11" x14ac:dyDescent="0.2">
      <c r="A995">
        <v>1021</v>
      </c>
      <c r="B995" t="s">
        <v>372</v>
      </c>
      <c r="C995" t="s">
        <v>16</v>
      </c>
      <c r="D995" s="1">
        <v>42004</v>
      </c>
      <c r="E995" s="5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19</v>
      </c>
      <c r="K995" t="s">
        <v>133</v>
      </c>
    </row>
    <row r="996" spans="1:11" x14ac:dyDescent="0.2">
      <c r="A996">
        <v>1022</v>
      </c>
      <c r="B996" t="s">
        <v>372</v>
      </c>
      <c r="C996" t="s">
        <v>17</v>
      </c>
      <c r="D996" s="1">
        <v>42369</v>
      </c>
      <c r="E996" s="5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19</v>
      </c>
      <c r="K996" t="s">
        <v>133</v>
      </c>
    </row>
    <row r="997" spans="1:11" x14ac:dyDescent="0.2">
      <c r="A997">
        <v>1023</v>
      </c>
      <c r="B997" t="s">
        <v>373</v>
      </c>
      <c r="C997" t="s">
        <v>11</v>
      </c>
      <c r="D997" s="1">
        <v>41639</v>
      </c>
      <c r="E997" s="5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13</v>
      </c>
      <c r="K997" t="s">
        <v>64</v>
      </c>
    </row>
    <row r="998" spans="1:11" x14ac:dyDescent="0.2">
      <c r="A998">
        <v>1024</v>
      </c>
      <c r="B998" t="s">
        <v>373</v>
      </c>
      <c r="C998" t="s">
        <v>15</v>
      </c>
      <c r="D998" s="1">
        <v>42004</v>
      </c>
      <c r="E998" s="5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13</v>
      </c>
      <c r="K998" t="s">
        <v>64</v>
      </c>
    </row>
    <row r="999" spans="1:11" x14ac:dyDescent="0.2">
      <c r="A999">
        <v>1025</v>
      </c>
      <c r="B999" t="s">
        <v>373</v>
      </c>
      <c r="C999" t="s">
        <v>16</v>
      </c>
      <c r="D999" s="1">
        <v>42369</v>
      </c>
      <c r="E999" s="5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13</v>
      </c>
      <c r="K999" t="s">
        <v>64</v>
      </c>
    </row>
    <row r="1000" spans="1:11" x14ac:dyDescent="0.2">
      <c r="A1000">
        <v>1026</v>
      </c>
      <c r="B1000" t="s">
        <v>373</v>
      </c>
      <c r="C1000" t="s">
        <v>17</v>
      </c>
      <c r="D1000" s="1">
        <v>42735</v>
      </c>
      <c r="E1000" s="5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13</v>
      </c>
      <c r="K1000" t="s">
        <v>64</v>
      </c>
    </row>
    <row r="1001" spans="1:11" x14ac:dyDescent="0.2">
      <c r="A1001">
        <v>1027</v>
      </c>
      <c r="B1001" t="s">
        <v>374</v>
      </c>
      <c r="C1001" t="s">
        <v>11</v>
      </c>
      <c r="D1001" s="1">
        <v>41274</v>
      </c>
      <c r="E1001" s="5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19</v>
      </c>
      <c r="K1001" t="s">
        <v>286</v>
      </c>
    </row>
    <row r="1002" spans="1:11" x14ac:dyDescent="0.2">
      <c r="A1002">
        <v>1028</v>
      </c>
      <c r="B1002" t="s">
        <v>374</v>
      </c>
      <c r="C1002" t="s">
        <v>15</v>
      </c>
      <c r="D1002" s="1">
        <v>41639</v>
      </c>
      <c r="E1002" s="5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19</v>
      </c>
      <c r="K1002" t="s">
        <v>286</v>
      </c>
    </row>
    <row r="1003" spans="1:11" x14ac:dyDescent="0.2">
      <c r="A1003">
        <v>1029</v>
      </c>
      <c r="B1003" t="s">
        <v>374</v>
      </c>
      <c r="C1003" t="s">
        <v>16</v>
      </c>
      <c r="D1003" s="1">
        <v>42004</v>
      </c>
      <c r="E1003" s="5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19</v>
      </c>
      <c r="K1003" t="s">
        <v>286</v>
      </c>
    </row>
    <row r="1004" spans="1:11" x14ac:dyDescent="0.2">
      <c r="A1004">
        <v>1030</v>
      </c>
      <c r="B1004" t="s">
        <v>374</v>
      </c>
      <c r="C1004" t="s">
        <v>17</v>
      </c>
      <c r="D1004" s="1">
        <v>42369</v>
      </c>
      <c r="E1004" s="5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19</v>
      </c>
      <c r="K1004" t="s">
        <v>286</v>
      </c>
    </row>
    <row r="1005" spans="1:11" x14ac:dyDescent="0.2">
      <c r="A1005">
        <v>1031</v>
      </c>
      <c r="B1005" t="s">
        <v>375</v>
      </c>
      <c r="C1005" t="s">
        <v>11</v>
      </c>
      <c r="D1005" s="1">
        <v>41274</v>
      </c>
      <c r="E1005" s="5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19</v>
      </c>
      <c r="K1005" t="s">
        <v>155</v>
      </c>
    </row>
    <row r="1006" spans="1:11" x14ac:dyDescent="0.2">
      <c r="A1006">
        <v>1032</v>
      </c>
      <c r="B1006" t="s">
        <v>375</v>
      </c>
      <c r="C1006" t="s">
        <v>15</v>
      </c>
      <c r="D1006" s="1">
        <v>41639</v>
      </c>
      <c r="E1006" s="5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19</v>
      </c>
      <c r="K1006" t="s">
        <v>155</v>
      </c>
    </row>
    <row r="1007" spans="1:11" x14ac:dyDescent="0.2">
      <c r="A1007">
        <v>1033</v>
      </c>
      <c r="B1007" t="s">
        <v>375</v>
      </c>
      <c r="C1007" t="s">
        <v>16</v>
      </c>
      <c r="D1007" s="1">
        <v>42004</v>
      </c>
      <c r="E1007" s="5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19</v>
      </c>
      <c r="K1007" t="s">
        <v>155</v>
      </c>
    </row>
    <row r="1008" spans="1:11" x14ac:dyDescent="0.2">
      <c r="A1008">
        <v>1034</v>
      </c>
      <c r="B1008" t="s">
        <v>375</v>
      </c>
      <c r="C1008" t="s">
        <v>17</v>
      </c>
      <c r="D1008" s="1">
        <v>42369</v>
      </c>
      <c r="E1008" s="5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19</v>
      </c>
      <c r="K1008" t="s">
        <v>155</v>
      </c>
    </row>
    <row r="1009" spans="1:11" x14ac:dyDescent="0.2">
      <c r="A1009">
        <v>1035</v>
      </c>
      <c r="B1009" t="s">
        <v>376</v>
      </c>
      <c r="C1009" t="s">
        <v>11</v>
      </c>
      <c r="D1009" s="1">
        <v>41364</v>
      </c>
      <c r="E1009" s="5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">
      <c r="A1010">
        <v>1036</v>
      </c>
      <c r="B1010" t="s">
        <v>376</v>
      </c>
      <c r="C1010" t="s">
        <v>15</v>
      </c>
      <c r="D1010" s="1">
        <v>41729</v>
      </c>
      <c r="E1010" s="5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">
      <c r="A1011">
        <v>1037</v>
      </c>
      <c r="B1011" t="s">
        <v>376</v>
      </c>
      <c r="C1011" t="s">
        <v>16</v>
      </c>
      <c r="D1011" s="1">
        <v>42094</v>
      </c>
      <c r="E1011" s="5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">
      <c r="A1012">
        <v>1038</v>
      </c>
      <c r="B1012" t="s">
        <v>376</v>
      </c>
      <c r="C1012" t="s">
        <v>17</v>
      </c>
      <c r="D1012" s="1">
        <v>42460</v>
      </c>
      <c r="E1012" s="5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">
      <c r="A1013">
        <v>1039</v>
      </c>
      <c r="B1013" t="s">
        <v>377</v>
      </c>
      <c r="C1013" t="s">
        <v>11</v>
      </c>
      <c r="D1013" s="1">
        <v>41364</v>
      </c>
      <c r="E1013" s="5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25</v>
      </c>
      <c r="K1013" t="s">
        <v>28</v>
      </c>
    </row>
    <row r="1014" spans="1:11" x14ac:dyDescent="0.2">
      <c r="A1014">
        <v>1040</v>
      </c>
      <c r="B1014" t="s">
        <v>377</v>
      </c>
      <c r="C1014" t="s">
        <v>15</v>
      </c>
      <c r="D1014" s="1">
        <v>41729</v>
      </c>
      <c r="E1014" s="5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25</v>
      </c>
      <c r="K1014" t="s">
        <v>28</v>
      </c>
    </row>
    <row r="1015" spans="1:11" x14ac:dyDescent="0.2">
      <c r="A1015">
        <v>1041</v>
      </c>
      <c r="B1015" t="s">
        <v>377</v>
      </c>
      <c r="C1015" t="s">
        <v>16</v>
      </c>
      <c r="D1015" s="1">
        <v>42094</v>
      </c>
      <c r="E1015" s="5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25</v>
      </c>
      <c r="K1015" t="s">
        <v>28</v>
      </c>
    </row>
    <row r="1016" spans="1:11" x14ac:dyDescent="0.2">
      <c r="A1016">
        <v>1042</v>
      </c>
      <c r="B1016" t="s">
        <v>377</v>
      </c>
      <c r="C1016" t="s">
        <v>17</v>
      </c>
      <c r="D1016" s="1">
        <v>42460</v>
      </c>
      <c r="E1016" s="5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25</v>
      </c>
      <c r="K1016" t="s">
        <v>28</v>
      </c>
    </row>
    <row r="1017" spans="1:11" x14ac:dyDescent="0.2">
      <c r="A1017">
        <v>1043</v>
      </c>
      <c r="B1017" t="s">
        <v>378</v>
      </c>
      <c r="C1017" t="s">
        <v>11</v>
      </c>
      <c r="D1017" s="1">
        <v>41274</v>
      </c>
      <c r="E1017" s="5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47</v>
      </c>
      <c r="K1017" t="s">
        <v>379</v>
      </c>
    </row>
    <row r="1018" spans="1:11" x14ac:dyDescent="0.2">
      <c r="A1018">
        <v>1044</v>
      </c>
      <c r="B1018" t="s">
        <v>378</v>
      </c>
      <c r="C1018" t="s">
        <v>15</v>
      </c>
      <c r="D1018" s="1">
        <v>41639</v>
      </c>
      <c r="E1018" s="5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47</v>
      </c>
      <c r="K1018" t="s">
        <v>379</v>
      </c>
    </row>
    <row r="1019" spans="1:11" x14ac:dyDescent="0.2">
      <c r="A1019">
        <v>1045</v>
      </c>
      <c r="B1019" t="s">
        <v>378</v>
      </c>
      <c r="C1019" t="s">
        <v>16</v>
      </c>
      <c r="D1019" s="1">
        <v>42004</v>
      </c>
      <c r="E1019" s="5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47</v>
      </c>
      <c r="K1019" t="s">
        <v>379</v>
      </c>
    </row>
    <row r="1020" spans="1:11" x14ac:dyDescent="0.2">
      <c r="A1020">
        <v>1046</v>
      </c>
      <c r="B1020" t="s">
        <v>378</v>
      </c>
      <c r="C1020" t="s">
        <v>17</v>
      </c>
      <c r="D1020" s="1">
        <v>42369</v>
      </c>
      <c r="E1020" s="5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47</v>
      </c>
      <c r="K1020" t="s">
        <v>379</v>
      </c>
    </row>
    <row r="1021" spans="1:11" x14ac:dyDescent="0.2">
      <c r="A1021">
        <v>1047</v>
      </c>
      <c r="B1021" t="s">
        <v>380</v>
      </c>
      <c r="C1021" t="s">
        <v>11</v>
      </c>
      <c r="D1021" s="1">
        <v>41274</v>
      </c>
      <c r="E1021" s="5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36</v>
      </c>
      <c r="K1021" t="s">
        <v>124</v>
      </c>
    </row>
    <row r="1022" spans="1:11" x14ac:dyDescent="0.2">
      <c r="A1022">
        <v>1048</v>
      </c>
      <c r="B1022" t="s">
        <v>380</v>
      </c>
      <c r="C1022" t="s">
        <v>15</v>
      </c>
      <c r="D1022" s="1">
        <v>41639</v>
      </c>
      <c r="E1022" s="5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36</v>
      </c>
      <c r="K1022" t="s">
        <v>124</v>
      </c>
    </row>
    <row r="1023" spans="1:11" x14ac:dyDescent="0.2">
      <c r="A1023">
        <v>1049</v>
      </c>
      <c r="B1023" t="s">
        <v>380</v>
      </c>
      <c r="C1023" t="s">
        <v>16</v>
      </c>
      <c r="D1023" s="1">
        <v>42004</v>
      </c>
      <c r="E1023" s="5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36</v>
      </c>
      <c r="K1023" t="s">
        <v>124</v>
      </c>
    </row>
    <row r="1024" spans="1:11" x14ac:dyDescent="0.2">
      <c r="A1024">
        <v>1050</v>
      </c>
      <c r="B1024" t="s">
        <v>380</v>
      </c>
      <c r="C1024" t="s">
        <v>17</v>
      </c>
      <c r="D1024" s="1">
        <v>42369</v>
      </c>
      <c r="E1024" s="5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36</v>
      </c>
      <c r="K1024" t="s">
        <v>124</v>
      </c>
    </row>
    <row r="1025" spans="1:11" x14ac:dyDescent="0.2">
      <c r="A1025">
        <v>1051</v>
      </c>
      <c r="B1025" t="s">
        <v>381</v>
      </c>
      <c r="C1025" t="s">
        <v>11</v>
      </c>
      <c r="D1025" s="1">
        <v>41274</v>
      </c>
      <c r="E1025" s="5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47</v>
      </c>
      <c r="K1025" t="s">
        <v>48</v>
      </c>
    </row>
    <row r="1026" spans="1:11" x14ac:dyDescent="0.2">
      <c r="A1026">
        <v>1052</v>
      </c>
      <c r="B1026" t="s">
        <v>381</v>
      </c>
      <c r="C1026" t="s">
        <v>15</v>
      </c>
      <c r="D1026" s="1">
        <v>41639</v>
      </c>
      <c r="E1026" s="5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47</v>
      </c>
      <c r="K1026" t="s">
        <v>48</v>
      </c>
    </row>
    <row r="1027" spans="1:11" x14ac:dyDescent="0.2">
      <c r="A1027">
        <v>1053</v>
      </c>
      <c r="B1027" t="s">
        <v>381</v>
      </c>
      <c r="C1027" t="s">
        <v>16</v>
      </c>
      <c r="D1027" s="1">
        <v>42004</v>
      </c>
      <c r="E1027" s="5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47</v>
      </c>
      <c r="K1027" t="s">
        <v>48</v>
      </c>
    </row>
    <row r="1028" spans="1:11" x14ac:dyDescent="0.2">
      <c r="A1028">
        <v>1054</v>
      </c>
      <c r="B1028" t="s">
        <v>381</v>
      </c>
      <c r="C1028" t="s">
        <v>17</v>
      </c>
      <c r="D1028" s="1">
        <v>42369</v>
      </c>
      <c r="E1028" s="5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47</v>
      </c>
      <c r="K1028" t="s">
        <v>48</v>
      </c>
    </row>
    <row r="1029" spans="1:11" x14ac:dyDescent="0.2">
      <c r="A1029">
        <v>1055</v>
      </c>
      <c r="B1029" t="s">
        <v>382</v>
      </c>
      <c r="C1029" t="s">
        <v>11</v>
      </c>
      <c r="D1029" s="1">
        <v>41274</v>
      </c>
      <c r="E1029" s="5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19</v>
      </c>
      <c r="K1029" t="s">
        <v>383</v>
      </c>
    </row>
    <row r="1030" spans="1:11" x14ac:dyDescent="0.2">
      <c r="A1030">
        <v>1056</v>
      </c>
      <c r="B1030" t="s">
        <v>382</v>
      </c>
      <c r="C1030" t="s">
        <v>15</v>
      </c>
      <c r="D1030" s="1">
        <v>41639</v>
      </c>
      <c r="E1030" s="5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19</v>
      </c>
      <c r="K1030" t="s">
        <v>383</v>
      </c>
    </row>
    <row r="1031" spans="1:11" x14ac:dyDescent="0.2">
      <c r="A1031">
        <v>1057</v>
      </c>
      <c r="B1031" t="s">
        <v>382</v>
      </c>
      <c r="C1031" t="s">
        <v>16</v>
      </c>
      <c r="D1031" s="1">
        <v>42004</v>
      </c>
      <c r="E1031" s="5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19</v>
      </c>
      <c r="K1031" t="s">
        <v>383</v>
      </c>
    </row>
    <row r="1032" spans="1:11" x14ac:dyDescent="0.2">
      <c r="A1032">
        <v>1058</v>
      </c>
      <c r="B1032" t="s">
        <v>382</v>
      </c>
      <c r="C1032" t="s">
        <v>17</v>
      </c>
      <c r="D1032" s="1">
        <v>42369</v>
      </c>
      <c r="E1032" s="5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19</v>
      </c>
      <c r="K1032" t="s">
        <v>383</v>
      </c>
    </row>
    <row r="1033" spans="1:11" x14ac:dyDescent="0.2">
      <c r="A1033">
        <v>1059</v>
      </c>
      <c r="B1033" t="s">
        <v>384</v>
      </c>
      <c r="C1033" t="s">
        <v>11</v>
      </c>
      <c r="D1033" s="1">
        <v>41274</v>
      </c>
      <c r="E1033" s="5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36</v>
      </c>
      <c r="K1033" t="s">
        <v>124</v>
      </c>
    </row>
    <row r="1034" spans="1:11" x14ac:dyDescent="0.2">
      <c r="A1034">
        <v>1060</v>
      </c>
      <c r="B1034" t="s">
        <v>384</v>
      </c>
      <c r="C1034" t="s">
        <v>15</v>
      </c>
      <c r="D1034" s="1">
        <v>41639</v>
      </c>
      <c r="E1034" s="5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36</v>
      </c>
      <c r="K1034" t="s">
        <v>124</v>
      </c>
    </row>
    <row r="1035" spans="1:11" x14ac:dyDescent="0.2">
      <c r="A1035">
        <v>1061</v>
      </c>
      <c r="B1035" t="s">
        <v>384</v>
      </c>
      <c r="C1035" t="s">
        <v>16</v>
      </c>
      <c r="D1035" s="1">
        <v>42004</v>
      </c>
      <c r="E1035" s="5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36</v>
      </c>
      <c r="K1035" t="s">
        <v>124</v>
      </c>
    </row>
    <row r="1036" spans="1:11" x14ac:dyDescent="0.2">
      <c r="A1036">
        <v>1062</v>
      </c>
      <c r="B1036" t="s">
        <v>384</v>
      </c>
      <c r="C1036" t="s">
        <v>17</v>
      </c>
      <c r="D1036" s="1">
        <v>42369</v>
      </c>
      <c r="E1036" s="5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36</v>
      </c>
      <c r="K1036" t="s">
        <v>124</v>
      </c>
    </row>
    <row r="1037" spans="1:11" x14ac:dyDescent="0.2">
      <c r="A1037">
        <v>1063</v>
      </c>
      <c r="B1037" t="s">
        <v>385</v>
      </c>
      <c r="C1037" t="s">
        <v>11</v>
      </c>
      <c r="D1037" s="1">
        <v>41608</v>
      </c>
      <c r="E1037" s="5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36</v>
      </c>
      <c r="K1037" t="s">
        <v>124</v>
      </c>
    </row>
    <row r="1038" spans="1:11" x14ac:dyDescent="0.2">
      <c r="A1038">
        <v>1064</v>
      </c>
      <c r="B1038" t="s">
        <v>385</v>
      </c>
      <c r="C1038" t="s">
        <v>15</v>
      </c>
      <c r="D1038" s="1">
        <v>41973</v>
      </c>
      <c r="E1038" s="5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36</v>
      </c>
      <c r="K1038" t="s">
        <v>124</v>
      </c>
    </row>
    <row r="1039" spans="1:11" x14ac:dyDescent="0.2">
      <c r="A1039">
        <v>1065</v>
      </c>
      <c r="B1039" t="s">
        <v>385</v>
      </c>
      <c r="C1039" t="s">
        <v>16</v>
      </c>
      <c r="D1039" s="1">
        <v>42338</v>
      </c>
      <c r="E1039" s="5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36</v>
      </c>
      <c r="K1039" t="s">
        <v>124</v>
      </c>
    </row>
    <row r="1040" spans="1:11" x14ac:dyDescent="0.2">
      <c r="A1040">
        <v>1066</v>
      </c>
      <c r="B1040" t="s">
        <v>385</v>
      </c>
      <c r="C1040" t="s">
        <v>17</v>
      </c>
      <c r="D1040" s="1">
        <v>42704</v>
      </c>
      <c r="E1040" s="5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36</v>
      </c>
      <c r="K1040" t="s">
        <v>124</v>
      </c>
    </row>
    <row r="1041" spans="1:11" x14ac:dyDescent="0.2">
      <c r="A1041">
        <v>1067</v>
      </c>
      <c r="B1041" t="s">
        <v>386</v>
      </c>
      <c r="C1041" t="s">
        <v>11</v>
      </c>
      <c r="D1041" s="1">
        <v>41274</v>
      </c>
      <c r="E1041" s="5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59</v>
      </c>
      <c r="K1041" t="s">
        <v>387</v>
      </c>
    </row>
    <row r="1042" spans="1:11" x14ac:dyDescent="0.2">
      <c r="A1042">
        <v>1068</v>
      </c>
      <c r="B1042" t="s">
        <v>386</v>
      </c>
      <c r="C1042" t="s">
        <v>15</v>
      </c>
      <c r="D1042" s="1">
        <v>41639</v>
      </c>
      <c r="E1042" s="5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59</v>
      </c>
      <c r="K1042" t="s">
        <v>387</v>
      </c>
    </row>
    <row r="1043" spans="1:11" x14ac:dyDescent="0.2">
      <c r="A1043">
        <v>1069</v>
      </c>
      <c r="B1043" t="s">
        <v>386</v>
      </c>
      <c r="C1043" t="s">
        <v>16</v>
      </c>
      <c r="D1043" s="1">
        <v>42004</v>
      </c>
      <c r="E1043" s="5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59</v>
      </c>
      <c r="K1043" t="s">
        <v>387</v>
      </c>
    </row>
    <row r="1044" spans="1:11" x14ac:dyDescent="0.2">
      <c r="A1044">
        <v>1070</v>
      </c>
      <c r="B1044" t="s">
        <v>386</v>
      </c>
      <c r="C1044" t="s">
        <v>17</v>
      </c>
      <c r="D1044" s="1">
        <v>42369</v>
      </c>
      <c r="E1044" s="5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59</v>
      </c>
      <c r="K1044" t="s">
        <v>387</v>
      </c>
    </row>
    <row r="1045" spans="1:11" x14ac:dyDescent="0.2">
      <c r="A1045">
        <v>1071</v>
      </c>
      <c r="B1045" t="s">
        <v>388</v>
      </c>
      <c r="C1045" t="s">
        <v>11</v>
      </c>
      <c r="D1045" s="1">
        <v>41274</v>
      </c>
      <c r="E1045" s="5">
        <v>11924000000</v>
      </c>
      <c r="F1045" t="s">
        <v>12</v>
      </c>
      <c r="G1045" s="2">
        <v>7134000000</v>
      </c>
      <c r="H1045" s="2">
        <v>0</v>
      </c>
      <c r="I1045" s="2">
        <v>2961000000</v>
      </c>
      <c r="J1045" t="s">
        <v>47</v>
      </c>
      <c r="K1045" t="s">
        <v>389</v>
      </c>
    </row>
    <row r="1046" spans="1:11" x14ac:dyDescent="0.2">
      <c r="A1046">
        <v>1072</v>
      </c>
      <c r="B1046" t="s">
        <v>388</v>
      </c>
      <c r="C1046" t="s">
        <v>15</v>
      </c>
      <c r="D1046" s="1">
        <v>41639</v>
      </c>
      <c r="E1046" s="5">
        <v>12261000000</v>
      </c>
      <c r="F1046" t="s">
        <v>12</v>
      </c>
      <c r="G1046" s="2">
        <v>7226000000</v>
      </c>
      <c r="H1046" s="2">
        <v>0</v>
      </c>
      <c r="I1046" s="2">
        <v>2958000000</v>
      </c>
      <c r="J1046" t="s">
        <v>47</v>
      </c>
      <c r="K1046" t="s">
        <v>389</v>
      </c>
    </row>
    <row r="1047" spans="1:11" x14ac:dyDescent="0.2">
      <c r="A1047">
        <v>1073</v>
      </c>
      <c r="B1047" t="s">
        <v>388</v>
      </c>
      <c r="C1047" t="s">
        <v>16</v>
      </c>
      <c r="D1047" s="1">
        <v>42004</v>
      </c>
      <c r="E1047" s="5">
        <v>12951000000</v>
      </c>
      <c r="F1047" t="s">
        <v>12</v>
      </c>
      <c r="G1047" s="2">
        <v>7515000000</v>
      </c>
      <c r="H1047" s="2">
        <v>0</v>
      </c>
      <c r="I1047" s="2">
        <v>3135000000</v>
      </c>
      <c r="J1047" t="s">
        <v>47</v>
      </c>
      <c r="K1047" t="s">
        <v>389</v>
      </c>
    </row>
    <row r="1048" spans="1:11" x14ac:dyDescent="0.2">
      <c r="A1048">
        <v>1074</v>
      </c>
      <c r="B1048" t="s">
        <v>388</v>
      </c>
      <c r="C1048" t="s">
        <v>17</v>
      </c>
      <c r="D1048" s="1">
        <v>42369</v>
      </c>
      <c r="E1048" s="5">
        <v>12893000000</v>
      </c>
      <c r="F1048" t="s">
        <v>12</v>
      </c>
      <c r="G1048" s="2">
        <v>7334000000</v>
      </c>
      <c r="H1048" s="2">
        <v>0</v>
      </c>
      <c r="I1048" s="2">
        <v>3140000000</v>
      </c>
      <c r="J1048" t="s">
        <v>47</v>
      </c>
      <c r="K1048" t="s">
        <v>389</v>
      </c>
    </row>
    <row r="1049" spans="1:11" x14ac:dyDescent="0.2">
      <c r="A1049">
        <v>1075</v>
      </c>
      <c r="B1049" t="s">
        <v>390</v>
      </c>
      <c r="C1049" t="s">
        <v>11</v>
      </c>
      <c r="D1049" s="1">
        <v>41639</v>
      </c>
      <c r="E1049" s="5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13</v>
      </c>
      <c r="K1049" t="s">
        <v>164</v>
      </c>
    </row>
    <row r="1050" spans="1:11" x14ac:dyDescent="0.2">
      <c r="A1050">
        <v>1076</v>
      </c>
      <c r="B1050" t="s">
        <v>390</v>
      </c>
      <c r="C1050" t="s">
        <v>15</v>
      </c>
      <c r="D1050" s="1">
        <v>42004</v>
      </c>
      <c r="E1050" s="5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13</v>
      </c>
      <c r="K1050" t="s">
        <v>164</v>
      </c>
    </row>
    <row r="1051" spans="1:11" x14ac:dyDescent="0.2">
      <c r="A1051">
        <v>1077</v>
      </c>
      <c r="B1051" t="s">
        <v>390</v>
      </c>
      <c r="C1051" t="s">
        <v>16</v>
      </c>
      <c r="D1051" s="1">
        <v>42369</v>
      </c>
      <c r="E1051" s="5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13</v>
      </c>
      <c r="K1051" t="s">
        <v>164</v>
      </c>
    </row>
    <row r="1052" spans="1:11" x14ac:dyDescent="0.2">
      <c r="A1052">
        <v>1078</v>
      </c>
      <c r="B1052" t="s">
        <v>390</v>
      </c>
      <c r="C1052" t="s">
        <v>17</v>
      </c>
      <c r="D1052" s="1">
        <v>42735</v>
      </c>
      <c r="E1052" s="5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13</v>
      </c>
      <c r="K1052" t="s">
        <v>164</v>
      </c>
    </row>
    <row r="1053" spans="1:11" x14ac:dyDescent="0.2">
      <c r="A1053">
        <v>1079</v>
      </c>
      <c r="B1053" t="s">
        <v>391</v>
      </c>
      <c r="C1053" t="s">
        <v>11</v>
      </c>
      <c r="D1053" s="1">
        <v>41274</v>
      </c>
      <c r="E1053" s="5">
        <v>2060702000</v>
      </c>
      <c r="F1053" s="2">
        <v>995046000</v>
      </c>
      <c r="G1053" t="s">
        <v>12</v>
      </c>
      <c r="H1053" s="2">
        <v>0</v>
      </c>
      <c r="I1053" s="2">
        <v>0</v>
      </c>
      <c r="J1053" t="s">
        <v>36</v>
      </c>
      <c r="K1053" t="s">
        <v>214</v>
      </c>
    </row>
    <row r="1054" spans="1:11" x14ac:dyDescent="0.2">
      <c r="A1054">
        <v>1080</v>
      </c>
      <c r="B1054" t="s">
        <v>391</v>
      </c>
      <c r="C1054" t="s">
        <v>15</v>
      </c>
      <c r="D1054" s="1">
        <v>41639</v>
      </c>
      <c r="E1054" s="5">
        <v>2246428000</v>
      </c>
      <c r="F1054" s="2">
        <v>1073497000</v>
      </c>
      <c r="G1054" t="s">
        <v>12</v>
      </c>
      <c r="H1054" s="2">
        <v>0</v>
      </c>
      <c r="I1054" s="2">
        <v>0</v>
      </c>
      <c r="J1054" t="s">
        <v>36</v>
      </c>
      <c r="K1054" t="s">
        <v>214</v>
      </c>
    </row>
    <row r="1055" spans="1:11" x14ac:dyDescent="0.2">
      <c r="A1055">
        <v>1081</v>
      </c>
      <c r="B1055" t="s">
        <v>391</v>
      </c>
      <c r="C1055" t="s">
        <v>16</v>
      </c>
      <c r="D1055" s="1">
        <v>42004</v>
      </c>
      <c r="E1055" s="5">
        <v>2464867000</v>
      </c>
      <c r="F1055" s="2">
        <v>1125057000</v>
      </c>
      <c r="G1055" t="s">
        <v>12</v>
      </c>
      <c r="H1055" s="2">
        <v>0</v>
      </c>
      <c r="I1055" s="2">
        <v>0</v>
      </c>
      <c r="J1055" t="s">
        <v>36</v>
      </c>
      <c r="K1055" t="s">
        <v>214</v>
      </c>
    </row>
    <row r="1056" spans="1:11" x14ac:dyDescent="0.2">
      <c r="A1056">
        <v>1082</v>
      </c>
      <c r="B1056" t="s">
        <v>391</v>
      </c>
      <c r="C1056" t="s">
        <v>17</v>
      </c>
      <c r="D1056" s="1">
        <v>42369</v>
      </c>
      <c r="E1056" s="5">
        <v>2722564000</v>
      </c>
      <c r="F1056" s="2">
        <v>1090263000</v>
      </c>
      <c r="G1056" t="s">
        <v>12</v>
      </c>
      <c r="H1056" s="2">
        <v>0</v>
      </c>
      <c r="I1056" s="2">
        <v>0</v>
      </c>
      <c r="J1056" t="s">
        <v>36</v>
      </c>
      <c r="K1056" t="s">
        <v>214</v>
      </c>
    </row>
    <row r="1057" spans="1:11" x14ac:dyDescent="0.2">
      <c r="A1057">
        <v>1083</v>
      </c>
      <c r="B1057" t="s">
        <v>392</v>
      </c>
      <c r="C1057" t="s">
        <v>11</v>
      </c>
      <c r="D1057" s="1">
        <v>41274</v>
      </c>
      <c r="E1057" s="5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36</v>
      </c>
      <c r="K1057" t="s">
        <v>393</v>
      </c>
    </row>
    <row r="1058" spans="1:11" x14ac:dyDescent="0.2">
      <c r="A1058">
        <v>1084</v>
      </c>
      <c r="B1058" t="s">
        <v>392</v>
      </c>
      <c r="C1058" t="s">
        <v>15</v>
      </c>
      <c r="D1058" s="1">
        <v>41639</v>
      </c>
      <c r="E1058" s="5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36</v>
      </c>
      <c r="K1058" t="s">
        <v>393</v>
      </c>
    </row>
    <row r="1059" spans="1:11" x14ac:dyDescent="0.2">
      <c r="A1059">
        <v>1085</v>
      </c>
      <c r="B1059" t="s">
        <v>392</v>
      </c>
      <c r="C1059" t="s">
        <v>16</v>
      </c>
      <c r="D1059" s="1">
        <v>42004</v>
      </c>
      <c r="E1059" s="5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36</v>
      </c>
      <c r="K1059" t="s">
        <v>393</v>
      </c>
    </row>
    <row r="1060" spans="1:11" x14ac:dyDescent="0.2">
      <c r="A1060">
        <v>1086</v>
      </c>
      <c r="B1060" t="s">
        <v>392</v>
      </c>
      <c r="C1060" t="s">
        <v>17</v>
      </c>
      <c r="D1060" s="1">
        <v>42369</v>
      </c>
      <c r="E1060" s="5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36</v>
      </c>
      <c r="K1060" t="s">
        <v>393</v>
      </c>
    </row>
    <row r="1061" spans="1:11" x14ac:dyDescent="0.2">
      <c r="A1061">
        <v>1087</v>
      </c>
      <c r="B1061" t="s">
        <v>394</v>
      </c>
      <c r="C1061" t="s">
        <v>11</v>
      </c>
      <c r="D1061" s="1">
        <v>41517</v>
      </c>
      <c r="E1061" s="5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59</v>
      </c>
      <c r="K1061" t="s">
        <v>138</v>
      </c>
    </row>
    <row r="1062" spans="1:11" x14ac:dyDescent="0.2">
      <c r="A1062">
        <v>1088</v>
      </c>
      <c r="B1062" t="s">
        <v>394</v>
      </c>
      <c r="C1062" t="s">
        <v>15</v>
      </c>
      <c r="D1062" s="1">
        <v>41882</v>
      </c>
      <c r="E1062" s="5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59</v>
      </c>
      <c r="K1062" t="s">
        <v>138</v>
      </c>
    </row>
    <row r="1063" spans="1:11" x14ac:dyDescent="0.2">
      <c r="A1063">
        <v>1089</v>
      </c>
      <c r="B1063" t="s">
        <v>394</v>
      </c>
      <c r="C1063" t="s">
        <v>16</v>
      </c>
      <c r="D1063" s="1">
        <v>42247</v>
      </c>
      <c r="E1063" s="5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59</v>
      </c>
      <c r="K1063" t="s">
        <v>138</v>
      </c>
    </row>
    <row r="1064" spans="1:11" x14ac:dyDescent="0.2">
      <c r="A1064">
        <v>1090</v>
      </c>
      <c r="B1064" t="s">
        <v>394</v>
      </c>
      <c r="C1064" t="s">
        <v>17</v>
      </c>
      <c r="D1064" s="1">
        <v>42613</v>
      </c>
      <c r="E1064" s="5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59</v>
      </c>
      <c r="K1064" t="s">
        <v>138</v>
      </c>
    </row>
    <row r="1065" spans="1:11" x14ac:dyDescent="0.2">
      <c r="A1065">
        <v>1091</v>
      </c>
      <c r="B1065" t="s">
        <v>395</v>
      </c>
      <c r="C1065" t="s">
        <v>11</v>
      </c>
      <c r="D1065" s="1">
        <v>41425</v>
      </c>
      <c r="E1065" s="5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59</v>
      </c>
      <c r="K1065" t="s">
        <v>138</v>
      </c>
    </row>
    <row r="1066" spans="1:11" x14ac:dyDescent="0.2">
      <c r="A1066">
        <v>1092</v>
      </c>
      <c r="B1066" t="s">
        <v>395</v>
      </c>
      <c r="C1066" t="s">
        <v>15</v>
      </c>
      <c r="D1066" s="1">
        <v>42004</v>
      </c>
      <c r="E1066" s="5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59</v>
      </c>
      <c r="K1066" t="s">
        <v>138</v>
      </c>
    </row>
    <row r="1067" spans="1:11" x14ac:dyDescent="0.2">
      <c r="A1067">
        <v>1093</v>
      </c>
      <c r="B1067" t="s">
        <v>395</v>
      </c>
      <c r="C1067" t="s">
        <v>16</v>
      </c>
      <c r="D1067" s="1">
        <v>42369</v>
      </c>
      <c r="E1067" s="5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59</v>
      </c>
      <c r="K1067" t="s">
        <v>138</v>
      </c>
    </row>
    <row r="1068" spans="1:11" x14ac:dyDescent="0.2">
      <c r="A1068">
        <v>1094</v>
      </c>
      <c r="B1068" t="s">
        <v>395</v>
      </c>
      <c r="C1068" t="s">
        <v>17</v>
      </c>
      <c r="D1068" s="1">
        <v>42735</v>
      </c>
      <c r="E1068" s="5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59</v>
      </c>
      <c r="K1068" t="s">
        <v>138</v>
      </c>
    </row>
    <row r="1069" spans="1:11" x14ac:dyDescent="0.2">
      <c r="A1069">
        <v>1095</v>
      </c>
      <c r="B1069" t="s">
        <v>396</v>
      </c>
      <c r="C1069" t="s">
        <v>11</v>
      </c>
      <c r="D1069" s="1">
        <v>41274</v>
      </c>
      <c r="E1069" s="5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83</v>
      </c>
      <c r="K1069" t="s">
        <v>341</v>
      </c>
    </row>
    <row r="1070" spans="1:11" x14ac:dyDescent="0.2">
      <c r="A1070">
        <v>1096</v>
      </c>
      <c r="B1070" t="s">
        <v>396</v>
      </c>
      <c r="C1070" t="s">
        <v>15</v>
      </c>
      <c r="D1070" s="1">
        <v>41639</v>
      </c>
      <c r="E1070" s="5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83</v>
      </c>
      <c r="K1070" t="s">
        <v>341</v>
      </c>
    </row>
    <row r="1071" spans="1:11" x14ac:dyDescent="0.2">
      <c r="A1071">
        <v>1097</v>
      </c>
      <c r="B1071" t="s">
        <v>396</v>
      </c>
      <c r="C1071" t="s">
        <v>16</v>
      </c>
      <c r="D1071" s="1">
        <v>42004</v>
      </c>
      <c r="E1071" s="5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83</v>
      </c>
      <c r="K1071" t="s">
        <v>341</v>
      </c>
    </row>
    <row r="1072" spans="1:11" x14ac:dyDescent="0.2">
      <c r="A1072">
        <v>1098</v>
      </c>
      <c r="B1072" t="s">
        <v>396</v>
      </c>
      <c r="C1072" t="s">
        <v>17</v>
      </c>
      <c r="D1072" s="1">
        <v>42369</v>
      </c>
      <c r="E1072" s="5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83</v>
      </c>
      <c r="K1072" t="s">
        <v>341</v>
      </c>
    </row>
    <row r="1073" spans="1:11" x14ac:dyDescent="0.2">
      <c r="A1073">
        <v>1099</v>
      </c>
      <c r="B1073" t="s">
        <v>397</v>
      </c>
      <c r="C1073" t="s">
        <v>11</v>
      </c>
      <c r="D1073" s="1">
        <v>41274</v>
      </c>
      <c r="E1073" s="5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25</v>
      </c>
      <c r="K1073" t="s">
        <v>26</v>
      </c>
    </row>
    <row r="1074" spans="1:11" x14ac:dyDescent="0.2">
      <c r="A1074">
        <v>1100</v>
      </c>
      <c r="B1074" t="s">
        <v>397</v>
      </c>
      <c r="C1074" t="s">
        <v>15</v>
      </c>
      <c r="D1074" s="1">
        <v>41639</v>
      </c>
      <c r="E1074" s="5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25</v>
      </c>
      <c r="K1074" t="s">
        <v>26</v>
      </c>
    </row>
    <row r="1075" spans="1:11" x14ac:dyDescent="0.2">
      <c r="A1075">
        <v>1101</v>
      </c>
      <c r="B1075" t="s">
        <v>397</v>
      </c>
      <c r="C1075" t="s">
        <v>16</v>
      </c>
      <c r="D1075" s="1">
        <v>42004</v>
      </c>
      <c r="E1075" s="5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25</v>
      </c>
      <c r="K1075" t="s">
        <v>26</v>
      </c>
    </row>
    <row r="1076" spans="1:11" x14ac:dyDescent="0.2">
      <c r="A1076">
        <v>1102</v>
      </c>
      <c r="B1076" t="s">
        <v>397</v>
      </c>
      <c r="C1076" t="s">
        <v>17</v>
      </c>
      <c r="D1076" s="1">
        <v>42369</v>
      </c>
      <c r="E1076" s="5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25</v>
      </c>
      <c r="K1076" t="s">
        <v>26</v>
      </c>
    </row>
    <row r="1077" spans="1:11" x14ac:dyDescent="0.2">
      <c r="A1077">
        <v>1103</v>
      </c>
      <c r="B1077" t="s">
        <v>398</v>
      </c>
      <c r="C1077" t="s">
        <v>11</v>
      </c>
      <c r="D1077" s="1">
        <v>41274</v>
      </c>
      <c r="E1077" s="5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83</v>
      </c>
      <c r="K1077" t="s">
        <v>84</v>
      </c>
    </row>
    <row r="1078" spans="1:11" x14ac:dyDescent="0.2">
      <c r="A1078">
        <v>1104</v>
      </c>
      <c r="B1078" t="s">
        <v>398</v>
      </c>
      <c r="C1078" t="s">
        <v>15</v>
      </c>
      <c r="D1078" s="1">
        <v>41639</v>
      </c>
      <c r="E1078" s="5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83</v>
      </c>
      <c r="K1078" t="s">
        <v>84</v>
      </c>
    </row>
    <row r="1079" spans="1:11" x14ac:dyDescent="0.2">
      <c r="A1079">
        <v>1105</v>
      </c>
      <c r="B1079" t="s">
        <v>398</v>
      </c>
      <c r="C1079" t="s">
        <v>16</v>
      </c>
      <c r="D1079" s="1">
        <v>42004</v>
      </c>
      <c r="E1079" s="5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83</v>
      </c>
      <c r="K1079" t="s">
        <v>84</v>
      </c>
    </row>
    <row r="1080" spans="1:11" x14ac:dyDescent="0.2">
      <c r="A1080">
        <v>1106</v>
      </c>
      <c r="B1080" t="s">
        <v>398</v>
      </c>
      <c r="C1080" t="s">
        <v>17</v>
      </c>
      <c r="D1080" s="1">
        <v>42369</v>
      </c>
      <c r="E1080" s="5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83</v>
      </c>
      <c r="K1080" t="s">
        <v>84</v>
      </c>
    </row>
    <row r="1081" spans="1:11" x14ac:dyDescent="0.2">
      <c r="A1081">
        <v>1107</v>
      </c>
      <c r="B1081" t="s">
        <v>399</v>
      </c>
      <c r="C1081" t="s">
        <v>11</v>
      </c>
      <c r="D1081" s="1">
        <v>41455</v>
      </c>
      <c r="E1081" s="5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22</v>
      </c>
      <c r="K1081" t="s">
        <v>400</v>
      </c>
    </row>
    <row r="1082" spans="1:11" x14ac:dyDescent="0.2">
      <c r="A1082">
        <v>1108</v>
      </c>
      <c r="B1082" t="s">
        <v>399</v>
      </c>
      <c r="C1082" t="s">
        <v>15</v>
      </c>
      <c r="D1082" s="1">
        <v>41820</v>
      </c>
      <c r="E1082" s="5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22</v>
      </c>
      <c r="K1082" t="s">
        <v>400</v>
      </c>
    </row>
    <row r="1083" spans="1:11" x14ac:dyDescent="0.2">
      <c r="A1083">
        <v>1109</v>
      </c>
      <c r="B1083" t="s">
        <v>399</v>
      </c>
      <c r="C1083" t="s">
        <v>16</v>
      </c>
      <c r="D1083" s="1">
        <v>42185</v>
      </c>
      <c r="E1083" s="5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22</v>
      </c>
      <c r="K1083" t="s">
        <v>400</v>
      </c>
    </row>
    <row r="1084" spans="1:11" x14ac:dyDescent="0.2">
      <c r="A1084">
        <v>1110</v>
      </c>
      <c r="B1084" t="s">
        <v>399</v>
      </c>
      <c r="C1084" t="s">
        <v>17</v>
      </c>
      <c r="D1084" s="1">
        <v>42551</v>
      </c>
      <c r="E1084" s="5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22</v>
      </c>
      <c r="K1084" t="s">
        <v>400</v>
      </c>
    </row>
    <row r="1085" spans="1:11" x14ac:dyDescent="0.2">
      <c r="A1085">
        <v>1111</v>
      </c>
      <c r="B1085" t="s">
        <v>401</v>
      </c>
      <c r="C1085" t="s">
        <v>11</v>
      </c>
      <c r="D1085" s="1">
        <v>41274</v>
      </c>
      <c r="E1085" s="5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47</v>
      </c>
      <c r="K1085" t="s">
        <v>105</v>
      </c>
    </row>
    <row r="1086" spans="1:11" x14ac:dyDescent="0.2">
      <c r="A1086">
        <v>1112</v>
      </c>
      <c r="B1086" t="s">
        <v>401</v>
      </c>
      <c r="C1086" t="s">
        <v>15</v>
      </c>
      <c r="D1086" s="1">
        <v>41639</v>
      </c>
      <c r="E1086" s="5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47</v>
      </c>
      <c r="K1086" t="s">
        <v>105</v>
      </c>
    </row>
    <row r="1087" spans="1:11" x14ac:dyDescent="0.2">
      <c r="A1087">
        <v>1113</v>
      </c>
      <c r="B1087" t="s">
        <v>401</v>
      </c>
      <c r="C1087" t="s">
        <v>16</v>
      </c>
      <c r="D1087" s="1">
        <v>42004</v>
      </c>
      <c r="E1087" s="5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47</v>
      </c>
      <c r="K1087" t="s">
        <v>105</v>
      </c>
    </row>
    <row r="1088" spans="1:11" x14ac:dyDescent="0.2">
      <c r="A1088">
        <v>1114</v>
      </c>
      <c r="B1088" t="s">
        <v>401</v>
      </c>
      <c r="C1088" t="s">
        <v>17</v>
      </c>
      <c r="D1088" s="1">
        <v>42369</v>
      </c>
      <c r="E1088" s="5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47</v>
      </c>
      <c r="K1088" t="s">
        <v>105</v>
      </c>
    </row>
    <row r="1089" spans="1:11" x14ac:dyDescent="0.2">
      <c r="A1089">
        <v>1115</v>
      </c>
      <c r="B1089" t="s">
        <v>402</v>
      </c>
      <c r="C1089" t="s">
        <v>11</v>
      </c>
      <c r="D1089" s="1">
        <v>41639</v>
      </c>
      <c r="E1089" s="5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">
      <c r="A1090">
        <v>1116</v>
      </c>
      <c r="B1090" t="s">
        <v>402</v>
      </c>
      <c r="C1090" t="s">
        <v>15</v>
      </c>
      <c r="D1090" s="1">
        <v>42004</v>
      </c>
      <c r="E1090" s="5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">
      <c r="A1091">
        <v>1117</v>
      </c>
      <c r="B1091" t="s">
        <v>402</v>
      </c>
      <c r="C1091" t="s">
        <v>16</v>
      </c>
      <c r="D1091" s="1">
        <v>42369</v>
      </c>
      <c r="E1091" s="5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">
      <c r="A1092">
        <v>1118</v>
      </c>
      <c r="B1092" t="s">
        <v>402</v>
      </c>
      <c r="C1092" t="s">
        <v>17</v>
      </c>
      <c r="D1092" s="1">
        <v>42735</v>
      </c>
      <c r="E1092" s="5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">
      <c r="A1093">
        <v>1119</v>
      </c>
      <c r="B1093" t="s">
        <v>403</v>
      </c>
      <c r="C1093" t="s">
        <v>11</v>
      </c>
      <c r="D1093" s="1">
        <v>41515</v>
      </c>
      <c r="E1093" s="5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22</v>
      </c>
      <c r="K1093" t="s">
        <v>34</v>
      </c>
    </row>
    <row r="1094" spans="1:11" x14ac:dyDescent="0.2">
      <c r="A1094">
        <v>1120</v>
      </c>
      <c r="B1094" t="s">
        <v>403</v>
      </c>
      <c r="C1094" t="s">
        <v>15</v>
      </c>
      <c r="D1094" s="1">
        <v>41879</v>
      </c>
      <c r="E1094" s="5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22</v>
      </c>
      <c r="K1094" t="s">
        <v>34</v>
      </c>
    </row>
    <row r="1095" spans="1:11" x14ac:dyDescent="0.2">
      <c r="A1095">
        <v>1121</v>
      </c>
      <c r="B1095" t="s">
        <v>403</v>
      </c>
      <c r="C1095" t="s">
        <v>16</v>
      </c>
      <c r="D1095" s="1">
        <v>42250</v>
      </c>
      <c r="E1095" s="5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22</v>
      </c>
      <c r="K1095" t="s">
        <v>34</v>
      </c>
    </row>
    <row r="1096" spans="1:11" x14ac:dyDescent="0.2">
      <c r="A1096">
        <v>1122</v>
      </c>
      <c r="B1096" t="s">
        <v>403</v>
      </c>
      <c r="C1096" t="s">
        <v>17</v>
      </c>
      <c r="D1096" s="1">
        <v>42614</v>
      </c>
      <c r="E1096" s="5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22</v>
      </c>
      <c r="K1096" t="s">
        <v>34</v>
      </c>
    </row>
    <row r="1097" spans="1:11" x14ac:dyDescent="0.2">
      <c r="A1097">
        <v>1123</v>
      </c>
      <c r="B1097" t="s">
        <v>404</v>
      </c>
      <c r="C1097" t="s">
        <v>11</v>
      </c>
      <c r="D1097" s="1">
        <v>41274</v>
      </c>
      <c r="E1097" s="5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83</v>
      </c>
      <c r="K1097" t="s">
        <v>144</v>
      </c>
    </row>
    <row r="1098" spans="1:11" x14ac:dyDescent="0.2">
      <c r="A1098">
        <v>1124</v>
      </c>
      <c r="B1098" t="s">
        <v>404</v>
      </c>
      <c r="C1098" t="s">
        <v>15</v>
      </c>
      <c r="D1098" s="1">
        <v>41639</v>
      </c>
      <c r="E1098" s="5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83</v>
      </c>
      <c r="K1098" t="s">
        <v>144</v>
      </c>
    </row>
    <row r="1099" spans="1:11" x14ac:dyDescent="0.2">
      <c r="A1099">
        <v>1125</v>
      </c>
      <c r="B1099" t="s">
        <v>404</v>
      </c>
      <c r="C1099" t="s">
        <v>16</v>
      </c>
      <c r="D1099" s="1">
        <v>42004</v>
      </c>
      <c r="E1099" s="5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83</v>
      </c>
      <c r="K1099" t="s">
        <v>144</v>
      </c>
    </row>
    <row r="1100" spans="1:11" x14ac:dyDescent="0.2">
      <c r="A1100">
        <v>1126</v>
      </c>
      <c r="B1100" t="s">
        <v>404</v>
      </c>
      <c r="C1100" t="s">
        <v>17</v>
      </c>
      <c r="D1100" s="1">
        <v>42369</v>
      </c>
      <c r="E1100" s="5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83</v>
      </c>
      <c r="K1100" t="s">
        <v>144</v>
      </c>
    </row>
    <row r="1101" spans="1:11" x14ac:dyDescent="0.2">
      <c r="A1101">
        <v>1127</v>
      </c>
      <c r="B1101" t="s">
        <v>405</v>
      </c>
      <c r="C1101" t="s">
        <v>11</v>
      </c>
      <c r="D1101" s="1">
        <v>42004</v>
      </c>
      <c r="E1101" s="5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25</v>
      </c>
      <c r="K1101" t="s">
        <v>26</v>
      </c>
    </row>
    <row r="1102" spans="1:11" x14ac:dyDescent="0.2">
      <c r="A1102">
        <v>1128</v>
      </c>
      <c r="B1102" t="s">
        <v>405</v>
      </c>
      <c r="C1102" t="s">
        <v>15</v>
      </c>
      <c r="D1102" s="1">
        <v>42369</v>
      </c>
      <c r="E1102" s="5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25</v>
      </c>
      <c r="K1102" t="s">
        <v>26</v>
      </c>
    </row>
    <row r="1103" spans="1:11" x14ac:dyDescent="0.2">
      <c r="A1103">
        <v>1132</v>
      </c>
      <c r="B1103" t="s">
        <v>406</v>
      </c>
      <c r="C1103" t="s">
        <v>11</v>
      </c>
      <c r="D1103" s="1">
        <v>41639</v>
      </c>
      <c r="E1103" s="5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83</v>
      </c>
      <c r="K1103" t="s">
        <v>84</v>
      </c>
    </row>
    <row r="1104" spans="1:11" x14ac:dyDescent="0.2">
      <c r="A1104">
        <v>1133</v>
      </c>
      <c r="B1104" t="s">
        <v>406</v>
      </c>
      <c r="C1104" t="s">
        <v>15</v>
      </c>
      <c r="D1104" s="1">
        <v>42004</v>
      </c>
      <c r="E1104" s="5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83</v>
      </c>
      <c r="K1104" t="s">
        <v>84</v>
      </c>
    </row>
    <row r="1105" spans="1:11" x14ac:dyDescent="0.2">
      <c r="A1105">
        <v>1134</v>
      </c>
      <c r="B1105" t="s">
        <v>406</v>
      </c>
      <c r="C1105" t="s">
        <v>16</v>
      </c>
      <c r="D1105" s="1">
        <v>42369</v>
      </c>
      <c r="E1105" s="5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83</v>
      </c>
      <c r="K1105" t="s">
        <v>84</v>
      </c>
    </row>
    <row r="1106" spans="1:11" x14ac:dyDescent="0.2">
      <c r="A1106">
        <v>1135</v>
      </c>
      <c r="B1106" t="s">
        <v>406</v>
      </c>
      <c r="C1106" t="s">
        <v>17</v>
      </c>
      <c r="D1106" s="1">
        <v>42735</v>
      </c>
      <c r="E1106" s="5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83</v>
      </c>
      <c r="K1106" t="s">
        <v>84</v>
      </c>
    </row>
    <row r="1107" spans="1:11" x14ac:dyDescent="0.2">
      <c r="A1107">
        <v>1136</v>
      </c>
      <c r="B1107" t="s">
        <v>407</v>
      </c>
      <c r="C1107" t="s">
        <v>11</v>
      </c>
      <c r="D1107" s="1">
        <v>41274</v>
      </c>
      <c r="E1107" s="5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47</v>
      </c>
      <c r="K1107" t="s">
        <v>379</v>
      </c>
    </row>
    <row r="1108" spans="1:11" x14ac:dyDescent="0.2">
      <c r="A1108">
        <v>1137</v>
      </c>
      <c r="B1108" t="s">
        <v>407</v>
      </c>
      <c r="C1108" t="s">
        <v>15</v>
      </c>
      <c r="D1108" s="1">
        <v>41639</v>
      </c>
      <c r="E1108" s="5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47</v>
      </c>
      <c r="K1108" t="s">
        <v>379</v>
      </c>
    </row>
    <row r="1109" spans="1:11" x14ac:dyDescent="0.2">
      <c r="A1109">
        <v>1138</v>
      </c>
      <c r="B1109" t="s">
        <v>407</v>
      </c>
      <c r="C1109" t="s">
        <v>16</v>
      </c>
      <c r="D1109" s="1">
        <v>42004</v>
      </c>
      <c r="E1109" s="5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47</v>
      </c>
      <c r="K1109" t="s">
        <v>379</v>
      </c>
    </row>
    <row r="1110" spans="1:11" x14ac:dyDescent="0.2">
      <c r="A1110">
        <v>1139</v>
      </c>
      <c r="B1110" t="s">
        <v>407</v>
      </c>
      <c r="C1110" t="s">
        <v>17</v>
      </c>
      <c r="D1110" s="1">
        <v>42369</v>
      </c>
      <c r="E1110" s="5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47</v>
      </c>
      <c r="K1110" t="s">
        <v>379</v>
      </c>
    </row>
    <row r="1111" spans="1:11" x14ac:dyDescent="0.2">
      <c r="A1111">
        <v>1140</v>
      </c>
      <c r="B1111" t="s">
        <v>408</v>
      </c>
      <c r="C1111" t="s">
        <v>11</v>
      </c>
      <c r="D1111" s="1">
        <v>41274</v>
      </c>
      <c r="E1111" s="5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42</v>
      </c>
      <c r="K1111" t="s">
        <v>43</v>
      </c>
    </row>
    <row r="1112" spans="1:11" x14ac:dyDescent="0.2">
      <c r="A1112">
        <v>1141</v>
      </c>
      <c r="B1112" t="s">
        <v>408</v>
      </c>
      <c r="C1112" t="s">
        <v>15</v>
      </c>
      <c r="D1112" s="1">
        <v>41639</v>
      </c>
      <c r="E1112" s="5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42</v>
      </c>
      <c r="K1112" t="s">
        <v>43</v>
      </c>
    </row>
    <row r="1113" spans="1:11" x14ac:dyDescent="0.2">
      <c r="A1113">
        <v>1142</v>
      </c>
      <c r="B1113" t="s">
        <v>408</v>
      </c>
      <c r="C1113" t="s">
        <v>16</v>
      </c>
      <c r="D1113" s="1">
        <v>42004</v>
      </c>
      <c r="E1113" s="5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42</v>
      </c>
      <c r="K1113" t="s">
        <v>43</v>
      </c>
    </row>
    <row r="1114" spans="1:11" x14ac:dyDescent="0.2">
      <c r="A1114">
        <v>1143</v>
      </c>
      <c r="B1114" t="s">
        <v>408</v>
      </c>
      <c r="C1114" t="s">
        <v>17</v>
      </c>
      <c r="D1114" s="1">
        <v>42369</v>
      </c>
      <c r="E1114" s="5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42</v>
      </c>
      <c r="K1114" t="s">
        <v>43</v>
      </c>
    </row>
    <row r="1115" spans="1:11" x14ac:dyDescent="0.2">
      <c r="A1115">
        <v>1144</v>
      </c>
      <c r="B1115" t="s">
        <v>409</v>
      </c>
      <c r="C1115" t="s">
        <v>11</v>
      </c>
      <c r="D1115" s="1">
        <v>41274</v>
      </c>
      <c r="E1115" s="5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">
      <c r="A1116">
        <v>1145</v>
      </c>
      <c r="B1116" t="s">
        <v>409</v>
      </c>
      <c r="C1116" t="s">
        <v>15</v>
      </c>
      <c r="D1116" s="1">
        <v>41639</v>
      </c>
      <c r="E1116" s="5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">
      <c r="A1117">
        <v>1146</v>
      </c>
      <c r="B1117" t="s">
        <v>409</v>
      </c>
      <c r="C1117" t="s">
        <v>16</v>
      </c>
      <c r="D1117" s="1">
        <v>42004</v>
      </c>
      <c r="E1117" s="5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">
      <c r="A1118">
        <v>1147</v>
      </c>
      <c r="B1118" t="s">
        <v>409</v>
      </c>
      <c r="C1118" t="s">
        <v>17</v>
      </c>
      <c r="D1118" s="1">
        <v>42369</v>
      </c>
      <c r="E1118" s="5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">
      <c r="A1119">
        <v>1148</v>
      </c>
      <c r="B1119" t="s">
        <v>411</v>
      </c>
      <c r="C1119" t="s">
        <v>11</v>
      </c>
      <c r="D1119" s="1">
        <v>41639</v>
      </c>
      <c r="E1119" s="5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22</v>
      </c>
      <c r="K1119" t="s">
        <v>57</v>
      </c>
    </row>
    <row r="1120" spans="1:11" x14ac:dyDescent="0.2">
      <c r="A1120">
        <v>1149</v>
      </c>
      <c r="B1120" t="s">
        <v>411</v>
      </c>
      <c r="C1120" t="s">
        <v>15</v>
      </c>
      <c r="D1120" s="1">
        <v>42004</v>
      </c>
      <c r="E1120" s="5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22</v>
      </c>
      <c r="K1120" t="s">
        <v>57</v>
      </c>
    </row>
    <row r="1121" spans="1:11" x14ac:dyDescent="0.2">
      <c r="A1121">
        <v>1150</v>
      </c>
      <c r="B1121" t="s">
        <v>411</v>
      </c>
      <c r="C1121" t="s">
        <v>16</v>
      </c>
      <c r="D1121" s="1">
        <v>42369</v>
      </c>
      <c r="E1121" s="5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22</v>
      </c>
      <c r="K1121" t="s">
        <v>57</v>
      </c>
    </row>
    <row r="1122" spans="1:11" x14ac:dyDescent="0.2">
      <c r="A1122">
        <v>1151</v>
      </c>
      <c r="B1122" t="s">
        <v>411</v>
      </c>
      <c r="C1122" t="s">
        <v>17</v>
      </c>
      <c r="D1122" s="1">
        <v>42735</v>
      </c>
      <c r="E1122" s="5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22</v>
      </c>
      <c r="K1122" t="s">
        <v>57</v>
      </c>
    </row>
    <row r="1123" spans="1:11" x14ac:dyDescent="0.2">
      <c r="A1123">
        <v>1152</v>
      </c>
      <c r="B1123" t="s">
        <v>412</v>
      </c>
      <c r="C1123" t="s">
        <v>11</v>
      </c>
      <c r="D1123" s="1">
        <v>41274</v>
      </c>
      <c r="E1123" s="5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83</v>
      </c>
      <c r="K1123" t="s">
        <v>84</v>
      </c>
    </row>
    <row r="1124" spans="1:11" x14ac:dyDescent="0.2">
      <c r="A1124">
        <v>1153</v>
      </c>
      <c r="B1124" t="s">
        <v>412</v>
      </c>
      <c r="C1124" t="s">
        <v>15</v>
      </c>
      <c r="D1124" s="1">
        <v>41639</v>
      </c>
      <c r="E1124" s="5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83</v>
      </c>
      <c r="K1124" t="s">
        <v>84</v>
      </c>
    </row>
    <row r="1125" spans="1:11" x14ac:dyDescent="0.2">
      <c r="A1125">
        <v>1154</v>
      </c>
      <c r="B1125" t="s">
        <v>412</v>
      </c>
      <c r="C1125" t="s">
        <v>16</v>
      </c>
      <c r="D1125" s="1">
        <v>42004</v>
      </c>
      <c r="E1125" s="5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83</v>
      </c>
      <c r="K1125" t="s">
        <v>84</v>
      </c>
    </row>
    <row r="1126" spans="1:11" x14ac:dyDescent="0.2">
      <c r="A1126">
        <v>1155</v>
      </c>
      <c r="B1126" t="s">
        <v>412</v>
      </c>
      <c r="C1126" t="s">
        <v>17</v>
      </c>
      <c r="D1126" s="1">
        <v>42369</v>
      </c>
      <c r="E1126" s="5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83</v>
      </c>
      <c r="K1126" t="s">
        <v>84</v>
      </c>
    </row>
    <row r="1127" spans="1:11" x14ac:dyDescent="0.2">
      <c r="A1127">
        <v>1156</v>
      </c>
      <c r="B1127" t="s">
        <v>413</v>
      </c>
      <c r="C1127" t="s">
        <v>11</v>
      </c>
      <c r="D1127" s="1">
        <v>41425</v>
      </c>
      <c r="E1127" s="5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19</v>
      </c>
      <c r="K1127" t="s">
        <v>289</v>
      </c>
    </row>
    <row r="1128" spans="1:11" x14ac:dyDescent="0.2">
      <c r="A1128">
        <v>1157</v>
      </c>
      <c r="B1128" t="s">
        <v>413</v>
      </c>
      <c r="C1128" t="s">
        <v>15</v>
      </c>
      <c r="D1128" s="1">
        <v>41790</v>
      </c>
      <c r="E1128" s="5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19</v>
      </c>
      <c r="K1128" t="s">
        <v>289</v>
      </c>
    </row>
    <row r="1129" spans="1:11" x14ac:dyDescent="0.2">
      <c r="A1129">
        <v>1158</v>
      </c>
      <c r="B1129" t="s">
        <v>413</v>
      </c>
      <c r="C1129" t="s">
        <v>16</v>
      </c>
      <c r="D1129" s="1">
        <v>42155</v>
      </c>
      <c r="E1129" s="5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19</v>
      </c>
      <c r="K1129" t="s">
        <v>289</v>
      </c>
    </row>
    <row r="1130" spans="1:11" x14ac:dyDescent="0.2">
      <c r="A1130">
        <v>1159</v>
      </c>
      <c r="B1130" t="s">
        <v>413</v>
      </c>
      <c r="C1130" t="s">
        <v>17</v>
      </c>
      <c r="D1130" s="1">
        <v>42521</v>
      </c>
      <c r="E1130" s="5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19</v>
      </c>
      <c r="K1130" t="s">
        <v>289</v>
      </c>
    </row>
    <row r="1131" spans="1:11" x14ac:dyDescent="0.2">
      <c r="A1131">
        <v>1160</v>
      </c>
      <c r="B1131" t="s">
        <v>414</v>
      </c>
      <c r="C1131" t="s">
        <v>11</v>
      </c>
      <c r="D1131" s="1">
        <v>41639</v>
      </c>
      <c r="E1131" s="5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13</v>
      </c>
      <c r="K1131" t="s">
        <v>211</v>
      </c>
    </row>
    <row r="1132" spans="1:11" x14ac:dyDescent="0.2">
      <c r="A1132">
        <v>1161</v>
      </c>
      <c r="B1132" t="s">
        <v>414</v>
      </c>
      <c r="C1132" t="s">
        <v>15</v>
      </c>
      <c r="D1132" s="1">
        <v>42004</v>
      </c>
      <c r="E1132" s="5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13</v>
      </c>
      <c r="K1132" t="s">
        <v>211</v>
      </c>
    </row>
    <row r="1133" spans="1:11" x14ac:dyDescent="0.2">
      <c r="A1133">
        <v>1162</v>
      </c>
      <c r="B1133" t="s">
        <v>414</v>
      </c>
      <c r="C1133" t="s">
        <v>16</v>
      </c>
      <c r="D1133" s="1">
        <v>42369</v>
      </c>
      <c r="E1133" s="5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13</v>
      </c>
      <c r="K1133" t="s">
        <v>211</v>
      </c>
    </row>
    <row r="1134" spans="1:11" x14ac:dyDescent="0.2">
      <c r="A1134">
        <v>1163</v>
      </c>
      <c r="B1134" t="s">
        <v>414</v>
      </c>
      <c r="C1134" t="s">
        <v>17</v>
      </c>
      <c r="D1134" s="1">
        <v>42735</v>
      </c>
      <c r="E1134" s="5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13</v>
      </c>
      <c r="K1134" t="s">
        <v>211</v>
      </c>
    </row>
    <row r="1135" spans="1:11" x14ac:dyDescent="0.2">
      <c r="A1135">
        <v>1164</v>
      </c>
      <c r="B1135" t="s">
        <v>415</v>
      </c>
      <c r="C1135" t="s">
        <v>11</v>
      </c>
      <c r="D1135" s="1">
        <v>41274</v>
      </c>
      <c r="E1135" s="5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83</v>
      </c>
      <c r="K1135" t="s">
        <v>114</v>
      </c>
    </row>
    <row r="1136" spans="1:11" x14ac:dyDescent="0.2">
      <c r="A1136">
        <v>1165</v>
      </c>
      <c r="B1136" t="s">
        <v>415</v>
      </c>
      <c r="C1136" t="s">
        <v>15</v>
      </c>
      <c r="D1136" s="1">
        <v>41639</v>
      </c>
      <c r="E1136" s="5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83</v>
      </c>
      <c r="K1136" t="s">
        <v>114</v>
      </c>
    </row>
    <row r="1137" spans="1:11" x14ac:dyDescent="0.2">
      <c r="A1137">
        <v>1166</v>
      </c>
      <c r="B1137" t="s">
        <v>415</v>
      </c>
      <c r="C1137" t="s">
        <v>16</v>
      </c>
      <c r="D1137" s="1">
        <v>42004</v>
      </c>
      <c r="E1137" s="5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83</v>
      </c>
      <c r="K1137" t="s">
        <v>114</v>
      </c>
    </row>
    <row r="1138" spans="1:11" x14ac:dyDescent="0.2">
      <c r="A1138">
        <v>1167</v>
      </c>
      <c r="B1138" t="s">
        <v>415</v>
      </c>
      <c r="C1138" t="s">
        <v>17</v>
      </c>
      <c r="D1138" s="1">
        <v>42369</v>
      </c>
      <c r="E1138" s="5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83</v>
      </c>
      <c r="K1138" t="s">
        <v>114</v>
      </c>
    </row>
    <row r="1139" spans="1:11" x14ac:dyDescent="0.2">
      <c r="A1139">
        <v>1168</v>
      </c>
      <c r="B1139" t="s">
        <v>416</v>
      </c>
      <c r="C1139" t="s">
        <v>11</v>
      </c>
      <c r="D1139" s="1">
        <v>41639</v>
      </c>
      <c r="E1139" s="5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13</v>
      </c>
      <c r="K1139" t="s">
        <v>178</v>
      </c>
    </row>
    <row r="1140" spans="1:11" x14ac:dyDescent="0.2">
      <c r="A1140">
        <v>1169</v>
      </c>
      <c r="B1140" t="s">
        <v>416</v>
      </c>
      <c r="C1140" t="s">
        <v>15</v>
      </c>
      <c r="D1140" s="1">
        <v>42004</v>
      </c>
      <c r="E1140" s="5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13</v>
      </c>
      <c r="K1140" t="s">
        <v>178</v>
      </c>
    </row>
    <row r="1141" spans="1:11" x14ac:dyDescent="0.2">
      <c r="A1141">
        <v>1170</v>
      </c>
      <c r="B1141" t="s">
        <v>416</v>
      </c>
      <c r="C1141" t="s">
        <v>16</v>
      </c>
      <c r="D1141" s="1">
        <v>42369</v>
      </c>
      <c r="E1141" s="5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13</v>
      </c>
      <c r="K1141" t="s">
        <v>178</v>
      </c>
    </row>
    <row r="1142" spans="1:11" x14ac:dyDescent="0.2">
      <c r="A1142">
        <v>1171</v>
      </c>
      <c r="B1142" t="s">
        <v>416</v>
      </c>
      <c r="C1142" t="s">
        <v>17</v>
      </c>
      <c r="D1142" s="1">
        <v>42735</v>
      </c>
      <c r="E1142" s="5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13</v>
      </c>
      <c r="K1142" t="s">
        <v>178</v>
      </c>
    </row>
    <row r="1143" spans="1:11" x14ac:dyDescent="0.2">
      <c r="A1143">
        <v>1172</v>
      </c>
      <c r="B1143" t="s">
        <v>417</v>
      </c>
      <c r="C1143" t="s">
        <v>11</v>
      </c>
      <c r="D1143" s="1">
        <v>41390</v>
      </c>
      <c r="E1143" s="5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22</v>
      </c>
      <c r="K1143" t="s">
        <v>57</v>
      </c>
    </row>
    <row r="1144" spans="1:11" x14ac:dyDescent="0.2">
      <c r="A1144">
        <v>1173</v>
      </c>
      <c r="B1144" t="s">
        <v>417</v>
      </c>
      <c r="C1144" t="s">
        <v>15</v>
      </c>
      <c r="D1144" s="1">
        <v>41754</v>
      </c>
      <c r="E1144" s="5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22</v>
      </c>
      <c r="K1144" t="s">
        <v>57</v>
      </c>
    </row>
    <row r="1145" spans="1:11" x14ac:dyDescent="0.2">
      <c r="A1145">
        <v>1174</v>
      </c>
      <c r="B1145" t="s">
        <v>417</v>
      </c>
      <c r="C1145" t="s">
        <v>16</v>
      </c>
      <c r="D1145" s="1">
        <v>42118</v>
      </c>
      <c r="E1145" s="5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22</v>
      </c>
      <c r="K1145" t="s">
        <v>57</v>
      </c>
    </row>
    <row r="1146" spans="1:11" x14ac:dyDescent="0.2">
      <c r="A1146">
        <v>1175</v>
      </c>
      <c r="B1146" t="s">
        <v>417</v>
      </c>
      <c r="C1146" t="s">
        <v>17</v>
      </c>
      <c r="D1146" s="1">
        <v>42489</v>
      </c>
      <c r="E1146" s="5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22</v>
      </c>
      <c r="K1146" t="s">
        <v>57</v>
      </c>
    </row>
    <row r="1147" spans="1:11" x14ac:dyDescent="0.2">
      <c r="A1147">
        <v>1180</v>
      </c>
      <c r="B1147" t="s">
        <v>418</v>
      </c>
      <c r="C1147" t="s">
        <v>11</v>
      </c>
      <c r="D1147" s="1">
        <v>41274</v>
      </c>
      <c r="E1147" s="5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59</v>
      </c>
      <c r="K1147" t="s">
        <v>419</v>
      </c>
    </row>
    <row r="1148" spans="1:11" x14ac:dyDescent="0.2">
      <c r="A1148">
        <v>1181</v>
      </c>
      <c r="B1148" t="s">
        <v>418</v>
      </c>
      <c r="C1148" t="s">
        <v>15</v>
      </c>
      <c r="D1148" s="1">
        <v>41639</v>
      </c>
      <c r="E1148" s="5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59</v>
      </c>
      <c r="K1148" t="s">
        <v>419</v>
      </c>
    </row>
    <row r="1149" spans="1:11" x14ac:dyDescent="0.2">
      <c r="A1149">
        <v>1182</v>
      </c>
      <c r="B1149" t="s">
        <v>418</v>
      </c>
      <c r="C1149" t="s">
        <v>16</v>
      </c>
      <c r="D1149" s="1">
        <v>42004</v>
      </c>
      <c r="E1149" s="5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59</v>
      </c>
      <c r="K1149" t="s">
        <v>419</v>
      </c>
    </row>
    <row r="1150" spans="1:11" x14ac:dyDescent="0.2">
      <c r="A1150">
        <v>1183</v>
      </c>
      <c r="B1150" t="s">
        <v>418</v>
      </c>
      <c r="C1150" t="s">
        <v>17</v>
      </c>
      <c r="D1150" s="1">
        <v>42369</v>
      </c>
      <c r="E1150" s="5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59</v>
      </c>
      <c r="K1150" t="s">
        <v>419</v>
      </c>
    </row>
    <row r="1151" spans="1:11" x14ac:dyDescent="0.2">
      <c r="A1151">
        <v>1184</v>
      </c>
      <c r="B1151" t="s">
        <v>420</v>
      </c>
      <c r="C1151" t="s">
        <v>11</v>
      </c>
      <c r="D1151" s="1">
        <v>41301</v>
      </c>
      <c r="E1151" s="5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22</v>
      </c>
      <c r="K1151" t="s">
        <v>34</v>
      </c>
    </row>
    <row r="1152" spans="1:11" x14ac:dyDescent="0.2">
      <c r="A1152">
        <v>1185</v>
      </c>
      <c r="B1152" t="s">
        <v>420</v>
      </c>
      <c r="C1152" t="s">
        <v>15</v>
      </c>
      <c r="D1152" s="1">
        <v>41665</v>
      </c>
      <c r="E1152" s="5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22</v>
      </c>
      <c r="K1152" t="s">
        <v>34</v>
      </c>
    </row>
    <row r="1153" spans="1:11" x14ac:dyDescent="0.2">
      <c r="A1153">
        <v>1186</v>
      </c>
      <c r="B1153" t="s">
        <v>420</v>
      </c>
      <c r="C1153" t="s">
        <v>16</v>
      </c>
      <c r="D1153" s="1">
        <v>42029</v>
      </c>
      <c r="E1153" s="5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22</v>
      </c>
      <c r="K1153" t="s">
        <v>34</v>
      </c>
    </row>
    <row r="1154" spans="1:11" x14ac:dyDescent="0.2">
      <c r="A1154">
        <v>1187</v>
      </c>
      <c r="B1154" t="s">
        <v>420</v>
      </c>
      <c r="C1154" t="s">
        <v>17</v>
      </c>
      <c r="D1154" s="1">
        <v>42400</v>
      </c>
      <c r="E1154" s="5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22</v>
      </c>
      <c r="K1154" t="s">
        <v>34</v>
      </c>
    </row>
    <row r="1155" spans="1:11" x14ac:dyDescent="0.2">
      <c r="A1155">
        <v>1188</v>
      </c>
      <c r="B1155" t="s">
        <v>421</v>
      </c>
      <c r="C1155" t="s">
        <v>11</v>
      </c>
      <c r="D1155" s="1">
        <v>41274</v>
      </c>
      <c r="E1155" s="5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19</v>
      </c>
      <c r="K1155" t="s">
        <v>422</v>
      </c>
    </row>
    <row r="1156" spans="1:11" x14ac:dyDescent="0.2">
      <c r="A1156">
        <v>1189</v>
      </c>
      <c r="B1156" t="s">
        <v>421</v>
      </c>
      <c r="C1156" t="s">
        <v>15</v>
      </c>
      <c r="D1156" s="1">
        <v>41639</v>
      </c>
      <c r="E1156" s="5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19</v>
      </c>
      <c r="K1156" t="s">
        <v>422</v>
      </c>
    </row>
    <row r="1157" spans="1:11" x14ac:dyDescent="0.2">
      <c r="A1157">
        <v>1190</v>
      </c>
      <c r="B1157" t="s">
        <v>421</v>
      </c>
      <c r="C1157" t="s">
        <v>16</v>
      </c>
      <c r="D1157" s="1">
        <v>42004</v>
      </c>
      <c r="E1157" s="5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19</v>
      </c>
      <c r="K1157" t="s">
        <v>422</v>
      </c>
    </row>
    <row r="1158" spans="1:11" x14ac:dyDescent="0.2">
      <c r="A1158">
        <v>1191</v>
      </c>
      <c r="B1158" t="s">
        <v>421</v>
      </c>
      <c r="C1158" t="s">
        <v>17</v>
      </c>
      <c r="D1158" s="1">
        <v>42369</v>
      </c>
      <c r="E1158" s="5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19</v>
      </c>
      <c r="K1158" t="s">
        <v>422</v>
      </c>
    </row>
    <row r="1159" spans="1:11" x14ac:dyDescent="0.2">
      <c r="A1159">
        <v>1200</v>
      </c>
      <c r="B1159" t="s">
        <v>423</v>
      </c>
      <c r="C1159" t="s">
        <v>11</v>
      </c>
      <c r="D1159" s="1">
        <v>41274</v>
      </c>
      <c r="E1159" s="5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52</v>
      </c>
      <c r="K1159" t="s">
        <v>265</v>
      </c>
    </row>
    <row r="1160" spans="1:11" x14ac:dyDescent="0.2">
      <c r="A1160">
        <v>1201</v>
      </c>
      <c r="B1160" t="s">
        <v>423</v>
      </c>
      <c r="C1160" t="s">
        <v>15</v>
      </c>
      <c r="D1160" s="1">
        <v>41639</v>
      </c>
      <c r="E1160" s="5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52</v>
      </c>
      <c r="K1160" t="s">
        <v>265</v>
      </c>
    </row>
    <row r="1161" spans="1:11" x14ac:dyDescent="0.2">
      <c r="A1161">
        <v>1202</v>
      </c>
      <c r="B1161" t="s">
        <v>423</v>
      </c>
      <c r="C1161" t="s">
        <v>16</v>
      </c>
      <c r="D1161" s="1">
        <v>42004</v>
      </c>
      <c r="E1161" s="5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52</v>
      </c>
      <c r="K1161" t="s">
        <v>265</v>
      </c>
    </row>
    <row r="1162" spans="1:11" x14ac:dyDescent="0.2">
      <c r="A1162">
        <v>1203</v>
      </c>
      <c r="B1162" t="s">
        <v>423</v>
      </c>
      <c r="C1162" t="s">
        <v>17</v>
      </c>
      <c r="D1162" s="1">
        <v>42369</v>
      </c>
      <c r="E1162" s="5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52</v>
      </c>
      <c r="K1162" t="s">
        <v>265</v>
      </c>
    </row>
    <row r="1163" spans="1:11" x14ac:dyDescent="0.2">
      <c r="A1163">
        <v>1204</v>
      </c>
      <c r="B1163" t="s">
        <v>424</v>
      </c>
      <c r="C1163" t="s">
        <v>11</v>
      </c>
      <c r="D1163" s="1">
        <v>41274</v>
      </c>
      <c r="E1163" s="5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83</v>
      </c>
      <c r="K1163" t="s">
        <v>84</v>
      </c>
    </row>
    <row r="1164" spans="1:11" x14ac:dyDescent="0.2">
      <c r="A1164">
        <v>1205</v>
      </c>
      <c r="B1164" t="s">
        <v>424</v>
      </c>
      <c r="C1164" t="s">
        <v>15</v>
      </c>
      <c r="D1164" s="1">
        <v>41639</v>
      </c>
      <c r="E1164" s="5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83</v>
      </c>
      <c r="K1164" t="s">
        <v>84</v>
      </c>
    </row>
    <row r="1165" spans="1:11" x14ac:dyDescent="0.2">
      <c r="A1165">
        <v>1206</v>
      </c>
      <c r="B1165" t="s">
        <v>424</v>
      </c>
      <c r="C1165" t="s">
        <v>16</v>
      </c>
      <c r="D1165" s="1">
        <v>42004</v>
      </c>
      <c r="E1165" s="5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83</v>
      </c>
      <c r="K1165" t="s">
        <v>84</v>
      </c>
    </row>
    <row r="1166" spans="1:11" x14ac:dyDescent="0.2">
      <c r="A1166">
        <v>1207</v>
      </c>
      <c r="B1166" t="s">
        <v>424</v>
      </c>
      <c r="C1166" t="s">
        <v>17</v>
      </c>
      <c r="D1166" s="1">
        <v>42369</v>
      </c>
      <c r="E1166" s="5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83</v>
      </c>
      <c r="K1166" t="s">
        <v>84</v>
      </c>
    </row>
    <row r="1167" spans="1:11" x14ac:dyDescent="0.2">
      <c r="A1167">
        <v>1209</v>
      </c>
      <c r="B1167" t="s">
        <v>425</v>
      </c>
      <c r="C1167" t="s">
        <v>11</v>
      </c>
      <c r="D1167" s="1">
        <v>42004</v>
      </c>
      <c r="E1167" s="5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19</v>
      </c>
      <c r="K1167" t="s">
        <v>323</v>
      </c>
    </row>
    <row r="1168" spans="1:11" x14ac:dyDescent="0.2">
      <c r="A1168">
        <v>1210</v>
      </c>
      <c r="B1168" t="s">
        <v>425</v>
      </c>
      <c r="C1168" t="s">
        <v>15</v>
      </c>
      <c r="D1168" s="1">
        <v>42369</v>
      </c>
      <c r="E1168" s="5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19</v>
      </c>
      <c r="K1168" t="s">
        <v>323</v>
      </c>
    </row>
    <row r="1169" spans="1:11" x14ac:dyDescent="0.2">
      <c r="A1169">
        <v>1211</v>
      </c>
      <c r="B1169" t="s">
        <v>425</v>
      </c>
      <c r="C1169" t="s">
        <v>16</v>
      </c>
      <c r="D1169" s="1">
        <v>42735</v>
      </c>
      <c r="E1169" s="5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19</v>
      </c>
      <c r="K1169" t="s">
        <v>323</v>
      </c>
    </row>
    <row r="1170" spans="1:11" x14ac:dyDescent="0.2">
      <c r="A1170">
        <v>1212</v>
      </c>
      <c r="B1170" t="s">
        <v>426</v>
      </c>
      <c r="C1170" t="s">
        <v>11</v>
      </c>
      <c r="D1170" s="1">
        <v>41274</v>
      </c>
      <c r="E1170" s="5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19</v>
      </c>
      <c r="K1170" t="s">
        <v>79</v>
      </c>
    </row>
    <row r="1171" spans="1:11" x14ac:dyDescent="0.2">
      <c r="A1171">
        <v>1213</v>
      </c>
      <c r="B1171" t="s">
        <v>426</v>
      </c>
      <c r="C1171" t="s">
        <v>15</v>
      </c>
      <c r="D1171" s="1">
        <v>41639</v>
      </c>
      <c r="E1171" s="5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19</v>
      </c>
      <c r="K1171" t="s">
        <v>79</v>
      </c>
    </row>
    <row r="1172" spans="1:11" x14ac:dyDescent="0.2">
      <c r="A1172">
        <v>1214</v>
      </c>
      <c r="B1172" t="s">
        <v>426</v>
      </c>
      <c r="C1172" t="s">
        <v>16</v>
      </c>
      <c r="D1172" s="1">
        <v>42004</v>
      </c>
      <c r="E1172" s="5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19</v>
      </c>
      <c r="K1172" t="s">
        <v>79</v>
      </c>
    </row>
    <row r="1173" spans="1:11" x14ac:dyDescent="0.2">
      <c r="A1173">
        <v>1215</v>
      </c>
      <c r="B1173" t="s">
        <v>426</v>
      </c>
      <c r="C1173" t="s">
        <v>17</v>
      </c>
      <c r="D1173" s="1">
        <v>42369</v>
      </c>
      <c r="E1173" s="5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19</v>
      </c>
      <c r="K1173" t="s">
        <v>79</v>
      </c>
    </row>
    <row r="1174" spans="1:11" x14ac:dyDescent="0.2">
      <c r="A1174">
        <v>1216</v>
      </c>
      <c r="B1174" t="s">
        <v>427</v>
      </c>
      <c r="C1174" t="s">
        <v>11</v>
      </c>
      <c r="D1174" s="1">
        <v>41274</v>
      </c>
      <c r="E1174" s="5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83</v>
      </c>
      <c r="K1174" t="s">
        <v>84</v>
      </c>
    </row>
    <row r="1175" spans="1:11" x14ac:dyDescent="0.2">
      <c r="A1175">
        <v>1217</v>
      </c>
      <c r="B1175" t="s">
        <v>427</v>
      </c>
      <c r="C1175" t="s">
        <v>15</v>
      </c>
      <c r="D1175" s="1">
        <v>41639</v>
      </c>
      <c r="E1175" s="5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83</v>
      </c>
      <c r="K1175" t="s">
        <v>84</v>
      </c>
    </row>
    <row r="1176" spans="1:11" x14ac:dyDescent="0.2">
      <c r="A1176">
        <v>1218</v>
      </c>
      <c r="B1176" t="s">
        <v>427</v>
      </c>
      <c r="C1176" t="s">
        <v>16</v>
      </c>
      <c r="D1176" s="1">
        <v>42004</v>
      </c>
      <c r="E1176" s="5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83</v>
      </c>
      <c r="K1176" t="s">
        <v>84</v>
      </c>
    </row>
    <row r="1177" spans="1:11" x14ac:dyDescent="0.2">
      <c r="A1177">
        <v>1219</v>
      </c>
      <c r="B1177" t="s">
        <v>427</v>
      </c>
      <c r="C1177" t="s">
        <v>17</v>
      </c>
      <c r="D1177" s="1">
        <v>42369</v>
      </c>
      <c r="E1177" s="5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83</v>
      </c>
      <c r="K1177" t="s">
        <v>84</v>
      </c>
    </row>
    <row r="1178" spans="1:11" x14ac:dyDescent="0.2">
      <c r="A1178">
        <v>1224</v>
      </c>
      <c r="B1178" t="s">
        <v>428</v>
      </c>
      <c r="C1178" t="s">
        <v>11</v>
      </c>
      <c r="D1178" s="1">
        <v>41274</v>
      </c>
      <c r="E1178" s="5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47</v>
      </c>
      <c r="K1178" t="s">
        <v>429</v>
      </c>
    </row>
    <row r="1179" spans="1:11" x14ac:dyDescent="0.2">
      <c r="A1179">
        <v>1225</v>
      </c>
      <c r="B1179" t="s">
        <v>428</v>
      </c>
      <c r="C1179" t="s">
        <v>15</v>
      </c>
      <c r="D1179" s="1">
        <v>41639</v>
      </c>
      <c r="E1179" s="5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47</v>
      </c>
      <c r="K1179" t="s">
        <v>429</v>
      </c>
    </row>
    <row r="1180" spans="1:11" x14ac:dyDescent="0.2">
      <c r="A1180">
        <v>1226</v>
      </c>
      <c r="B1180" t="s">
        <v>428</v>
      </c>
      <c r="C1180" t="s">
        <v>16</v>
      </c>
      <c r="D1180" s="1">
        <v>42004</v>
      </c>
      <c r="E1180" s="5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47</v>
      </c>
      <c r="K1180" t="s">
        <v>429</v>
      </c>
    </row>
    <row r="1181" spans="1:11" x14ac:dyDescent="0.2">
      <c r="A1181">
        <v>1227</v>
      </c>
      <c r="B1181" t="s">
        <v>428</v>
      </c>
      <c r="C1181" t="s">
        <v>17</v>
      </c>
      <c r="D1181" s="1">
        <v>42369</v>
      </c>
      <c r="E1181" s="5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47</v>
      </c>
      <c r="K1181" t="s">
        <v>429</v>
      </c>
    </row>
    <row r="1182" spans="1:11" x14ac:dyDescent="0.2">
      <c r="A1182">
        <v>1228</v>
      </c>
      <c r="B1182" t="s">
        <v>430</v>
      </c>
      <c r="C1182" t="s">
        <v>11</v>
      </c>
      <c r="D1182" s="1">
        <v>41274</v>
      </c>
      <c r="E1182" s="5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13</v>
      </c>
      <c r="K1182" t="s">
        <v>431</v>
      </c>
    </row>
    <row r="1183" spans="1:11" x14ac:dyDescent="0.2">
      <c r="A1183">
        <v>1229</v>
      </c>
      <c r="B1183" t="s">
        <v>430</v>
      </c>
      <c r="C1183" t="s">
        <v>15</v>
      </c>
      <c r="D1183" s="1">
        <v>41639</v>
      </c>
      <c r="E1183" s="5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13</v>
      </c>
      <c r="K1183" t="s">
        <v>431</v>
      </c>
    </row>
    <row r="1184" spans="1:11" x14ac:dyDescent="0.2">
      <c r="A1184">
        <v>1230</v>
      </c>
      <c r="B1184" t="s">
        <v>430</v>
      </c>
      <c r="C1184" t="s">
        <v>16</v>
      </c>
      <c r="D1184" s="1">
        <v>42004</v>
      </c>
      <c r="E1184" s="5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13</v>
      </c>
      <c r="K1184" t="s">
        <v>431</v>
      </c>
    </row>
    <row r="1185" spans="1:11" x14ac:dyDescent="0.2">
      <c r="A1185">
        <v>1231</v>
      </c>
      <c r="B1185" t="s">
        <v>430</v>
      </c>
      <c r="C1185" t="s">
        <v>17</v>
      </c>
      <c r="D1185" s="1">
        <v>42369</v>
      </c>
      <c r="E1185" s="5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13</v>
      </c>
      <c r="K1185" t="s">
        <v>431</v>
      </c>
    </row>
    <row r="1186" spans="1:11" x14ac:dyDescent="0.2">
      <c r="A1186">
        <v>1232</v>
      </c>
      <c r="B1186" t="s">
        <v>432</v>
      </c>
      <c r="C1186" t="s">
        <v>11</v>
      </c>
      <c r="D1186" s="1">
        <v>41274</v>
      </c>
      <c r="E1186" s="5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">
      <c r="A1187">
        <v>1233</v>
      </c>
      <c r="B1187" t="s">
        <v>432</v>
      </c>
      <c r="C1187" t="s">
        <v>15</v>
      </c>
      <c r="D1187" s="1">
        <v>41639</v>
      </c>
      <c r="E1187" s="5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">
      <c r="A1188">
        <v>1234</v>
      </c>
      <c r="B1188" t="s">
        <v>432</v>
      </c>
      <c r="C1188" t="s">
        <v>16</v>
      </c>
      <c r="D1188" s="1">
        <v>42004</v>
      </c>
      <c r="E1188" s="5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">
      <c r="A1189">
        <v>1235</v>
      </c>
      <c r="B1189" t="s">
        <v>432</v>
      </c>
      <c r="C1189" t="s">
        <v>17</v>
      </c>
      <c r="D1189" s="1">
        <v>42369</v>
      </c>
      <c r="E1189" s="5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">
      <c r="A1190">
        <v>1236</v>
      </c>
      <c r="B1190" t="s">
        <v>433</v>
      </c>
      <c r="C1190" t="s">
        <v>11</v>
      </c>
      <c r="D1190" s="1">
        <v>41639</v>
      </c>
      <c r="E1190" s="5">
        <v>15598000000</v>
      </c>
      <c r="F1190" s="2">
        <v>11759000000</v>
      </c>
      <c r="G1190" t="s">
        <v>12</v>
      </c>
      <c r="H1190" s="2">
        <v>0</v>
      </c>
      <c r="I1190" s="2">
        <v>2077000000</v>
      </c>
      <c r="J1190" t="s">
        <v>42</v>
      </c>
      <c r="K1190" t="s">
        <v>43</v>
      </c>
    </row>
    <row r="1191" spans="1:11" x14ac:dyDescent="0.2">
      <c r="A1191">
        <v>1237</v>
      </c>
      <c r="B1191" t="s">
        <v>433</v>
      </c>
      <c r="C1191" t="s">
        <v>15</v>
      </c>
      <c r="D1191" s="1">
        <v>42004</v>
      </c>
      <c r="E1191" s="5">
        <v>17090000000</v>
      </c>
      <c r="F1191" s="2">
        <v>12207000000</v>
      </c>
      <c r="G1191" t="s">
        <v>12</v>
      </c>
      <c r="H1191" s="2">
        <v>0</v>
      </c>
      <c r="I1191" s="2">
        <v>2433000000</v>
      </c>
      <c r="J1191" t="s">
        <v>42</v>
      </c>
      <c r="K1191" t="s">
        <v>43</v>
      </c>
    </row>
    <row r="1192" spans="1:11" x14ac:dyDescent="0.2">
      <c r="A1192">
        <v>1238</v>
      </c>
      <c r="B1192" t="s">
        <v>433</v>
      </c>
      <c r="C1192" t="s">
        <v>16</v>
      </c>
      <c r="D1192" s="1">
        <v>42369</v>
      </c>
      <c r="E1192" s="5">
        <v>16833000000</v>
      </c>
      <c r="F1192" s="2">
        <v>12713000000</v>
      </c>
      <c r="G1192" t="s">
        <v>12</v>
      </c>
      <c r="H1192" s="2">
        <v>0</v>
      </c>
      <c r="I1192" s="2">
        <v>2612000000</v>
      </c>
      <c r="J1192" t="s">
        <v>42</v>
      </c>
      <c r="K1192" t="s">
        <v>43</v>
      </c>
    </row>
    <row r="1193" spans="1:11" x14ac:dyDescent="0.2">
      <c r="A1193">
        <v>1239</v>
      </c>
      <c r="B1193" t="s">
        <v>433</v>
      </c>
      <c r="C1193" t="s">
        <v>17</v>
      </c>
      <c r="D1193" s="1">
        <v>42735</v>
      </c>
      <c r="E1193" s="5">
        <v>17666000000</v>
      </c>
      <c r="F1193" s="2">
        <v>12734000000</v>
      </c>
      <c r="G1193" t="s">
        <v>12</v>
      </c>
      <c r="H1193" s="2">
        <v>0</v>
      </c>
      <c r="I1193" s="2">
        <v>2755000000</v>
      </c>
      <c r="J1193" t="s">
        <v>42</v>
      </c>
      <c r="K1193" t="s">
        <v>43</v>
      </c>
    </row>
    <row r="1194" spans="1:11" x14ac:dyDescent="0.2">
      <c r="A1194">
        <v>1240</v>
      </c>
      <c r="B1194" t="s">
        <v>434</v>
      </c>
      <c r="C1194" t="s">
        <v>11</v>
      </c>
      <c r="D1194" s="1">
        <v>41274</v>
      </c>
      <c r="E1194" s="5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19</v>
      </c>
      <c r="K1194" t="s">
        <v>77</v>
      </c>
    </row>
    <row r="1195" spans="1:11" x14ac:dyDescent="0.2">
      <c r="A1195">
        <v>1241</v>
      </c>
      <c r="B1195" t="s">
        <v>434</v>
      </c>
      <c r="C1195" t="s">
        <v>15</v>
      </c>
      <c r="D1195" s="1">
        <v>41639</v>
      </c>
      <c r="E1195" s="5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19</v>
      </c>
      <c r="K1195" t="s">
        <v>77</v>
      </c>
    </row>
    <row r="1196" spans="1:11" x14ac:dyDescent="0.2">
      <c r="A1196">
        <v>1242</v>
      </c>
      <c r="B1196" t="s">
        <v>434</v>
      </c>
      <c r="C1196" t="s">
        <v>16</v>
      </c>
      <c r="D1196" s="1">
        <v>42004</v>
      </c>
      <c r="E1196" s="5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19</v>
      </c>
      <c r="K1196" t="s">
        <v>77</v>
      </c>
    </row>
    <row r="1197" spans="1:11" x14ac:dyDescent="0.2">
      <c r="A1197">
        <v>1243</v>
      </c>
      <c r="B1197" t="s">
        <v>434</v>
      </c>
      <c r="C1197" t="s">
        <v>17</v>
      </c>
      <c r="D1197" s="1">
        <v>42369</v>
      </c>
      <c r="E1197" s="5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19</v>
      </c>
      <c r="K1197" t="s">
        <v>77</v>
      </c>
    </row>
    <row r="1198" spans="1:11" x14ac:dyDescent="0.2">
      <c r="A1198">
        <v>1244</v>
      </c>
      <c r="B1198" t="s">
        <v>435</v>
      </c>
      <c r="C1198" t="s">
        <v>11</v>
      </c>
      <c r="D1198" s="1">
        <v>41391</v>
      </c>
      <c r="E1198" s="5">
        <v>3637212000</v>
      </c>
      <c r="F1198" s="2">
        <v>2446443000</v>
      </c>
      <c r="G1198" t="s">
        <v>12</v>
      </c>
      <c r="H1198" s="2">
        <v>0</v>
      </c>
      <c r="I1198" s="2">
        <v>0</v>
      </c>
      <c r="J1198" t="s">
        <v>25</v>
      </c>
      <c r="K1198" t="s">
        <v>166</v>
      </c>
    </row>
    <row r="1199" spans="1:11" x14ac:dyDescent="0.2">
      <c r="A1199">
        <v>1245</v>
      </c>
      <c r="B1199" t="s">
        <v>435</v>
      </c>
      <c r="C1199" t="s">
        <v>15</v>
      </c>
      <c r="D1199" s="1">
        <v>41755</v>
      </c>
      <c r="E1199" s="5">
        <v>3585141000</v>
      </c>
      <c r="F1199" s="2">
        <v>2566444000</v>
      </c>
      <c r="G1199" t="s">
        <v>12</v>
      </c>
      <c r="H1199" s="2">
        <v>0</v>
      </c>
      <c r="I1199" s="2">
        <v>0</v>
      </c>
      <c r="J1199" t="s">
        <v>25</v>
      </c>
      <c r="K1199" t="s">
        <v>166</v>
      </c>
    </row>
    <row r="1200" spans="1:11" x14ac:dyDescent="0.2">
      <c r="A1200">
        <v>1246</v>
      </c>
      <c r="B1200" t="s">
        <v>435</v>
      </c>
      <c r="C1200" t="s">
        <v>16</v>
      </c>
      <c r="D1200" s="1">
        <v>42119</v>
      </c>
      <c r="E1200" s="5">
        <v>3910865000</v>
      </c>
      <c r="F1200" s="2">
        <v>2850316000</v>
      </c>
      <c r="G1200" t="s">
        <v>12</v>
      </c>
      <c r="H1200" s="2">
        <v>0</v>
      </c>
      <c r="I1200" s="2">
        <v>0</v>
      </c>
      <c r="J1200" t="s">
        <v>25</v>
      </c>
      <c r="K1200" t="s">
        <v>166</v>
      </c>
    </row>
    <row r="1201" spans="1:11" x14ac:dyDescent="0.2">
      <c r="A1201">
        <v>1247</v>
      </c>
      <c r="B1201" t="s">
        <v>435</v>
      </c>
      <c r="C1201" t="s">
        <v>17</v>
      </c>
      <c r="D1201" s="1">
        <v>42490</v>
      </c>
      <c r="E1201" s="5">
        <v>5386703000</v>
      </c>
      <c r="F1201" s="2">
        <v>4063955000</v>
      </c>
      <c r="G1201" t="s">
        <v>12</v>
      </c>
      <c r="H1201" s="2">
        <v>0</v>
      </c>
      <c r="I1201" s="2">
        <v>0</v>
      </c>
      <c r="J1201" t="s">
        <v>25</v>
      </c>
      <c r="K1201" t="s">
        <v>166</v>
      </c>
    </row>
    <row r="1202" spans="1:11" x14ac:dyDescent="0.2">
      <c r="A1202">
        <v>1248</v>
      </c>
      <c r="B1202" t="s">
        <v>436</v>
      </c>
      <c r="C1202" t="s">
        <v>11</v>
      </c>
      <c r="D1202" s="1">
        <v>41274</v>
      </c>
      <c r="E1202" s="5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42</v>
      </c>
      <c r="K1202" t="s">
        <v>45</v>
      </c>
    </row>
    <row r="1203" spans="1:11" x14ac:dyDescent="0.2">
      <c r="A1203">
        <v>1249</v>
      </c>
      <c r="B1203" t="s">
        <v>436</v>
      </c>
      <c r="C1203" t="s">
        <v>15</v>
      </c>
      <c r="D1203" s="1">
        <v>41639</v>
      </c>
      <c r="E1203" s="5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42</v>
      </c>
      <c r="K1203" t="s">
        <v>45</v>
      </c>
    </row>
    <row r="1204" spans="1:11" x14ac:dyDescent="0.2">
      <c r="A1204">
        <v>1250</v>
      </c>
      <c r="B1204" t="s">
        <v>436</v>
      </c>
      <c r="C1204" t="s">
        <v>16</v>
      </c>
      <c r="D1204" s="1">
        <v>42004</v>
      </c>
      <c r="E1204" s="5">
        <v>10886000000</v>
      </c>
      <c r="F1204" s="2">
        <v>7036000000</v>
      </c>
      <c r="G1204" t="s">
        <v>12</v>
      </c>
      <c r="H1204" s="2">
        <v>0</v>
      </c>
      <c r="I1204" s="2">
        <v>1227000000</v>
      </c>
      <c r="J1204" t="s">
        <v>42</v>
      </c>
      <c r="K1204" t="s">
        <v>45</v>
      </c>
    </row>
    <row r="1205" spans="1:11" x14ac:dyDescent="0.2">
      <c r="A1205">
        <v>1251</v>
      </c>
      <c r="B1205" t="s">
        <v>436</v>
      </c>
      <c r="C1205" t="s">
        <v>17</v>
      </c>
      <c r="D1205" s="1">
        <v>42369</v>
      </c>
      <c r="E1205" s="5">
        <v>10415000000</v>
      </c>
      <c r="F1205" s="2">
        <v>6239000000</v>
      </c>
      <c r="G1205" t="s">
        <v>12</v>
      </c>
      <c r="H1205" s="2">
        <v>0</v>
      </c>
      <c r="I1205" s="2">
        <v>1214000000</v>
      </c>
      <c r="J1205" t="s">
        <v>42</v>
      </c>
      <c r="K1205" t="s">
        <v>45</v>
      </c>
    </row>
    <row r="1206" spans="1:11" x14ac:dyDescent="0.2">
      <c r="A1206">
        <v>1252</v>
      </c>
      <c r="B1206" t="s">
        <v>437</v>
      </c>
      <c r="C1206" t="s">
        <v>11</v>
      </c>
      <c r="D1206" s="1">
        <v>41636</v>
      </c>
      <c r="E1206" s="5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36</v>
      </c>
      <c r="K1206" t="s">
        <v>214</v>
      </c>
    </row>
    <row r="1207" spans="1:11" x14ac:dyDescent="0.2">
      <c r="A1207">
        <v>1253</v>
      </c>
      <c r="B1207" t="s">
        <v>437</v>
      </c>
      <c r="C1207" t="s">
        <v>15</v>
      </c>
      <c r="D1207" s="1">
        <v>42000</v>
      </c>
      <c r="E1207" s="5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36</v>
      </c>
      <c r="K1207" t="s">
        <v>214</v>
      </c>
    </row>
    <row r="1208" spans="1:11" x14ac:dyDescent="0.2">
      <c r="A1208">
        <v>1254</v>
      </c>
      <c r="B1208" t="s">
        <v>437</v>
      </c>
      <c r="C1208" t="s">
        <v>16</v>
      </c>
      <c r="D1208" s="1">
        <v>42364</v>
      </c>
      <c r="E1208" s="5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36</v>
      </c>
      <c r="K1208" t="s">
        <v>214</v>
      </c>
    </row>
    <row r="1209" spans="1:11" x14ac:dyDescent="0.2">
      <c r="A1209">
        <v>1255</v>
      </c>
      <c r="B1209" t="s">
        <v>437</v>
      </c>
      <c r="C1209" t="s">
        <v>17</v>
      </c>
      <c r="D1209" s="1">
        <v>42735</v>
      </c>
      <c r="E1209" s="5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36</v>
      </c>
      <c r="K1209" t="s">
        <v>214</v>
      </c>
    </row>
    <row r="1210" spans="1:11" x14ac:dyDescent="0.2">
      <c r="A1210">
        <v>1256</v>
      </c>
      <c r="B1210" t="s">
        <v>438</v>
      </c>
      <c r="C1210" t="s">
        <v>11</v>
      </c>
      <c r="D1210" s="1">
        <v>41274</v>
      </c>
      <c r="E1210" s="5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">
      <c r="A1211">
        <v>1257</v>
      </c>
      <c r="B1211" t="s">
        <v>438</v>
      </c>
      <c r="C1211" t="s">
        <v>15</v>
      </c>
      <c r="D1211" s="1">
        <v>41639</v>
      </c>
      <c r="E1211" s="5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">
      <c r="A1212">
        <v>1258</v>
      </c>
      <c r="B1212" t="s">
        <v>438</v>
      </c>
      <c r="C1212" t="s">
        <v>16</v>
      </c>
      <c r="D1212" s="1">
        <v>42004</v>
      </c>
      <c r="E1212" s="5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">
      <c r="A1213">
        <v>1259</v>
      </c>
      <c r="B1213" t="s">
        <v>438</v>
      </c>
      <c r="C1213" t="s">
        <v>17</v>
      </c>
      <c r="D1213" s="1">
        <v>42369</v>
      </c>
      <c r="E1213" s="5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">
      <c r="A1214">
        <v>1260</v>
      </c>
      <c r="B1214" t="s">
        <v>439</v>
      </c>
      <c r="C1214" t="s">
        <v>11</v>
      </c>
      <c r="D1214" s="1">
        <v>41639</v>
      </c>
      <c r="E1214" s="5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47</v>
      </c>
      <c r="K1214" t="s">
        <v>379</v>
      </c>
    </row>
    <row r="1215" spans="1:11" x14ac:dyDescent="0.2">
      <c r="A1215">
        <v>1261</v>
      </c>
      <c r="B1215" t="s">
        <v>439</v>
      </c>
      <c r="C1215" t="s">
        <v>15</v>
      </c>
      <c r="D1215" s="1">
        <v>42004</v>
      </c>
      <c r="E1215" s="5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47</v>
      </c>
      <c r="K1215" t="s">
        <v>379</v>
      </c>
    </row>
    <row r="1216" spans="1:11" x14ac:dyDescent="0.2">
      <c r="A1216">
        <v>1262</v>
      </c>
      <c r="B1216" t="s">
        <v>439</v>
      </c>
      <c r="C1216" t="s">
        <v>16</v>
      </c>
      <c r="D1216" s="1">
        <v>42369</v>
      </c>
      <c r="E1216" s="5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47</v>
      </c>
      <c r="K1216" t="s">
        <v>379</v>
      </c>
    </row>
    <row r="1217" spans="1:11" x14ac:dyDescent="0.2">
      <c r="A1217">
        <v>1263</v>
      </c>
      <c r="B1217" t="s">
        <v>439</v>
      </c>
      <c r="C1217" t="s">
        <v>17</v>
      </c>
      <c r="D1217" s="1">
        <v>42735</v>
      </c>
      <c r="E1217" s="5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47</v>
      </c>
      <c r="K1217" t="s">
        <v>379</v>
      </c>
    </row>
    <row r="1218" spans="1:11" x14ac:dyDescent="0.2">
      <c r="A1218">
        <v>1264</v>
      </c>
      <c r="B1218" t="s">
        <v>440</v>
      </c>
      <c r="C1218" t="s">
        <v>11</v>
      </c>
      <c r="D1218" s="1">
        <v>41639</v>
      </c>
      <c r="E1218" s="5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36</v>
      </c>
      <c r="K1218" t="s">
        <v>170</v>
      </c>
    </row>
    <row r="1219" spans="1:11" x14ac:dyDescent="0.2">
      <c r="A1219">
        <v>1265</v>
      </c>
      <c r="B1219" t="s">
        <v>440</v>
      </c>
      <c r="C1219" t="s">
        <v>15</v>
      </c>
      <c r="D1219" s="1">
        <v>42004</v>
      </c>
      <c r="E1219" s="5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36</v>
      </c>
      <c r="K1219" t="s">
        <v>170</v>
      </c>
    </row>
    <row r="1220" spans="1:11" x14ac:dyDescent="0.2">
      <c r="A1220">
        <v>1266</v>
      </c>
      <c r="B1220" t="s">
        <v>440</v>
      </c>
      <c r="C1220" t="s">
        <v>16</v>
      </c>
      <c r="D1220" s="1">
        <v>42369</v>
      </c>
      <c r="E1220" s="5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36</v>
      </c>
      <c r="K1220" t="s">
        <v>170</v>
      </c>
    </row>
    <row r="1221" spans="1:11" x14ac:dyDescent="0.2">
      <c r="A1221">
        <v>1267</v>
      </c>
      <c r="B1221" t="s">
        <v>440</v>
      </c>
      <c r="C1221" t="s">
        <v>17</v>
      </c>
      <c r="D1221" s="1">
        <v>42735</v>
      </c>
      <c r="E1221" s="5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36</v>
      </c>
      <c r="K1221" t="s">
        <v>170</v>
      </c>
    </row>
    <row r="1222" spans="1:11" x14ac:dyDescent="0.2">
      <c r="A1222">
        <v>1268</v>
      </c>
      <c r="B1222" t="s">
        <v>441</v>
      </c>
      <c r="C1222" t="s">
        <v>11</v>
      </c>
      <c r="D1222" s="1">
        <v>41274</v>
      </c>
      <c r="E1222" s="5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47</v>
      </c>
      <c r="K1222" t="s">
        <v>50</v>
      </c>
    </row>
    <row r="1223" spans="1:11" x14ac:dyDescent="0.2">
      <c r="A1223">
        <v>1269</v>
      </c>
      <c r="B1223" t="s">
        <v>441</v>
      </c>
      <c r="C1223" t="s">
        <v>15</v>
      </c>
      <c r="D1223" s="1">
        <v>41639</v>
      </c>
      <c r="E1223" s="5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47</v>
      </c>
      <c r="K1223" t="s">
        <v>50</v>
      </c>
    </row>
    <row r="1224" spans="1:11" x14ac:dyDescent="0.2">
      <c r="A1224">
        <v>1270</v>
      </c>
      <c r="B1224" t="s">
        <v>441</v>
      </c>
      <c r="C1224" t="s">
        <v>16</v>
      </c>
      <c r="D1224" s="1">
        <v>42004</v>
      </c>
      <c r="E1224" s="5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47</v>
      </c>
      <c r="K1224" t="s">
        <v>50</v>
      </c>
    </row>
    <row r="1225" spans="1:11" x14ac:dyDescent="0.2">
      <c r="A1225">
        <v>1271</v>
      </c>
      <c r="B1225" t="s">
        <v>441</v>
      </c>
      <c r="C1225" t="s">
        <v>17</v>
      </c>
      <c r="D1225" s="1">
        <v>42369</v>
      </c>
      <c r="E1225" s="5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47</v>
      </c>
      <c r="K1225" t="s">
        <v>50</v>
      </c>
    </row>
    <row r="1226" spans="1:11" x14ac:dyDescent="0.2">
      <c r="A1226">
        <v>1272</v>
      </c>
      <c r="B1226" t="s">
        <v>442</v>
      </c>
      <c r="C1226" t="s">
        <v>11</v>
      </c>
      <c r="D1226" s="1">
        <v>41455</v>
      </c>
      <c r="E1226" s="5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13</v>
      </c>
      <c r="K1226" t="s">
        <v>164</v>
      </c>
    </row>
    <row r="1227" spans="1:11" x14ac:dyDescent="0.2">
      <c r="A1227">
        <v>1273</v>
      </c>
      <c r="B1227" t="s">
        <v>442</v>
      </c>
      <c r="C1227" t="s">
        <v>15</v>
      </c>
      <c r="D1227" s="1">
        <v>41820</v>
      </c>
      <c r="E1227" s="5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13</v>
      </c>
      <c r="K1227" t="s">
        <v>164</v>
      </c>
    </row>
    <row r="1228" spans="1:11" x14ac:dyDescent="0.2">
      <c r="A1228">
        <v>1274</v>
      </c>
      <c r="B1228" t="s">
        <v>442</v>
      </c>
      <c r="C1228" t="s">
        <v>16</v>
      </c>
      <c r="D1228" s="1">
        <v>42185</v>
      </c>
      <c r="E1228" s="5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13</v>
      </c>
      <c r="K1228" t="s">
        <v>164</v>
      </c>
    </row>
    <row r="1229" spans="1:11" x14ac:dyDescent="0.2">
      <c r="A1229">
        <v>1275</v>
      </c>
      <c r="B1229" t="s">
        <v>442</v>
      </c>
      <c r="C1229" t="s">
        <v>17</v>
      </c>
      <c r="D1229" s="1">
        <v>42551</v>
      </c>
      <c r="E1229" s="5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13</v>
      </c>
      <c r="K1229" t="s">
        <v>164</v>
      </c>
    </row>
    <row r="1230" spans="1:11" x14ac:dyDescent="0.2">
      <c r="A1230">
        <v>1276</v>
      </c>
      <c r="B1230" t="s">
        <v>443</v>
      </c>
      <c r="C1230" t="s">
        <v>11</v>
      </c>
      <c r="D1230" s="1">
        <v>41639</v>
      </c>
      <c r="E1230" s="5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19</v>
      </c>
      <c r="K1230" t="s">
        <v>201</v>
      </c>
    </row>
    <row r="1231" spans="1:11" x14ac:dyDescent="0.2">
      <c r="A1231">
        <v>1277</v>
      </c>
      <c r="B1231" t="s">
        <v>443</v>
      </c>
      <c r="C1231" t="s">
        <v>15</v>
      </c>
      <c r="D1231" s="1">
        <v>42004</v>
      </c>
      <c r="E1231" s="5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19</v>
      </c>
      <c r="K1231" t="s">
        <v>201</v>
      </c>
    </row>
    <row r="1232" spans="1:11" x14ac:dyDescent="0.2">
      <c r="A1232">
        <v>1278</v>
      </c>
      <c r="B1232" t="s">
        <v>443</v>
      </c>
      <c r="C1232" t="s">
        <v>16</v>
      </c>
      <c r="D1232" s="1">
        <v>42369</v>
      </c>
      <c r="E1232" s="5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19</v>
      </c>
      <c r="K1232" t="s">
        <v>201</v>
      </c>
    </row>
    <row r="1233" spans="1:11" x14ac:dyDescent="0.2">
      <c r="A1233">
        <v>1279</v>
      </c>
      <c r="B1233" t="s">
        <v>443</v>
      </c>
      <c r="C1233" t="s">
        <v>17</v>
      </c>
      <c r="D1233" s="1">
        <v>42735</v>
      </c>
      <c r="E1233" s="5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19</v>
      </c>
      <c r="K1233" t="s">
        <v>201</v>
      </c>
    </row>
    <row r="1234" spans="1:11" x14ac:dyDescent="0.2">
      <c r="A1234">
        <v>1280</v>
      </c>
      <c r="B1234" t="s">
        <v>444</v>
      </c>
      <c r="C1234" t="s">
        <v>11</v>
      </c>
      <c r="D1234" s="1">
        <v>41273</v>
      </c>
      <c r="E1234" s="5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25</v>
      </c>
      <c r="K1234" t="s">
        <v>30</v>
      </c>
    </row>
    <row r="1235" spans="1:11" x14ac:dyDescent="0.2">
      <c r="A1235">
        <v>1281</v>
      </c>
      <c r="B1235" t="s">
        <v>444</v>
      </c>
      <c r="C1235" t="s">
        <v>15</v>
      </c>
      <c r="D1235" s="1">
        <v>41637</v>
      </c>
      <c r="E1235" s="5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25</v>
      </c>
      <c r="K1235" t="s">
        <v>30</v>
      </c>
    </row>
    <row r="1236" spans="1:11" x14ac:dyDescent="0.2">
      <c r="A1236">
        <v>1282</v>
      </c>
      <c r="B1236" t="s">
        <v>444</v>
      </c>
      <c r="C1236" t="s">
        <v>16</v>
      </c>
      <c r="D1236" s="1">
        <v>42001</v>
      </c>
      <c r="E1236" s="5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25</v>
      </c>
      <c r="K1236" t="s">
        <v>30</v>
      </c>
    </row>
    <row r="1237" spans="1:11" x14ac:dyDescent="0.2">
      <c r="A1237">
        <v>1283</v>
      </c>
      <c r="B1237" t="s">
        <v>444</v>
      </c>
      <c r="C1237" t="s">
        <v>17</v>
      </c>
      <c r="D1237" s="1">
        <v>42372</v>
      </c>
      <c r="E1237" s="5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25</v>
      </c>
      <c r="K1237" t="s">
        <v>30</v>
      </c>
    </row>
    <row r="1238" spans="1:11" x14ac:dyDescent="0.2">
      <c r="A1238">
        <v>1284</v>
      </c>
      <c r="B1238" t="s">
        <v>445</v>
      </c>
      <c r="C1238" t="s">
        <v>11</v>
      </c>
      <c r="D1238" s="1">
        <v>41639</v>
      </c>
      <c r="E1238" s="5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36</v>
      </c>
      <c r="K1238" t="s">
        <v>393</v>
      </c>
    </row>
    <row r="1239" spans="1:11" x14ac:dyDescent="0.2">
      <c r="A1239">
        <v>1285</v>
      </c>
      <c r="B1239" t="s">
        <v>445</v>
      </c>
      <c r="C1239" t="s">
        <v>15</v>
      </c>
      <c r="D1239" s="1">
        <v>42004</v>
      </c>
      <c r="E1239" s="5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36</v>
      </c>
      <c r="K1239" t="s">
        <v>393</v>
      </c>
    </row>
    <row r="1240" spans="1:11" x14ac:dyDescent="0.2">
      <c r="A1240">
        <v>1286</v>
      </c>
      <c r="B1240" t="s">
        <v>445</v>
      </c>
      <c r="C1240" t="s">
        <v>16</v>
      </c>
      <c r="D1240" s="1">
        <v>42369</v>
      </c>
      <c r="E1240" s="5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36</v>
      </c>
      <c r="K1240" t="s">
        <v>393</v>
      </c>
    </row>
    <row r="1241" spans="1:11" x14ac:dyDescent="0.2">
      <c r="A1241">
        <v>1287</v>
      </c>
      <c r="B1241" t="s">
        <v>445</v>
      </c>
      <c r="C1241" t="s">
        <v>17</v>
      </c>
      <c r="D1241" s="1">
        <v>42735</v>
      </c>
      <c r="E1241" s="5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36</v>
      </c>
      <c r="K1241" t="s">
        <v>393</v>
      </c>
    </row>
    <row r="1242" spans="1:11" x14ac:dyDescent="0.2">
      <c r="A1242">
        <v>1288</v>
      </c>
      <c r="B1242" t="s">
        <v>446</v>
      </c>
      <c r="C1242" t="s">
        <v>11</v>
      </c>
      <c r="D1242" s="1">
        <v>41274</v>
      </c>
      <c r="E1242" s="5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47</v>
      </c>
      <c r="K1242" t="s">
        <v>105</v>
      </c>
    </row>
    <row r="1243" spans="1:11" x14ac:dyDescent="0.2">
      <c r="A1243">
        <v>1289</v>
      </c>
      <c r="B1243" t="s">
        <v>446</v>
      </c>
      <c r="C1243" t="s">
        <v>15</v>
      </c>
      <c r="D1243" s="1">
        <v>41639</v>
      </c>
      <c r="E1243" s="5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47</v>
      </c>
      <c r="K1243" t="s">
        <v>105</v>
      </c>
    </row>
    <row r="1244" spans="1:11" x14ac:dyDescent="0.2">
      <c r="A1244">
        <v>1290</v>
      </c>
      <c r="B1244" t="s">
        <v>446</v>
      </c>
      <c r="C1244" t="s">
        <v>16</v>
      </c>
      <c r="D1244" s="1">
        <v>42004</v>
      </c>
      <c r="E1244" s="5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47</v>
      </c>
      <c r="K1244" t="s">
        <v>105</v>
      </c>
    </row>
    <row r="1245" spans="1:11" x14ac:dyDescent="0.2">
      <c r="A1245">
        <v>1291</v>
      </c>
      <c r="B1245" t="s">
        <v>446</v>
      </c>
      <c r="C1245" t="s">
        <v>17</v>
      </c>
      <c r="D1245" s="1">
        <v>42369</v>
      </c>
      <c r="E1245" s="5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47</v>
      </c>
      <c r="K1245" t="s">
        <v>105</v>
      </c>
    </row>
    <row r="1246" spans="1:11" x14ac:dyDescent="0.2">
      <c r="A1246">
        <v>1292</v>
      </c>
      <c r="B1246" t="s">
        <v>447</v>
      </c>
      <c r="C1246" t="s">
        <v>11</v>
      </c>
      <c r="D1246" s="1">
        <v>41274</v>
      </c>
      <c r="E1246" s="5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13</v>
      </c>
      <c r="K1246" t="s">
        <v>157</v>
      </c>
    </row>
    <row r="1247" spans="1:11" x14ac:dyDescent="0.2">
      <c r="A1247">
        <v>1293</v>
      </c>
      <c r="B1247" t="s">
        <v>447</v>
      </c>
      <c r="C1247" t="s">
        <v>15</v>
      </c>
      <c r="D1247" s="1">
        <v>41639</v>
      </c>
      <c r="E1247" s="5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13</v>
      </c>
      <c r="K1247" t="s">
        <v>157</v>
      </c>
    </row>
    <row r="1248" spans="1:11" x14ac:dyDescent="0.2">
      <c r="A1248">
        <v>1294</v>
      </c>
      <c r="B1248" t="s">
        <v>447</v>
      </c>
      <c r="C1248" t="s">
        <v>16</v>
      </c>
      <c r="D1248" s="1">
        <v>42004</v>
      </c>
      <c r="E1248" s="5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13</v>
      </c>
      <c r="K1248" t="s">
        <v>157</v>
      </c>
    </row>
    <row r="1249" spans="1:11" x14ac:dyDescent="0.2">
      <c r="A1249">
        <v>1295</v>
      </c>
      <c r="B1249" t="s">
        <v>447</v>
      </c>
      <c r="C1249" t="s">
        <v>17</v>
      </c>
      <c r="D1249" s="1">
        <v>42369</v>
      </c>
      <c r="E1249" s="5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13</v>
      </c>
      <c r="K1249" t="s">
        <v>157</v>
      </c>
    </row>
    <row r="1250" spans="1:11" x14ac:dyDescent="0.2">
      <c r="A1250">
        <v>1296</v>
      </c>
      <c r="B1250" t="s">
        <v>448</v>
      </c>
      <c r="C1250" t="s">
        <v>11</v>
      </c>
      <c r="D1250" s="1">
        <v>41274</v>
      </c>
      <c r="E1250" s="5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42</v>
      </c>
      <c r="K1250" t="s">
        <v>43</v>
      </c>
    </row>
    <row r="1251" spans="1:11" x14ac:dyDescent="0.2">
      <c r="A1251">
        <v>1297</v>
      </c>
      <c r="B1251" t="s">
        <v>448</v>
      </c>
      <c r="C1251" t="s">
        <v>15</v>
      </c>
      <c r="D1251" s="1">
        <v>41639</v>
      </c>
      <c r="E1251" s="5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42</v>
      </c>
      <c r="K1251" t="s">
        <v>43</v>
      </c>
    </row>
    <row r="1252" spans="1:11" x14ac:dyDescent="0.2">
      <c r="A1252">
        <v>1298</v>
      </c>
      <c r="B1252" t="s">
        <v>448</v>
      </c>
      <c r="C1252" t="s">
        <v>16</v>
      </c>
      <c r="D1252" s="1">
        <v>42004</v>
      </c>
      <c r="E1252" s="5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42</v>
      </c>
      <c r="K1252" t="s">
        <v>43</v>
      </c>
    </row>
    <row r="1253" spans="1:11" x14ac:dyDescent="0.2">
      <c r="A1253">
        <v>1299</v>
      </c>
      <c r="B1253" t="s">
        <v>448</v>
      </c>
      <c r="C1253" t="s">
        <v>17</v>
      </c>
      <c r="D1253" s="1">
        <v>42369</v>
      </c>
      <c r="E1253" s="5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42</v>
      </c>
      <c r="K1253" t="s">
        <v>43</v>
      </c>
    </row>
    <row r="1254" spans="1:11" x14ac:dyDescent="0.2">
      <c r="A1254">
        <v>1300</v>
      </c>
      <c r="B1254" t="s">
        <v>449</v>
      </c>
      <c r="C1254" t="s">
        <v>11</v>
      </c>
      <c r="D1254" s="1">
        <v>41639</v>
      </c>
      <c r="E1254" s="5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">
      <c r="A1255">
        <v>1301</v>
      </c>
      <c r="B1255" t="s">
        <v>449</v>
      </c>
      <c r="C1255" t="s">
        <v>15</v>
      </c>
      <c r="D1255" s="1">
        <v>42004</v>
      </c>
      <c r="E1255" s="5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">
      <c r="A1256">
        <v>1302</v>
      </c>
      <c r="B1256" t="s">
        <v>449</v>
      </c>
      <c r="C1256" t="s">
        <v>16</v>
      </c>
      <c r="D1256" s="1">
        <v>42369</v>
      </c>
      <c r="E1256" s="5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">
      <c r="A1257">
        <v>1303</v>
      </c>
      <c r="B1257" t="s">
        <v>449</v>
      </c>
      <c r="C1257" t="s">
        <v>17</v>
      </c>
      <c r="D1257" s="1">
        <v>42735</v>
      </c>
      <c r="E1257" s="5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">
      <c r="A1258">
        <v>1304</v>
      </c>
      <c r="B1258" t="s">
        <v>450</v>
      </c>
      <c r="C1258" t="s">
        <v>11</v>
      </c>
      <c r="D1258" s="1">
        <v>41274</v>
      </c>
      <c r="E1258" s="5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42</v>
      </c>
      <c r="K1258" t="s">
        <v>45</v>
      </c>
    </row>
    <row r="1259" spans="1:11" x14ac:dyDescent="0.2">
      <c r="A1259">
        <v>1305</v>
      </c>
      <c r="B1259" t="s">
        <v>450</v>
      </c>
      <c r="C1259" t="s">
        <v>15</v>
      </c>
      <c r="D1259" s="1">
        <v>41639</v>
      </c>
      <c r="E1259" s="5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42</v>
      </c>
      <c r="K1259" t="s">
        <v>45</v>
      </c>
    </row>
    <row r="1260" spans="1:11" x14ac:dyDescent="0.2">
      <c r="A1260">
        <v>1306</v>
      </c>
      <c r="B1260" t="s">
        <v>450</v>
      </c>
      <c r="C1260" t="s">
        <v>16</v>
      </c>
      <c r="D1260" s="1">
        <v>42004</v>
      </c>
      <c r="E1260" s="5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42</v>
      </c>
      <c r="K1260" t="s">
        <v>45</v>
      </c>
    </row>
    <row r="1261" spans="1:11" x14ac:dyDescent="0.2">
      <c r="A1261">
        <v>1307</v>
      </c>
      <c r="B1261" t="s">
        <v>450</v>
      </c>
      <c r="C1261" t="s">
        <v>17</v>
      </c>
      <c r="D1261" s="1">
        <v>42369</v>
      </c>
      <c r="E1261" s="5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42</v>
      </c>
      <c r="K1261" t="s">
        <v>45</v>
      </c>
    </row>
    <row r="1262" spans="1:11" x14ac:dyDescent="0.2">
      <c r="A1262">
        <v>1308</v>
      </c>
      <c r="B1262" t="s">
        <v>451</v>
      </c>
      <c r="C1262" t="s">
        <v>11</v>
      </c>
      <c r="D1262" s="1">
        <v>41274</v>
      </c>
      <c r="E1262" s="5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47</v>
      </c>
      <c r="K1262" t="s">
        <v>379</v>
      </c>
    </row>
    <row r="1263" spans="1:11" x14ac:dyDescent="0.2">
      <c r="A1263">
        <v>1309</v>
      </c>
      <c r="B1263" t="s">
        <v>451</v>
      </c>
      <c r="C1263" t="s">
        <v>15</v>
      </c>
      <c r="D1263" s="1">
        <v>41639</v>
      </c>
      <c r="E1263" s="5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47</v>
      </c>
      <c r="K1263" t="s">
        <v>379</v>
      </c>
    </row>
    <row r="1264" spans="1:11" x14ac:dyDescent="0.2">
      <c r="A1264">
        <v>1310</v>
      </c>
      <c r="B1264" t="s">
        <v>451</v>
      </c>
      <c r="C1264" t="s">
        <v>16</v>
      </c>
      <c r="D1264" s="1">
        <v>42004</v>
      </c>
      <c r="E1264" s="5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47</v>
      </c>
      <c r="K1264" t="s">
        <v>379</v>
      </c>
    </row>
    <row r="1265" spans="1:11" x14ac:dyDescent="0.2">
      <c r="A1265">
        <v>1311</v>
      </c>
      <c r="B1265" t="s">
        <v>451</v>
      </c>
      <c r="C1265" t="s">
        <v>17</v>
      </c>
      <c r="D1265" s="1">
        <v>42369</v>
      </c>
      <c r="E1265" s="5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47</v>
      </c>
      <c r="K1265" t="s">
        <v>379</v>
      </c>
    </row>
    <row r="1266" spans="1:11" x14ac:dyDescent="0.2">
      <c r="A1266">
        <v>1312</v>
      </c>
      <c r="B1266" t="s">
        <v>452</v>
      </c>
      <c r="C1266" t="s">
        <v>11</v>
      </c>
      <c r="D1266" s="1">
        <v>41274</v>
      </c>
      <c r="E1266" s="5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83</v>
      </c>
      <c r="K1266" t="s">
        <v>341</v>
      </c>
    </row>
    <row r="1267" spans="1:11" x14ac:dyDescent="0.2">
      <c r="A1267">
        <v>1313</v>
      </c>
      <c r="B1267" t="s">
        <v>452</v>
      </c>
      <c r="C1267" t="s">
        <v>15</v>
      </c>
      <c r="D1267" s="1">
        <v>41639</v>
      </c>
      <c r="E1267" s="5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83</v>
      </c>
      <c r="K1267" t="s">
        <v>341</v>
      </c>
    </row>
    <row r="1268" spans="1:11" x14ac:dyDescent="0.2">
      <c r="A1268">
        <v>1314</v>
      </c>
      <c r="B1268" t="s">
        <v>452</v>
      </c>
      <c r="C1268" t="s">
        <v>16</v>
      </c>
      <c r="D1268" s="1">
        <v>42004</v>
      </c>
      <c r="E1268" s="5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83</v>
      </c>
      <c r="K1268" t="s">
        <v>341</v>
      </c>
    </row>
    <row r="1269" spans="1:11" x14ac:dyDescent="0.2">
      <c r="A1269">
        <v>1315</v>
      </c>
      <c r="B1269" t="s">
        <v>452</v>
      </c>
      <c r="C1269" t="s">
        <v>17</v>
      </c>
      <c r="D1269" s="1">
        <v>42369</v>
      </c>
      <c r="E1269" s="5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83</v>
      </c>
      <c r="K1269" t="s">
        <v>341</v>
      </c>
    </row>
    <row r="1270" spans="1:11" x14ac:dyDescent="0.2">
      <c r="A1270">
        <v>1316</v>
      </c>
      <c r="B1270" t="s">
        <v>453</v>
      </c>
      <c r="C1270" t="s">
        <v>11</v>
      </c>
      <c r="D1270" s="1">
        <v>41308</v>
      </c>
      <c r="E1270" s="5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19</v>
      </c>
      <c r="K1270" t="s">
        <v>289</v>
      </c>
    </row>
    <row r="1271" spans="1:11" x14ac:dyDescent="0.2">
      <c r="A1271">
        <v>1317</v>
      </c>
      <c r="B1271" t="s">
        <v>453</v>
      </c>
      <c r="C1271" t="s">
        <v>15</v>
      </c>
      <c r="D1271" s="1">
        <v>41672</v>
      </c>
      <c r="E1271" s="5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19</v>
      </c>
      <c r="K1271" t="s">
        <v>289</v>
      </c>
    </row>
    <row r="1272" spans="1:11" x14ac:dyDescent="0.2">
      <c r="A1272">
        <v>1318</v>
      </c>
      <c r="B1272" t="s">
        <v>453</v>
      </c>
      <c r="C1272" t="s">
        <v>16</v>
      </c>
      <c r="D1272" s="1">
        <v>42036</v>
      </c>
      <c r="E1272" s="5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19</v>
      </c>
      <c r="K1272" t="s">
        <v>289</v>
      </c>
    </row>
    <row r="1273" spans="1:11" x14ac:dyDescent="0.2">
      <c r="A1273">
        <v>1319</v>
      </c>
      <c r="B1273" t="s">
        <v>453</v>
      </c>
      <c r="C1273" t="s">
        <v>17</v>
      </c>
      <c r="D1273" s="1">
        <v>42400</v>
      </c>
      <c r="E1273" s="5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19</v>
      </c>
      <c r="K1273" t="s">
        <v>289</v>
      </c>
    </row>
    <row r="1274" spans="1:11" x14ac:dyDescent="0.2">
      <c r="A1274">
        <v>1320</v>
      </c>
      <c r="B1274" t="s">
        <v>454</v>
      </c>
      <c r="C1274" t="s">
        <v>11</v>
      </c>
      <c r="D1274" s="1">
        <v>41274</v>
      </c>
      <c r="E1274" s="5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13</v>
      </c>
      <c r="K1274" t="s">
        <v>164</v>
      </c>
    </row>
    <row r="1275" spans="1:11" x14ac:dyDescent="0.2">
      <c r="A1275">
        <v>1321</v>
      </c>
      <c r="B1275" t="s">
        <v>454</v>
      </c>
      <c r="C1275" t="s">
        <v>15</v>
      </c>
      <c r="D1275" s="1">
        <v>41639</v>
      </c>
      <c r="E1275" s="5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13</v>
      </c>
      <c r="K1275" t="s">
        <v>164</v>
      </c>
    </row>
    <row r="1276" spans="1:11" x14ac:dyDescent="0.2">
      <c r="A1276">
        <v>1322</v>
      </c>
      <c r="B1276" t="s">
        <v>454</v>
      </c>
      <c r="C1276" t="s">
        <v>16</v>
      </c>
      <c r="D1276" s="1">
        <v>42004</v>
      </c>
      <c r="E1276" s="5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13</v>
      </c>
      <c r="K1276" t="s">
        <v>164</v>
      </c>
    </row>
    <row r="1277" spans="1:11" x14ac:dyDescent="0.2">
      <c r="A1277">
        <v>1323</v>
      </c>
      <c r="B1277" t="s">
        <v>454</v>
      </c>
      <c r="C1277" t="s">
        <v>17</v>
      </c>
      <c r="D1277" s="1">
        <v>42369</v>
      </c>
      <c r="E1277" s="5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13</v>
      </c>
      <c r="K1277" t="s">
        <v>164</v>
      </c>
    </row>
    <row r="1278" spans="1:11" x14ac:dyDescent="0.2">
      <c r="A1278">
        <v>1324</v>
      </c>
      <c r="B1278" t="s">
        <v>455</v>
      </c>
      <c r="C1278" t="s">
        <v>11</v>
      </c>
      <c r="D1278" s="1">
        <v>41274</v>
      </c>
      <c r="E1278" s="5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">
      <c r="A1279">
        <v>1325</v>
      </c>
      <c r="B1279" t="s">
        <v>455</v>
      </c>
      <c r="C1279" t="s">
        <v>15</v>
      </c>
      <c r="D1279" s="1">
        <v>41639</v>
      </c>
      <c r="E1279" s="5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">
      <c r="A1280">
        <v>1326</v>
      </c>
      <c r="B1280" t="s">
        <v>455</v>
      </c>
      <c r="C1280" t="s">
        <v>16</v>
      </c>
      <c r="D1280" s="1">
        <v>42004</v>
      </c>
      <c r="E1280" s="5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">
      <c r="A1281">
        <v>1327</v>
      </c>
      <c r="B1281" t="s">
        <v>455</v>
      </c>
      <c r="C1281" t="s">
        <v>17</v>
      </c>
      <c r="D1281" s="1">
        <v>42369</v>
      </c>
      <c r="E1281" s="5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">
      <c r="A1282">
        <v>1331</v>
      </c>
      <c r="B1282" t="s">
        <v>456</v>
      </c>
      <c r="C1282" t="s">
        <v>11</v>
      </c>
      <c r="D1282" s="1">
        <v>41546</v>
      </c>
      <c r="E1282" s="5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22</v>
      </c>
      <c r="K1282" t="s">
        <v>34</v>
      </c>
    </row>
    <row r="1283" spans="1:11" x14ac:dyDescent="0.2">
      <c r="A1283">
        <v>1332</v>
      </c>
      <c r="B1283" t="s">
        <v>456</v>
      </c>
      <c r="C1283" t="s">
        <v>15</v>
      </c>
      <c r="D1283" s="1">
        <v>41910</v>
      </c>
      <c r="E1283" s="5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22</v>
      </c>
      <c r="K1283" t="s">
        <v>34</v>
      </c>
    </row>
    <row r="1284" spans="1:11" x14ac:dyDescent="0.2">
      <c r="A1284">
        <v>1333</v>
      </c>
      <c r="B1284" t="s">
        <v>456</v>
      </c>
      <c r="C1284" t="s">
        <v>16</v>
      </c>
      <c r="D1284" s="1">
        <v>42274</v>
      </c>
      <c r="E1284" s="5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22</v>
      </c>
      <c r="K1284" t="s">
        <v>34</v>
      </c>
    </row>
    <row r="1285" spans="1:11" x14ac:dyDescent="0.2">
      <c r="A1285">
        <v>1334</v>
      </c>
      <c r="B1285" t="s">
        <v>456</v>
      </c>
      <c r="C1285" t="s">
        <v>17</v>
      </c>
      <c r="D1285" s="1">
        <v>42638</v>
      </c>
      <c r="E1285" s="5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22</v>
      </c>
      <c r="K1285" t="s">
        <v>34</v>
      </c>
    </row>
    <row r="1286" spans="1:11" x14ac:dyDescent="0.2">
      <c r="A1286">
        <v>1335</v>
      </c>
      <c r="B1286" t="s">
        <v>457</v>
      </c>
      <c r="C1286" t="s">
        <v>11</v>
      </c>
      <c r="D1286" s="1">
        <v>41727</v>
      </c>
      <c r="E1286" s="5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22</v>
      </c>
      <c r="K1286" t="s">
        <v>34</v>
      </c>
    </row>
    <row r="1287" spans="1:11" x14ac:dyDescent="0.2">
      <c r="A1287">
        <v>1336</v>
      </c>
      <c r="B1287" t="s">
        <v>457</v>
      </c>
      <c r="C1287" t="s">
        <v>15</v>
      </c>
      <c r="D1287" s="1">
        <v>42091</v>
      </c>
      <c r="E1287" s="5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22</v>
      </c>
      <c r="K1287" t="s">
        <v>34</v>
      </c>
    </row>
    <row r="1288" spans="1:11" x14ac:dyDescent="0.2">
      <c r="A1288">
        <v>1337</v>
      </c>
      <c r="B1288" t="s">
        <v>457</v>
      </c>
      <c r="C1288" t="s">
        <v>16</v>
      </c>
      <c r="D1288" s="1">
        <v>42462</v>
      </c>
      <c r="E1288" s="5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22</v>
      </c>
      <c r="K1288" t="s">
        <v>34</v>
      </c>
    </row>
    <row r="1289" spans="1:11" x14ac:dyDescent="0.2">
      <c r="A1289">
        <v>1338</v>
      </c>
      <c r="B1289" t="s">
        <v>458</v>
      </c>
      <c r="C1289" t="s">
        <v>11</v>
      </c>
      <c r="D1289" s="1">
        <v>41639</v>
      </c>
      <c r="E1289" s="5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13</v>
      </c>
      <c r="K1289" t="s">
        <v>164</v>
      </c>
    </row>
    <row r="1290" spans="1:11" x14ac:dyDescent="0.2">
      <c r="A1290">
        <v>1339</v>
      </c>
      <c r="B1290" t="s">
        <v>458</v>
      </c>
      <c r="C1290" t="s">
        <v>15</v>
      </c>
      <c r="D1290" s="1">
        <v>42004</v>
      </c>
      <c r="E1290" s="5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13</v>
      </c>
      <c r="K1290" t="s">
        <v>164</v>
      </c>
    </row>
    <row r="1291" spans="1:11" x14ac:dyDescent="0.2">
      <c r="A1291">
        <v>1340</v>
      </c>
      <c r="B1291" t="s">
        <v>458</v>
      </c>
      <c r="C1291" t="s">
        <v>16</v>
      </c>
      <c r="D1291" s="1">
        <v>42369</v>
      </c>
      <c r="E1291" s="5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13</v>
      </c>
      <c r="K1291" t="s">
        <v>164</v>
      </c>
    </row>
    <row r="1292" spans="1:11" x14ac:dyDescent="0.2">
      <c r="A1292">
        <v>1341</v>
      </c>
      <c r="B1292" t="s">
        <v>458</v>
      </c>
      <c r="C1292" t="s">
        <v>17</v>
      </c>
      <c r="D1292" s="1">
        <v>42735</v>
      </c>
      <c r="E1292" s="5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13</v>
      </c>
      <c r="K1292" t="s">
        <v>164</v>
      </c>
    </row>
    <row r="1293" spans="1:11" x14ac:dyDescent="0.2">
      <c r="A1293">
        <v>1342</v>
      </c>
      <c r="B1293" t="s">
        <v>459</v>
      </c>
      <c r="C1293" t="s">
        <v>11</v>
      </c>
      <c r="D1293" s="1">
        <v>41274</v>
      </c>
      <c r="E1293" s="5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19</v>
      </c>
      <c r="K1293" t="s">
        <v>133</v>
      </c>
    </row>
    <row r="1294" spans="1:11" x14ac:dyDescent="0.2">
      <c r="A1294">
        <v>1343</v>
      </c>
      <c r="B1294" t="s">
        <v>459</v>
      </c>
      <c r="C1294" t="s">
        <v>15</v>
      </c>
      <c r="D1294" s="1">
        <v>41639</v>
      </c>
      <c r="E1294" s="5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19</v>
      </c>
      <c r="K1294" t="s">
        <v>133</v>
      </c>
    </row>
    <row r="1295" spans="1:11" x14ac:dyDescent="0.2">
      <c r="A1295">
        <v>1344</v>
      </c>
      <c r="B1295" t="s">
        <v>459</v>
      </c>
      <c r="C1295" t="s">
        <v>16</v>
      </c>
      <c r="D1295" s="1">
        <v>42004</v>
      </c>
      <c r="E1295" s="5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19</v>
      </c>
      <c r="K1295" t="s">
        <v>133</v>
      </c>
    </row>
    <row r="1296" spans="1:11" x14ac:dyDescent="0.2">
      <c r="A1296">
        <v>1345</v>
      </c>
      <c r="B1296" t="s">
        <v>459</v>
      </c>
      <c r="C1296" t="s">
        <v>17</v>
      </c>
      <c r="D1296" s="1">
        <v>42369</v>
      </c>
      <c r="E1296" s="5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19</v>
      </c>
      <c r="K1296" t="s">
        <v>133</v>
      </c>
    </row>
    <row r="1297" spans="1:11" x14ac:dyDescent="0.2">
      <c r="A1297">
        <v>1346</v>
      </c>
      <c r="B1297" t="s">
        <v>460</v>
      </c>
      <c r="C1297" t="s">
        <v>11</v>
      </c>
      <c r="D1297" s="1">
        <v>41639</v>
      </c>
      <c r="E1297" s="5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25</v>
      </c>
      <c r="K1297" t="s">
        <v>66</v>
      </c>
    </row>
    <row r="1298" spans="1:11" x14ac:dyDescent="0.2">
      <c r="A1298">
        <v>1347</v>
      </c>
      <c r="B1298" t="s">
        <v>460</v>
      </c>
      <c r="C1298" t="s">
        <v>15</v>
      </c>
      <c r="D1298" s="1">
        <v>42004</v>
      </c>
      <c r="E1298" s="5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25</v>
      </c>
      <c r="K1298" t="s">
        <v>66</v>
      </c>
    </row>
    <row r="1299" spans="1:11" x14ac:dyDescent="0.2">
      <c r="A1299">
        <v>1348</v>
      </c>
      <c r="B1299" t="s">
        <v>460</v>
      </c>
      <c r="C1299" t="s">
        <v>16</v>
      </c>
      <c r="D1299" s="1">
        <v>42369</v>
      </c>
      <c r="E1299" s="5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25</v>
      </c>
      <c r="K1299" t="s">
        <v>66</v>
      </c>
    </row>
    <row r="1300" spans="1:11" x14ac:dyDescent="0.2">
      <c r="A1300">
        <v>1349</v>
      </c>
      <c r="B1300" t="s">
        <v>460</v>
      </c>
      <c r="C1300" t="s">
        <v>17</v>
      </c>
      <c r="D1300" s="1">
        <v>42735</v>
      </c>
      <c r="E1300" s="5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25</v>
      </c>
      <c r="K1300" t="s">
        <v>66</v>
      </c>
    </row>
    <row r="1301" spans="1:11" x14ac:dyDescent="0.2">
      <c r="A1301">
        <v>1350</v>
      </c>
      <c r="B1301" t="s">
        <v>461</v>
      </c>
      <c r="C1301" t="s">
        <v>11</v>
      </c>
      <c r="D1301" s="1">
        <v>41639</v>
      </c>
      <c r="E1301" s="5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13</v>
      </c>
      <c r="K1301" t="s">
        <v>462</v>
      </c>
    </row>
    <row r="1302" spans="1:11" x14ac:dyDescent="0.2">
      <c r="A1302">
        <v>1351</v>
      </c>
      <c r="B1302" t="s">
        <v>461</v>
      </c>
      <c r="C1302" t="s">
        <v>15</v>
      </c>
      <c r="D1302" s="1">
        <v>42004</v>
      </c>
      <c r="E1302" s="5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13</v>
      </c>
      <c r="K1302" t="s">
        <v>462</v>
      </c>
    </row>
    <row r="1303" spans="1:11" x14ac:dyDescent="0.2">
      <c r="A1303">
        <v>1352</v>
      </c>
      <c r="B1303" t="s">
        <v>461</v>
      </c>
      <c r="C1303" t="s">
        <v>16</v>
      </c>
      <c r="D1303" s="1">
        <v>42369</v>
      </c>
      <c r="E1303" s="5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13</v>
      </c>
      <c r="K1303" t="s">
        <v>462</v>
      </c>
    </row>
    <row r="1304" spans="1:11" x14ac:dyDescent="0.2">
      <c r="A1304">
        <v>1353</v>
      </c>
      <c r="B1304" t="s">
        <v>461</v>
      </c>
      <c r="C1304" t="s">
        <v>17</v>
      </c>
      <c r="D1304" s="1">
        <v>42735</v>
      </c>
      <c r="E1304" s="5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13</v>
      </c>
      <c r="K1304" t="s">
        <v>462</v>
      </c>
    </row>
    <row r="1305" spans="1:11" x14ac:dyDescent="0.2">
      <c r="A1305">
        <v>1354</v>
      </c>
      <c r="B1305" t="s">
        <v>463</v>
      </c>
      <c r="C1305" t="s">
        <v>11</v>
      </c>
      <c r="D1305" s="1">
        <v>41333</v>
      </c>
      <c r="E1305" s="5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22</v>
      </c>
      <c r="K1305" t="s">
        <v>400</v>
      </c>
    </row>
    <row r="1306" spans="1:11" x14ac:dyDescent="0.2">
      <c r="A1306">
        <v>1355</v>
      </c>
      <c r="B1306" t="s">
        <v>463</v>
      </c>
      <c r="C1306" t="s">
        <v>15</v>
      </c>
      <c r="D1306" s="1">
        <v>41698</v>
      </c>
      <c r="E1306" s="5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22</v>
      </c>
      <c r="K1306" t="s">
        <v>400</v>
      </c>
    </row>
    <row r="1307" spans="1:11" x14ac:dyDescent="0.2">
      <c r="A1307">
        <v>1356</v>
      </c>
      <c r="B1307" t="s">
        <v>463</v>
      </c>
      <c r="C1307" t="s">
        <v>16</v>
      </c>
      <c r="D1307" s="1">
        <v>42063</v>
      </c>
      <c r="E1307" s="5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22</v>
      </c>
      <c r="K1307" t="s">
        <v>400</v>
      </c>
    </row>
    <row r="1308" spans="1:11" x14ac:dyDescent="0.2">
      <c r="A1308">
        <v>1357</v>
      </c>
      <c r="B1308" t="s">
        <v>463</v>
      </c>
      <c r="C1308" t="s">
        <v>17</v>
      </c>
      <c r="D1308" s="1">
        <v>42429</v>
      </c>
      <c r="E1308" s="5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22</v>
      </c>
      <c r="K1308" t="s">
        <v>400</v>
      </c>
    </row>
    <row r="1309" spans="1:11" x14ac:dyDescent="0.2">
      <c r="A1309">
        <v>1358</v>
      </c>
      <c r="B1309" t="s">
        <v>464</v>
      </c>
      <c r="C1309" t="s">
        <v>11</v>
      </c>
      <c r="D1309" s="1">
        <v>41363</v>
      </c>
      <c r="E1309" s="5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19</v>
      </c>
      <c r="K1309" t="s">
        <v>289</v>
      </c>
    </row>
    <row r="1310" spans="1:11" x14ac:dyDescent="0.2">
      <c r="A1310">
        <v>1359</v>
      </c>
      <c r="B1310" t="s">
        <v>464</v>
      </c>
      <c r="C1310" t="s">
        <v>15</v>
      </c>
      <c r="D1310" s="1">
        <v>41727</v>
      </c>
      <c r="E1310" s="5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19</v>
      </c>
      <c r="K1310" t="s">
        <v>289</v>
      </c>
    </row>
    <row r="1311" spans="1:11" x14ac:dyDescent="0.2">
      <c r="A1311">
        <v>1360</v>
      </c>
      <c r="B1311" t="s">
        <v>464</v>
      </c>
      <c r="C1311" t="s">
        <v>16</v>
      </c>
      <c r="D1311" s="1">
        <v>42091</v>
      </c>
      <c r="E1311" s="5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19</v>
      </c>
      <c r="K1311" t="s">
        <v>289</v>
      </c>
    </row>
    <row r="1312" spans="1:11" x14ac:dyDescent="0.2">
      <c r="A1312">
        <v>1361</v>
      </c>
      <c r="B1312" t="s">
        <v>464</v>
      </c>
      <c r="C1312" t="s">
        <v>17</v>
      </c>
      <c r="D1312" s="1">
        <v>42462</v>
      </c>
      <c r="E1312" s="5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19</v>
      </c>
      <c r="K1312" t="s">
        <v>289</v>
      </c>
    </row>
    <row r="1313" spans="1:11" x14ac:dyDescent="0.2">
      <c r="A1313">
        <v>1362</v>
      </c>
      <c r="B1313" t="s">
        <v>465</v>
      </c>
      <c r="C1313" t="s">
        <v>11</v>
      </c>
      <c r="D1313" s="1">
        <v>41547</v>
      </c>
      <c r="E1313" s="5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13</v>
      </c>
      <c r="K1313" t="s">
        <v>164</v>
      </c>
    </row>
    <row r="1314" spans="1:11" x14ac:dyDescent="0.2">
      <c r="A1314">
        <v>1363</v>
      </c>
      <c r="B1314" t="s">
        <v>465</v>
      </c>
      <c r="C1314" t="s">
        <v>15</v>
      </c>
      <c r="D1314" s="1">
        <v>41912</v>
      </c>
      <c r="E1314" s="5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13</v>
      </c>
      <c r="K1314" t="s">
        <v>164</v>
      </c>
    </row>
    <row r="1315" spans="1:11" x14ac:dyDescent="0.2">
      <c r="A1315">
        <v>1364</v>
      </c>
      <c r="B1315" t="s">
        <v>465</v>
      </c>
      <c r="C1315" t="s">
        <v>16</v>
      </c>
      <c r="D1315" s="1">
        <v>42277</v>
      </c>
      <c r="E1315" s="5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13</v>
      </c>
      <c r="K1315" t="s">
        <v>164</v>
      </c>
    </row>
    <row r="1316" spans="1:11" x14ac:dyDescent="0.2">
      <c r="A1316">
        <v>1365</v>
      </c>
      <c r="B1316" t="s">
        <v>465</v>
      </c>
      <c r="C1316" t="s">
        <v>17</v>
      </c>
      <c r="D1316" s="1">
        <v>42643</v>
      </c>
      <c r="E1316" s="5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13</v>
      </c>
      <c r="K1316" t="s">
        <v>164</v>
      </c>
    </row>
    <row r="1317" spans="1:11" x14ac:dyDescent="0.2">
      <c r="A1317">
        <v>1366</v>
      </c>
      <c r="B1317" t="s">
        <v>466</v>
      </c>
      <c r="C1317" t="s">
        <v>11</v>
      </c>
      <c r="D1317" s="1">
        <v>41274</v>
      </c>
      <c r="E1317" s="5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13</v>
      </c>
      <c r="K1317" t="s">
        <v>164</v>
      </c>
    </row>
    <row r="1318" spans="1:11" x14ac:dyDescent="0.2">
      <c r="A1318">
        <v>1367</v>
      </c>
      <c r="B1318" t="s">
        <v>466</v>
      </c>
      <c r="C1318" t="s">
        <v>15</v>
      </c>
      <c r="D1318" s="1">
        <v>41639</v>
      </c>
      <c r="E1318" s="5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13</v>
      </c>
      <c r="K1318" t="s">
        <v>164</v>
      </c>
    </row>
    <row r="1319" spans="1:11" x14ac:dyDescent="0.2">
      <c r="A1319">
        <v>1368</v>
      </c>
      <c r="B1319" t="s">
        <v>466</v>
      </c>
      <c r="C1319" t="s">
        <v>16</v>
      </c>
      <c r="D1319" s="1">
        <v>42004</v>
      </c>
      <c r="E1319" s="5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13</v>
      </c>
      <c r="K1319" t="s">
        <v>164</v>
      </c>
    </row>
    <row r="1320" spans="1:11" x14ac:dyDescent="0.2">
      <c r="A1320">
        <v>1369</v>
      </c>
      <c r="B1320" t="s">
        <v>466</v>
      </c>
      <c r="C1320" t="s">
        <v>17</v>
      </c>
      <c r="D1320" s="1">
        <v>42369</v>
      </c>
      <c r="E1320" s="5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13</v>
      </c>
      <c r="K1320" t="s">
        <v>164</v>
      </c>
    </row>
    <row r="1321" spans="1:11" x14ac:dyDescent="0.2">
      <c r="A1321">
        <v>1370</v>
      </c>
      <c r="B1321" t="s">
        <v>467</v>
      </c>
      <c r="C1321" t="s">
        <v>11</v>
      </c>
      <c r="D1321" s="1">
        <v>41307</v>
      </c>
      <c r="E1321" s="5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19</v>
      </c>
      <c r="K1321" t="s">
        <v>257</v>
      </c>
    </row>
    <row r="1322" spans="1:11" x14ac:dyDescent="0.2">
      <c r="A1322">
        <v>1371</v>
      </c>
      <c r="B1322" t="s">
        <v>467</v>
      </c>
      <c r="C1322" t="s">
        <v>15</v>
      </c>
      <c r="D1322" s="1">
        <v>41671</v>
      </c>
      <c r="E1322" s="5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19</v>
      </c>
      <c r="K1322" t="s">
        <v>257</v>
      </c>
    </row>
    <row r="1323" spans="1:11" x14ac:dyDescent="0.2">
      <c r="A1323">
        <v>1372</v>
      </c>
      <c r="B1323" t="s">
        <v>467</v>
      </c>
      <c r="C1323" t="s">
        <v>16</v>
      </c>
      <c r="D1323" s="1">
        <v>42035</v>
      </c>
      <c r="E1323" s="5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19</v>
      </c>
      <c r="K1323" t="s">
        <v>257</v>
      </c>
    </row>
    <row r="1324" spans="1:11" x14ac:dyDescent="0.2">
      <c r="A1324">
        <v>1373</v>
      </c>
      <c r="B1324" t="s">
        <v>467</v>
      </c>
      <c r="C1324" t="s">
        <v>17</v>
      </c>
      <c r="D1324" s="1">
        <v>42399</v>
      </c>
      <c r="E1324" s="5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19</v>
      </c>
      <c r="K1324" t="s">
        <v>257</v>
      </c>
    </row>
    <row r="1325" spans="1:11" x14ac:dyDescent="0.2">
      <c r="A1325">
        <v>1374</v>
      </c>
      <c r="B1325" t="s">
        <v>468</v>
      </c>
      <c r="C1325" t="s">
        <v>11</v>
      </c>
      <c r="D1325" s="1">
        <v>41274</v>
      </c>
      <c r="E1325" s="5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83</v>
      </c>
      <c r="K1325" t="s">
        <v>84</v>
      </c>
    </row>
    <row r="1326" spans="1:11" x14ac:dyDescent="0.2">
      <c r="A1326">
        <v>1375</v>
      </c>
      <c r="B1326" t="s">
        <v>468</v>
      </c>
      <c r="C1326" t="s">
        <v>15</v>
      </c>
      <c r="D1326" s="1">
        <v>41639</v>
      </c>
      <c r="E1326" s="5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83</v>
      </c>
      <c r="K1326" t="s">
        <v>84</v>
      </c>
    </row>
    <row r="1327" spans="1:11" x14ac:dyDescent="0.2">
      <c r="A1327">
        <v>1376</v>
      </c>
      <c r="B1327" t="s">
        <v>468</v>
      </c>
      <c r="C1327" t="s">
        <v>16</v>
      </c>
      <c r="D1327" s="1">
        <v>42004</v>
      </c>
      <c r="E1327" s="5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83</v>
      </c>
      <c r="K1327" t="s">
        <v>84</v>
      </c>
    </row>
    <row r="1328" spans="1:11" x14ac:dyDescent="0.2">
      <c r="A1328">
        <v>1377</v>
      </c>
      <c r="B1328" t="s">
        <v>468</v>
      </c>
      <c r="C1328" t="s">
        <v>17</v>
      </c>
      <c r="D1328" s="1">
        <v>42369</v>
      </c>
      <c r="E1328" s="5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83</v>
      </c>
      <c r="K1328" t="s">
        <v>84</v>
      </c>
    </row>
    <row r="1329" spans="1:11" x14ac:dyDescent="0.2">
      <c r="A1329">
        <v>1378</v>
      </c>
      <c r="B1329" t="s">
        <v>469</v>
      </c>
      <c r="C1329" t="s">
        <v>11</v>
      </c>
      <c r="D1329" s="1">
        <v>41639</v>
      </c>
      <c r="E1329" s="5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13</v>
      </c>
      <c r="K1329" t="s">
        <v>164</v>
      </c>
    </row>
    <row r="1330" spans="1:11" x14ac:dyDescent="0.2">
      <c r="A1330">
        <v>1379</v>
      </c>
      <c r="B1330" t="s">
        <v>469</v>
      </c>
      <c r="C1330" t="s">
        <v>15</v>
      </c>
      <c r="D1330" s="1">
        <v>42004</v>
      </c>
      <c r="E1330" s="5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13</v>
      </c>
      <c r="K1330" t="s">
        <v>164</v>
      </c>
    </row>
    <row r="1331" spans="1:11" x14ac:dyDescent="0.2">
      <c r="A1331">
        <v>1380</v>
      </c>
      <c r="B1331" t="s">
        <v>469</v>
      </c>
      <c r="C1331" t="s">
        <v>16</v>
      </c>
      <c r="D1331" s="1">
        <v>42369</v>
      </c>
      <c r="E1331" s="5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13</v>
      </c>
      <c r="K1331" t="s">
        <v>164</v>
      </c>
    </row>
    <row r="1332" spans="1:11" x14ac:dyDescent="0.2">
      <c r="A1332">
        <v>1381</v>
      </c>
      <c r="B1332" t="s">
        <v>469</v>
      </c>
      <c r="C1332" t="s">
        <v>17</v>
      </c>
      <c r="D1332" s="1">
        <v>42735</v>
      </c>
      <c r="E1332" s="5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13</v>
      </c>
      <c r="K1332" t="s">
        <v>164</v>
      </c>
    </row>
    <row r="1333" spans="1:11" x14ac:dyDescent="0.2">
      <c r="A1333">
        <v>1382</v>
      </c>
      <c r="B1333" t="s">
        <v>470</v>
      </c>
      <c r="C1333" t="s">
        <v>11</v>
      </c>
      <c r="D1333" s="1">
        <v>41546</v>
      </c>
      <c r="E1333" s="5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19</v>
      </c>
      <c r="K1333" t="s">
        <v>155</v>
      </c>
    </row>
    <row r="1334" spans="1:11" x14ac:dyDescent="0.2">
      <c r="A1334">
        <v>1383</v>
      </c>
      <c r="B1334" t="s">
        <v>470</v>
      </c>
      <c r="C1334" t="s">
        <v>15</v>
      </c>
      <c r="D1334" s="1">
        <v>41910</v>
      </c>
      <c r="E1334" s="5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19</v>
      </c>
      <c r="K1334" t="s">
        <v>155</v>
      </c>
    </row>
    <row r="1335" spans="1:11" x14ac:dyDescent="0.2">
      <c r="A1335">
        <v>1384</v>
      </c>
      <c r="B1335" t="s">
        <v>470</v>
      </c>
      <c r="C1335" t="s">
        <v>16</v>
      </c>
      <c r="D1335" s="1">
        <v>42274</v>
      </c>
      <c r="E1335" s="5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19</v>
      </c>
      <c r="K1335" t="s">
        <v>155</v>
      </c>
    </row>
    <row r="1336" spans="1:11" x14ac:dyDescent="0.2">
      <c r="A1336">
        <v>1385</v>
      </c>
      <c r="B1336" t="s">
        <v>470</v>
      </c>
      <c r="C1336" t="s">
        <v>17</v>
      </c>
      <c r="D1336" s="1">
        <v>42645</v>
      </c>
      <c r="E1336" s="5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19</v>
      </c>
      <c r="K1336" t="s">
        <v>155</v>
      </c>
    </row>
    <row r="1337" spans="1:11" x14ac:dyDescent="0.2">
      <c r="A1337">
        <v>1386</v>
      </c>
      <c r="B1337" t="s">
        <v>471</v>
      </c>
      <c r="C1337" t="s">
        <v>11</v>
      </c>
      <c r="D1337" s="1">
        <v>41274</v>
      </c>
      <c r="E1337" s="5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42</v>
      </c>
      <c r="K1337" t="s">
        <v>43</v>
      </c>
    </row>
    <row r="1338" spans="1:11" x14ac:dyDescent="0.2">
      <c r="A1338">
        <v>1387</v>
      </c>
      <c r="B1338" t="s">
        <v>471</v>
      </c>
      <c r="C1338" t="s">
        <v>15</v>
      </c>
      <c r="D1338" s="1">
        <v>41639</v>
      </c>
      <c r="E1338" s="5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42</v>
      </c>
      <c r="K1338" t="s">
        <v>43</v>
      </c>
    </row>
    <row r="1339" spans="1:11" x14ac:dyDescent="0.2">
      <c r="A1339">
        <v>1388</v>
      </c>
      <c r="B1339" t="s">
        <v>471</v>
      </c>
      <c r="C1339" t="s">
        <v>16</v>
      </c>
      <c r="D1339" s="1">
        <v>42004</v>
      </c>
      <c r="E1339" s="5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42</v>
      </c>
      <c r="K1339" t="s">
        <v>43</v>
      </c>
    </row>
    <row r="1340" spans="1:11" x14ac:dyDescent="0.2">
      <c r="A1340">
        <v>1389</v>
      </c>
      <c r="B1340" t="s">
        <v>471</v>
      </c>
      <c r="C1340" t="s">
        <v>17</v>
      </c>
      <c r="D1340" s="1">
        <v>42369</v>
      </c>
      <c r="E1340" s="5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42</v>
      </c>
      <c r="K1340" t="s">
        <v>43</v>
      </c>
    </row>
    <row r="1341" spans="1:11" x14ac:dyDescent="0.2">
      <c r="A1341">
        <v>1394</v>
      </c>
      <c r="B1341" t="s">
        <v>472</v>
      </c>
      <c r="C1341" t="s">
        <v>11</v>
      </c>
      <c r="D1341" s="1">
        <v>41274</v>
      </c>
      <c r="E1341" s="5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83</v>
      </c>
      <c r="K1341" t="s">
        <v>341</v>
      </c>
    </row>
    <row r="1342" spans="1:11" x14ac:dyDescent="0.2">
      <c r="A1342">
        <v>1395</v>
      </c>
      <c r="B1342" t="s">
        <v>472</v>
      </c>
      <c r="C1342" t="s">
        <v>15</v>
      </c>
      <c r="D1342" s="1">
        <v>41639</v>
      </c>
      <c r="E1342" s="5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83</v>
      </c>
      <c r="K1342" t="s">
        <v>341</v>
      </c>
    </row>
    <row r="1343" spans="1:11" x14ac:dyDescent="0.2">
      <c r="A1343">
        <v>1396</v>
      </c>
      <c r="B1343" t="s">
        <v>472</v>
      </c>
      <c r="C1343" t="s">
        <v>16</v>
      </c>
      <c r="D1343" s="1">
        <v>42004</v>
      </c>
      <c r="E1343" s="5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83</v>
      </c>
      <c r="K1343" t="s">
        <v>341</v>
      </c>
    </row>
    <row r="1344" spans="1:11" x14ac:dyDescent="0.2">
      <c r="A1344">
        <v>1397</v>
      </c>
      <c r="B1344" t="s">
        <v>472</v>
      </c>
      <c r="C1344" t="s">
        <v>17</v>
      </c>
      <c r="D1344" s="1">
        <v>42369</v>
      </c>
      <c r="E1344" s="5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83</v>
      </c>
      <c r="K1344" t="s">
        <v>341</v>
      </c>
    </row>
    <row r="1345" spans="1:11" x14ac:dyDescent="0.2">
      <c r="A1345">
        <v>1398</v>
      </c>
      <c r="B1345" t="s">
        <v>473</v>
      </c>
      <c r="C1345" t="s">
        <v>11</v>
      </c>
      <c r="D1345" s="1">
        <v>41639</v>
      </c>
      <c r="E1345" s="5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59</v>
      </c>
      <c r="K1345" t="s">
        <v>96</v>
      </c>
    </row>
    <row r="1346" spans="1:11" x14ac:dyDescent="0.2">
      <c r="A1346">
        <v>1399</v>
      </c>
      <c r="B1346" t="s">
        <v>473</v>
      </c>
      <c r="C1346" t="s">
        <v>15</v>
      </c>
      <c r="D1346" s="1">
        <v>42004</v>
      </c>
      <c r="E1346" s="5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59</v>
      </c>
      <c r="K1346" t="s">
        <v>96</v>
      </c>
    </row>
    <row r="1347" spans="1:11" x14ac:dyDescent="0.2">
      <c r="A1347">
        <v>1400</v>
      </c>
      <c r="B1347" t="s">
        <v>473</v>
      </c>
      <c r="C1347" t="s">
        <v>16</v>
      </c>
      <c r="D1347" s="1">
        <v>42369</v>
      </c>
      <c r="E1347" s="5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59</v>
      </c>
      <c r="K1347" t="s">
        <v>96</v>
      </c>
    </row>
    <row r="1348" spans="1:11" x14ac:dyDescent="0.2">
      <c r="A1348">
        <v>1401</v>
      </c>
      <c r="B1348" t="s">
        <v>473</v>
      </c>
      <c r="C1348" t="s">
        <v>17</v>
      </c>
      <c r="D1348" s="1">
        <v>42735</v>
      </c>
      <c r="E1348" s="5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59</v>
      </c>
      <c r="K1348" t="s">
        <v>96</v>
      </c>
    </row>
    <row r="1349" spans="1:11" x14ac:dyDescent="0.2">
      <c r="A1349">
        <v>1402</v>
      </c>
      <c r="B1349" t="s">
        <v>474</v>
      </c>
      <c r="C1349" t="s">
        <v>11</v>
      </c>
      <c r="D1349" s="1">
        <v>41274</v>
      </c>
      <c r="E1349" s="5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59</v>
      </c>
      <c r="K1349" t="s">
        <v>60</v>
      </c>
    </row>
    <row r="1350" spans="1:11" x14ac:dyDescent="0.2">
      <c r="A1350">
        <v>1403</v>
      </c>
      <c r="B1350" t="s">
        <v>474</v>
      </c>
      <c r="C1350" t="s">
        <v>15</v>
      </c>
      <c r="D1350" s="1">
        <v>41639</v>
      </c>
      <c r="E1350" s="5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59</v>
      </c>
      <c r="K1350" t="s">
        <v>60</v>
      </c>
    </row>
    <row r="1351" spans="1:11" x14ac:dyDescent="0.2">
      <c r="A1351">
        <v>1404</v>
      </c>
      <c r="B1351" t="s">
        <v>474</v>
      </c>
      <c r="C1351" t="s">
        <v>16</v>
      </c>
      <c r="D1351" s="1">
        <v>42004</v>
      </c>
      <c r="E1351" s="5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59</v>
      </c>
      <c r="K1351" t="s">
        <v>60</v>
      </c>
    </row>
    <row r="1352" spans="1:11" x14ac:dyDescent="0.2">
      <c r="A1352">
        <v>1405</v>
      </c>
      <c r="B1352" t="s">
        <v>474</v>
      </c>
      <c r="C1352" t="s">
        <v>17</v>
      </c>
      <c r="D1352" s="1">
        <v>42369</v>
      </c>
      <c r="E1352" s="5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59</v>
      </c>
      <c r="K1352" t="s">
        <v>60</v>
      </c>
    </row>
    <row r="1353" spans="1:11" x14ac:dyDescent="0.2">
      <c r="A1353">
        <v>1406</v>
      </c>
      <c r="B1353" t="s">
        <v>475</v>
      </c>
      <c r="C1353" t="s">
        <v>11</v>
      </c>
      <c r="D1353" s="1">
        <v>41307</v>
      </c>
      <c r="E1353" s="5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19</v>
      </c>
      <c r="K1353" t="s">
        <v>79</v>
      </c>
    </row>
    <row r="1354" spans="1:11" x14ac:dyDescent="0.2">
      <c r="A1354">
        <v>1407</v>
      </c>
      <c r="B1354" t="s">
        <v>475</v>
      </c>
      <c r="C1354" t="s">
        <v>15</v>
      </c>
      <c r="D1354" s="1">
        <v>41671</v>
      </c>
      <c r="E1354" s="5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19</v>
      </c>
      <c r="K1354" t="s">
        <v>79</v>
      </c>
    </row>
    <row r="1355" spans="1:11" x14ac:dyDescent="0.2">
      <c r="A1355">
        <v>1408</v>
      </c>
      <c r="B1355" t="s">
        <v>475</v>
      </c>
      <c r="C1355" t="s">
        <v>16</v>
      </c>
      <c r="D1355" s="1">
        <v>42037</v>
      </c>
      <c r="E1355" s="5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19</v>
      </c>
      <c r="K1355" t="s">
        <v>79</v>
      </c>
    </row>
    <row r="1356" spans="1:11" x14ac:dyDescent="0.2">
      <c r="A1356">
        <v>1409</v>
      </c>
      <c r="B1356" t="s">
        <v>475</v>
      </c>
      <c r="C1356" t="s">
        <v>17</v>
      </c>
      <c r="D1356" s="1">
        <v>42399</v>
      </c>
      <c r="E1356" s="5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19</v>
      </c>
      <c r="K1356" t="s">
        <v>79</v>
      </c>
    </row>
    <row r="1357" spans="1:11" x14ac:dyDescent="0.2">
      <c r="A1357">
        <v>1410</v>
      </c>
      <c r="B1357" t="s">
        <v>476</v>
      </c>
      <c r="C1357" t="s">
        <v>11</v>
      </c>
      <c r="D1357" s="1">
        <v>41394</v>
      </c>
      <c r="E1357" s="5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36</v>
      </c>
      <c r="K1357" t="s">
        <v>124</v>
      </c>
    </row>
    <row r="1358" spans="1:11" x14ac:dyDescent="0.2">
      <c r="A1358">
        <v>1411</v>
      </c>
      <c r="B1358" t="s">
        <v>476</v>
      </c>
      <c r="C1358" t="s">
        <v>15</v>
      </c>
      <c r="D1358" s="1">
        <v>41759</v>
      </c>
      <c r="E1358" s="5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36</v>
      </c>
      <c r="K1358" t="s">
        <v>124</v>
      </c>
    </row>
    <row r="1359" spans="1:11" x14ac:dyDescent="0.2">
      <c r="A1359">
        <v>1412</v>
      </c>
      <c r="B1359" t="s">
        <v>476</v>
      </c>
      <c r="C1359" t="s">
        <v>16</v>
      </c>
      <c r="D1359" s="1">
        <v>42124</v>
      </c>
      <c r="E1359" s="5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36</v>
      </c>
      <c r="K1359" t="s">
        <v>124</v>
      </c>
    </row>
    <row r="1360" spans="1:11" x14ac:dyDescent="0.2">
      <c r="A1360">
        <v>1413</v>
      </c>
      <c r="B1360" t="s">
        <v>476</v>
      </c>
      <c r="C1360" t="s">
        <v>17</v>
      </c>
      <c r="D1360" s="1">
        <v>42490</v>
      </c>
      <c r="E1360" s="5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36</v>
      </c>
      <c r="K1360" t="s">
        <v>124</v>
      </c>
    </row>
    <row r="1361" spans="1:11" x14ac:dyDescent="0.2">
      <c r="A1361">
        <v>1414</v>
      </c>
      <c r="B1361" t="s">
        <v>477</v>
      </c>
      <c r="C1361" t="s">
        <v>11</v>
      </c>
      <c r="D1361" s="1">
        <v>41274</v>
      </c>
      <c r="E1361" s="5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52</v>
      </c>
      <c r="K1361" t="s">
        <v>478</v>
      </c>
    </row>
    <row r="1362" spans="1:11" x14ac:dyDescent="0.2">
      <c r="A1362">
        <v>1415</v>
      </c>
      <c r="B1362" t="s">
        <v>477</v>
      </c>
      <c r="C1362" t="s">
        <v>15</v>
      </c>
      <c r="D1362" s="1">
        <v>41639</v>
      </c>
      <c r="E1362" s="5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52</v>
      </c>
      <c r="K1362" t="s">
        <v>478</v>
      </c>
    </row>
    <row r="1363" spans="1:11" x14ac:dyDescent="0.2">
      <c r="A1363">
        <v>1416</v>
      </c>
      <c r="B1363" t="s">
        <v>477</v>
      </c>
      <c r="C1363" t="s">
        <v>16</v>
      </c>
      <c r="D1363" s="1">
        <v>42004</v>
      </c>
      <c r="E1363" s="5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52</v>
      </c>
      <c r="K1363" t="s">
        <v>478</v>
      </c>
    </row>
    <row r="1364" spans="1:11" x14ac:dyDescent="0.2">
      <c r="A1364">
        <v>1417</v>
      </c>
      <c r="B1364" t="s">
        <v>477</v>
      </c>
      <c r="C1364" t="s">
        <v>17</v>
      </c>
      <c r="D1364" s="1">
        <v>42369</v>
      </c>
      <c r="E1364" s="5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52</v>
      </c>
      <c r="K1364" t="s">
        <v>478</v>
      </c>
    </row>
    <row r="1365" spans="1:11" x14ac:dyDescent="0.2">
      <c r="A1365">
        <v>1418</v>
      </c>
      <c r="B1365" t="s">
        <v>479</v>
      </c>
      <c r="C1365" t="s">
        <v>11</v>
      </c>
      <c r="D1365" s="1">
        <v>41639</v>
      </c>
      <c r="E1365" s="5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19</v>
      </c>
      <c r="K1365" t="s">
        <v>480</v>
      </c>
    </row>
    <row r="1366" spans="1:11" x14ac:dyDescent="0.2">
      <c r="A1366">
        <v>1419</v>
      </c>
      <c r="B1366" t="s">
        <v>479</v>
      </c>
      <c r="C1366" t="s">
        <v>15</v>
      </c>
      <c r="D1366" s="1">
        <v>42007</v>
      </c>
      <c r="E1366" s="5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19</v>
      </c>
      <c r="K1366" t="s">
        <v>480</v>
      </c>
    </row>
    <row r="1367" spans="1:11" x14ac:dyDescent="0.2">
      <c r="A1367">
        <v>1420</v>
      </c>
      <c r="B1367" t="s">
        <v>479</v>
      </c>
      <c r="C1367" t="s">
        <v>16</v>
      </c>
      <c r="D1367" s="1">
        <v>42371</v>
      </c>
      <c r="E1367" s="5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19</v>
      </c>
      <c r="K1367" t="s">
        <v>480</v>
      </c>
    </row>
    <row r="1368" spans="1:11" x14ac:dyDescent="0.2">
      <c r="A1368">
        <v>1421</v>
      </c>
      <c r="B1368" t="s">
        <v>479</v>
      </c>
      <c r="C1368" t="s">
        <v>17</v>
      </c>
      <c r="D1368" s="1">
        <v>42735</v>
      </c>
      <c r="E1368" s="5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19</v>
      </c>
      <c r="K1368" t="s">
        <v>480</v>
      </c>
    </row>
    <row r="1369" spans="1:11" x14ac:dyDescent="0.2">
      <c r="A1369">
        <v>1422</v>
      </c>
      <c r="B1369" t="s">
        <v>481</v>
      </c>
      <c r="C1369" t="s">
        <v>11</v>
      </c>
      <c r="D1369" s="1">
        <v>41274</v>
      </c>
      <c r="E1369" s="5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19</v>
      </c>
      <c r="K1369" t="s">
        <v>204</v>
      </c>
    </row>
    <row r="1370" spans="1:11" x14ac:dyDescent="0.2">
      <c r="A1370">
        <v>1423</v>
      </c>
      <c r="B1370" t="s">
        <v>481</v>
      </c>
      <c r="C1370" t="s">
        <v>15</v>
      </c>
      <c r="D1370" s="1">
        <v>41639</v>
      </c>
      <c r="E1370" s="5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19</v>
      </c>
      <c r="K1370" t="s">
        <v>204</v>
      </c>
    </row>
    <row r="1371" spans="1:11" x14ac:dyDescent="0.2">
      <c r="A1371">
        <v>1424</v>
      </c>
      <c r="B1371" t="s">
        <v>481</v>
      </c>
      <c r="C1371" t="s">
        <v>16</v>
      </c>
      <c r="D1371" s="1">
        <v>42004</v>
      </c>
      <c r="E1371" s="5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19</v>
      </c>
      <c r="K1371" t="s">
        <v>204</v>
      </c>
    </row>
    <row r="1372" spans="1:11" x14ac:dyDescent="0.2">
      <c r="A1372">
        <v>1425</v>
      </c>
      <c r="B1372" t="s">
        <v>481</v>
      </c>
      <c r="C1372" t="s">
        <v>17</v>
      </c>
      <c r="D1372" s="1">
        <v>42369</v>
      </c>
      <c r="E1372" s="5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19</v>
      </c>
      <c r="K1372" t="s">
        <v>204</v>
      </c>
    </row>
    <row r="1373" spans="1:11" x14ac:dyDescent="0.2">
      <c r="A1373">
        <v>1426</v>
      </c>
      <c r="B1373" t="s">
        <v>482</v>
      </c>
      <c r="C1373" t="s">
        <v>11</v>
      </c>
      <c r="D1373" s="1">
        <v>41274</v>
      </c>
      <c r="E1373" s="5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42</v>
      </c>
      <c r="K1373" t="s">
        <v>45</v>
      </c>
    </row>
    <row r="1374" spans="1:11" x14ac:dyDescent="0.2">
      <c r="A1374">
        <v>1427</v>
      </c>
      <c r="B1374" t="s">
        <v>482</v>
      </c>
      <c r="C1374" t="s">
        <v>15</v>
      </c>
      <c r="D1374" s="1">
        <v>41639</v>
      </c>
      <c r="E1374" s="5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42</v>
      </c>
      <c r="K1374" t="s">
        <v>45</v>
      </c>
    </row>
    <row r="1375" spans="1:11" x14ac:dyDescent="0.2">
      <c r="A1375">
        <v>1428</v>
      </c>
      <c r="B1375" t="s">
        <v>482</v>
      </c>
      <c r="C1375" t="s">
        <v>16</v>
      </c>
      <c r="D1375" s="1">
        <v>42004</v>
      </c>
      <c r="E1375" s="5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42</v>
      </c>
      <c r="K1375" t="s">
        <v>45</v>
      </c>
    </row>
    <row r="1376" spans="1:11" x14ac:dyDescent="0.2">
      <c r="A1376">
        <v>1429</v>
      </c>
      <c r="B1376" t="s">
        <v>482</v>
      </c>
      <c r="C1376" t="s">
        <v>17</v>
      </c>
      <c r="D1376" s="1">
        <v>42369</v>
      </c>
      <c r="E1376" s="5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42</v>
      </c>
      <c r="K1376" t="s">
        <v>45</v>
      </c>
    </row>
    <row r="1377" spans="1:11" x14ac:dyDescent="0.2">
      <c r="A1377">
        <v>1430</v>
      </c>
      <c r="B1377" t="s">
        <v>483</v>
      </c>
      <c r="C1377" t="s">
        <v>11</v>
      </c>
      <c r="D1377" s="1">
        <v>41274</v>
      </c>
      <c r="E1377" s="5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52</v>
      </c>
      <c r="K1377" t="s">
        <v>53</v>
      </c>
    </row>
    <row r="1378" spans="1:11" x14ac:dyDescent="0.2">
      <c r="A1378">
        <v>1431</v>
      </c>
      <c r="B1378" t="s">
        <v>483</v>
      </c>
      <c r="C1378" t="s">
        <v>15</v>
      </c>
      <c r="D1378" s="1">
        <v>41639</v>
      </c>
      <c r="E1378" s="5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52</v>
      </c>
      <c r="K1378" t="s">
        <v>53</v>
      </c>
    </row>
    <row r="1379" spans="1:11" x14ac:dyDescent="0.2">
      <c r="A1379">
        <v>1432</v>
      </c>
      <c r="B1379" t="s">
        <v>483</v>
      </c>
      <c r="C1379" t="s">
        <v>16</v>
      </c>
      <c r="D1379" s="1">
        <v>42004</v>
      </c>
      <c r="E1379" s="5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52</v>
      </c>
      <c r="K1379" t="s">
        <v>53</v>
      </c>
    </row>
    <row r="1380" spans="1:11" x14ac:dyDescent="0.2">
      <c r="A1380">
        <v>1433</v>
      </c>
      <c r="B1380" t="s">
        <v>483</v>
      </c>
      <c r="C1380" t="s">
        <v>17</v>
      </c>
      <c r="D1380" s="1">
        <v>42369</v>
      </c>
      <c r="E1380" s="5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52</v>
      </c>
      <c r="K1380" t="s">
        <v>53</v>
      </c>
    </row>
    <row r="1381" spans="1:11" x14ac:dyDescent="0.2">
      <c r="A1381">
        <v>1438</v>
      </c>
      <c r="B1381" t="s">
        <v>484</v>
      </c>
      <c r="C1381" t="s">
        <v>11</v>
      </c>
      <c r="D1381" s="1">
        <v>41307</v>
      </c>
      <c r="E1381" s="5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19</v>
      </c>
      <c r="K1381" t="s">
        <v>79</v>
      </c>
    </row>
    <row r="1382" spans="1:11" x14ac:dyDescent="0.2">
      <c r="A1382">
        <v>1439</v>
      </c>
      <c r="B1382" t="s">
        <v>484</v>
      </c>
      <c r="C1382" t="s">
        <v>15</v>
      </c>
      <c r="D1382" s="1">
        <v>41671</v>
      </c>
      <c r="E1382" s="5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19</v>
      </c>
      <c r="K1382" t="s">
        <v>79</v>
      </c>
    </row>
    <row r="1383" spans="1:11" x14ac:dyDescent="0.2">
      <c r="A1383">
        <v>1440</v>
      </c>
      <c r="B1383" t="s">
        <v>484</v>
      </c>
      <c r="C1383" t="s">
        <v>16</v>
      </c>
      <c r="D1383" s="1">
        <v>42035</v>
      </c>
      <c r="E1383" s="5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19</v>
      </c>
      <c r="K1383" t="s">
        <v>79</v>
      </c>
    </row>
    <row r="1384" spans="1:11" x14ac:dyDescent="0.2">
      <c r="A1384">
        <v>1441</v>
      </c>
      <c r="B1384" t="s">
        <v>484</v>
      </c>
      <c r="C1384" t="s">
        <v>17</v>
      </c>
      <c r="D1384" s="1">
        <v>42399</v>
      </c>
      <c r="E1384" s="5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19</v>
      </c>
      <c r="K1384" t="s">
        <v>79</v>
      </c>
    </row>
    <row r="1385" spans="1:11" x14ac:dyDescent="0.2">
      <c r="A1385">
        <v>1442</v>
      </c>
      <c r="B1385" t="s">
        <v>485</v>
      </c>
      <c r="C1385" t="s">
        <v>11</v>
      </c>
      <c r="D1385" s="1">
        <v>41274</v>
      </c>
      <c r="E1385" s="5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13</v>
      </c>
      <c r="K1385" t="s">
        <v>164</v>
      </c>
    </row>
    <row r="1386" spans="1:11" x14ac:dyDescent="0.2">
      <c r="A1386">
        <v>1443</v>
      </c>
      <c r="B1386" t="s">
        <v>485</v>
      </c>
      <c r="C1386" t="s">
        <v>15</v>
      </c>
      <c r="D1386" s="1">
        <v>41639</v>
      </c>
      <c r="E1386" s="5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13</v>
      </c>
      <c r="K1386" t="s">
        <v>164</v>
      </c>
    </row>
    <row r="1387" spans="1:11" x14ac:dyDescent="0.2">
      <c r="A1387">
        <v>1444</v>
      </c>
      <c r="B1387" t="s">
        <v>485</v>
      </c>
      <c r="C1387" t="s">
        <v>16</v>
      </c>
      <c r="D1387" s="1">
        <v>42004</v>
      </c>
      <c r="E1387" s="5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13</v>
      </c>
      <c r="K1387" t="s">
        <v>164</v>
      </c>
    </row>
    <row r="1388" spans="1:11" x14ac:dyDescent="0.2">
      <c r="A1388">
        <v>1445</v>
      </c>
      <c r="B1388" t="s">
        <v>485</v>
      </c>
      <c r="C1388" t="s">
        <v>17</v>
      </c>
      <c r="D1388" s="1">
        <v>42369</v>
      </c>
      <c r="E1388" s="5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13</v>
      </c>
      <c r="K1388" t="s">
        <v>164</v>
      </c>
    </row>
    <row r="1389" spans="1:11" x14ac:dyDescent="0.2">
      <c r="A1389">
        <v>1446</v>
      </c>
      <c r="B1389" t="s">
        <v>486</v>
      </c>
      <c r="C1389" t="s">
        <v>11</v>
      </c>
      <c r="D1389" s="1">
        <v>41274</v>
      </c>
      <c r="E1389" s="5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42</v>
      </c>
      <c r="K1389" t="s">
        <v>43</v>
      </c>
    </row>
    <row r="1390" spans="1:11" x14ac:dyDescent="0.2">
      <c r="A1390">
        <v>1447</v>
      </c>
      <c r="B1390" t="s">
        <v>486</v>
      </c>
      <c r="C1390" t="s">
        <v>15</v>
      </c>
      <c r="D1390" s="1">
        <v>41639</v>
      </c>
      <c r="E1390" s="5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42</v>
      </c>
      <c r="K1390" t="s">
        <v>43</v>
      </c>
    </row>
    <row r="1391" spans="1:11" x14ac:dyDescent="0.2">
      <c r="A1391">
        <v>1448</v>
      </c>
      <c r="B1391" t="s">
        <v>486</v>
      </c>
      <c r="C1391" t="s">
        <v>16</v>
      </c>
      <c r="D1391" s="1">
        <v>42004</v>
      </c>
      <c r="E1391" s="5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42</v>
      </c>
      <c r="K1391" t="s">
        <v>43</v>
      </c>
    </row>
    <row r="1392" spans="1:11" x14ac:dyDescent="0.2">
      <c r="A1392">
        <v>1449</v>
      </c>
      <c r="B1392" t="s">
        <v>486</v>
      </c>
      <c r="C1392" t="s">
        <v>17</v>
      </c>
      <c r="D1392" s="1">
        <v>42369</v>
      </c>
      <c r="E1392" s="5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42</v>
      </c>
      <c r="K1392" t="s">
        <v>43</v>
      </c>
    </row>
    <row r="1393" spans="1:11" x14ac:dyDescent="0.2">
      <c r="A1393">
        <v>1450</v>
      </c>
      <c r="B1393" t="s">
        <v>487</v>
      </c>
      <c r="C1393" t="s">
        <v>11</v>
      </c>
      <c r="D1393" s="1">
        <v>41274</v>
      </c>
      <c r="E1393" s="5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47</v>
      </c>
      <c r="K1393" t="s">
        <v>105</v>
      </c>
    </row>
    <row r="1394" spans="1:11" x14ac:dyDescent="0.2">
      <c r="A1394">
        <v>1451</v>
      </c>
      <c r="B1394" t="s">
        <v>487</v>
      </c>
      <c r="C1394" t="s">
        <v>15</v>
      </c>
      <c r="D1394" s="1">
        <v>41639</v>
      </c>
      <c r="E1394" s="5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47</v>
      </c>
      <c r="K1394" t="s">
        <v>105</v>
      </c>
    </row>
    <row r="1395" spans="1:11" x14ac:dyDescent="0.2">
      <c r="A1395">
        <v>1452</v>
      </c>
      <c r="B1395" t="s">
        <v>487</v>
      </c>
      <c r="C1395" t="s">
        <v>16</v>
      </c>
      <c r="D1395" s="1">
        <v>42004</v>
      </c>
      <c r="E1395" s="5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47</v>
      </c>
      <c r="K1395" t="s">
        <v>105</v>
      </c>
    </row>
    <row r="1396" spans="1:11" x14ac:dyDescent="0.2">
      <c r="A1396">
        <v>1453</v>
      </c>
      <c r="B1396" t="s">
        <v>487</v>
      </c>
      <c r="C1396" t="s">
        <v>17</v>
      </c>
      <c r="D1396" s="1">
        <v>42369</v>
      </c>
      <c r="E1396" s="5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47</v>
      </c>
      <c r="K1396" t="s">
        <v>105</v>
      </c>
    </row>
    <row r="1397" spans="1:11" x14ac:dyDescent="0.2">
      <c r="A1397">
        <v>1458</v>
      </c>
      <c r="B1397" t="s">
        <v>488</v>
      </c>
      <c r="C1397" t="s">
        <v>11</v>
      </c>
      <c r="D1397" s="1">
        <v>41453</v>
      </c>
      <c r="E1397" s="5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">
      <c r="A1398">
        <v>1459</v>
      </c>
      <c r="B1398" t="s">
        <v>488</v>
      </c>
      <c r="C1398" t="s">
        <v>15</v>
      </c>
      <c r="D1398" s="1">
        <v>41817</v>
      </c>
      <c r="E1398" s="5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">
      <c r="A1399">
        <v>1460</v>
      </c>
      <c r="B1399" t="s">
        <v>488</v>
      </c>
      <c r="C1399" t="s">
        <v>16</v>
      </c>
      <c r="D1399" s="1">
        <v>42188</v>
      </c>
      <c r="E1399" s="5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">
      <c r="A1400">
        <v>1461</v>
      </c>
      <c r="B1400" t="s">
        <v>488</v>
      </c>
      <c r="C1400" t="s">
        <v>17</v>
      </c>
      <c r="D1400" s="1">
        <v>42552</v>
      </c>
      <c r="E1400" s="5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">
      <c r="A1401">
        <v>1462</v>
      </c>
      <c r="B1401" t="s">
        <v>490</v>
      </c>
      <c r="C1401" t="s">
        <v>11</v>
      </c>
      <c r="D1401" s="1">
        <v>41333</v>
      </c>
      <c r="E1401" s="5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36</v>
      </c>
      <c r="K1401" t="s">
        <v>491</v>
      </c>
    </row>
    <row r="1402" spans="1:11" x14ac:dyDescent="0.2">
      <c r="A1402">
        <v>1463</v>
      </c>
      <c r="B1402" t="s">
        <v>490</v>
      </c>
      <c r="C1402" t="s">
        <v>15</v>
      </c>
      <c r="D1402" s="1">
        <v>41698</v>
      </c>
      <c r="E1402" s="5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36</v>
      </c>
      <c r="K1402" t="s">
        <v>491</v>
      </c>
    </row>
    <row r="1403" spans="1:11" x14ac:dyDescent="0.2">
      <c r="A1403">
        <v>1464</v>
      </c>
      <c r="B1403" t="s">
        <v>490</v>
      </c>
      <c r="C1403" t="s">
        <v>16</v>
      </c>
      <c r="D1403" s="1">
        <v>42063</v>
      </c>
      <c r="E1403" s="5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36</v>
      </c>
      <c r="K1403" t="s">
        <v>491</v>
      </c>
    </row>
    <row r="1404" spans="1:11" x14ac:dyDescent="0.2">
      <c r="A1404">
        <v>1465</v>
      </c>
      <c r="B1404" t="s">
        <v>490</v>
      </c>
      <c r="C1404" t="s">
        <v>17</v>
      </c>
      <c r="D1404" s="1">
        <v>42429</v>
      </c>
      <c r="E1404" s="5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36</v>
      </c>
      <c r="K1404" t="s">
        <v>491</v>
      </c>
    </row>
    <row r="1405" spans="1:11" x14ac:dyDescent="0.2">
      <c r="A1405">
        <v>1466</v>
      </c>
      <c r="B1405" t="s">
        <v>492</v>
      </c>
      <c r="C1405" t="s">
        <v>11</v>
      </c>
      <c r="D1405" s="1">
        <v>41636</v>
      </c>
      <c r="E1405" s="5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19</v>
      </c>
      <c r="K1405" t="s">
        <v>480</v>
      </c>
    </row>
    <row r="1406" spans="1:11" x14ac:dyDescent="0.2">
      <c r="A1406">
        <v>1467</v>
      </c>
      <c r="B1406" t="s">
        <v>492</v>
      </c>
      <c r="C1406" t="s">
        <v>15</v>
      </c>
      <c r="D1406" s="1">
        <v>42007</v>
      </c>
      <c r="E1406" s="5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19</v>
      </c>
      <c r="K1406" t="s">
        <v>480</v>
      </c>
    </row>
    <row r="1407" spans="1:11" x14ac:dyDescent="0.2">
      <c r="A1407">
        <v>1468</v>
      </c>
      <c r="B1407" t="s">
        <v>492</v>
      </c>
      <c r="C1407" t="s">
        <v>16</v>
      </c>
      <c r="D1407" s="1">
        <v>42371</v>
      </c>
      <c r="E1407" s="5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19</v>
      </c>
      <c r="K1407" t="s">
        <v>480</v>
      </c>
    </row>
    <row r="1408" spans="1:11" x14ac:dyDescent="0.2">
      <c r="A1408">
        <v>1469</v>
      </c>
      <c r="B1408" t="s">
        <v>492</v>
      </c>
      <c r="C1408" t="s">
        <v>17</v>
      </c>
      <c r="D1408" s="1">
        <v>42735</v>
      </c>
      <c r="E1408" s="5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19</v>
      </c>
      <c r="K1408" t="s">
        <v>480</v>
      </c>
    </row>
    <row r="1409" spans="1:11" x14ac:dyDescent="0.2">
      <c r="A1409">
        <v>1470</v>
      </c>
      <c r="B1409" t="s">
        <v>493</v>
      </c>
      <c r="C1409" t="s">
        <v>11</v>
      </c>
      <c r="D1409" s="1">
        <v>41544</v>
      </c>
      <c r="E1409" s="5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">
      <c r="A1410">
        <v>1471</v>
      </c>
      <c r="B1410" t="s">
        <v>493</v>
      </c>
      <c r="C1410" t="s">
        <v>15</v>
      </c>
      <c r="D1410" s="1">
        <v>41915</v>
      </c>
      <c r="E1410" s="5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">
      <c r="A1411">
        <v>1472</v>
      </c>
      <c r="B1411" t="s">
        <v>493</v>
      </c>
      <c r="C1411" t="s">
        <v>16</v>
      </c>
      <c r="D1411" s="1">
        <v>42279</v>
      </c>
      <c r="E1411" s="5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">
      <c r="A1412">
        <v>1473</v>
      </c>
      <c r="B1412" t="s">
        <v>493</v>
      </c>
      <c r="C1412" t="s">
        <v>17</v>
      </c>
      <c r="D1412" s="1">
        <v>42643</v>
      </c>
      <c r="E1412" s="5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">
      <c r="A1413">
        <v>1474</v>
      </c>
      <c r="B1413" t="s">
        <v>494</v>
      </c>
      <c r="C1413" t="s">
        <v>11</v>
      </c>
      <c r="D1413" s="1">
        <v>41274</v>
      </c>
      <c r="E1413" s="5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83</v>
      </c>
      <c r="K1413" t="s">
        <v>84</v>
      </c>
    </row>
    <row r="1414" spans="1:11" x14ac:dyDescent="0.2">
      <c r="A1414">
        <v>1475</v>
      </c>
      <c r="B1414" t="s">
        <v>494</v>
      </c>
      <c r="C1414" t="s">
        <v>15</v>
      </c>
      <c r="D1414" s="1">
        <v>41639</v>
      </c>
      <c r="E1414" s="5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83</v>
      </c>
      <c r="K1414" t="s">
        <v>84</v>
      </c>
    </row>
    <row r="1415" spans="1:11" x14ac:dyDescent="0.2">
      <c r="A1415">
        <v>1476</v>
      </c>
      <c r="B1415" t="s">
        <v>494</v>
      </c>
      <c r="C1415" t="s">
        <v>16</v>
      </c>
      <c r="D1415" s="1">
        <v>42004</v>
      </c>
      <c r="E1415" s="5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83</v>
      </c>
      <c r="K1415" t="s">
        <v>84</v>
      </c>
    </row>
    <row r="1416" spans="1:11" x14ac:dyDescent="0.2">
      <c r="A1416">
        <v>1477</v>
      </c>
      <c r="B1416" t="s">
        <v>494</v>
      </c>
      <c r="C1416" t="s">
        <v>17</v>
      </c>
      <c r="D1416" s="1">
        <v>42369</v>
      </c>
      <c r="E1416" s="5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83</v>
      </c>
      <c r="K1416" t="s">
        <v>84</v>
      </c>
    </row>
    <row r="1417" spans="1:11" x14ac:dyDescent="0.2">
      <c r="A1417">
        <v>1478</v>
      </c>
      <c r="B1417" t="s">
        <v>495</v>
      </c>
      <c r="C1417" t="s">
        <v>11</v>
      </c>
      <c r="D1417" s="1">
        <v>41274</v>
      </c>
      <c r="E1417" s="5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47</v>
      </c>
      <c r="K1417" t="s">
        <v>100</v>
      </c>
    </row>
    <row r="1418" spans="1:11" x14ac:dyDescent="0.2">
      <c r="A1418">
        <v>1479</v>
      </c>
      <c r="B1418" t="s">
        <v>495</v>
      </c>
      <c r="C1418" t="s">
        <v>15</v>
      </c>
      <c r="D1418" s="1">
        <v>41639</v>
      </c>
      <c r="E1418" s="5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47</v>
      </c>
      <c r="K1418" t="s">
        <v>100</v>
      </c>
    </row>
    <row r="1419" spans="1:11" x14ac:dyDescent="0.2">
      <c r="A1419">
        <v>1480</v>
      </c>
      <c r="B1419" t="s">
        <v>495</v>
      </c>
      <c r="C1419" t="s">
        <v>16</v>
      </c>
      <c r="D1419" s="1">
        <v>42004</v>
      </c>
      <c r="E1419" s="5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47</v>
      </c>
      <c r="K1419" t="s">
        <v>100</v>
      </c>
    </row>
    <row r="1420" spans="1:11" x14ac:dyDescent="0.2">
      <c r="A1420">
        <v>1481</v>
      </c>
      <c r="B1420" t="s">
        <v>495</v>
      </c>
      <c r="C1420" t="s">
        <v>17</v>
      </c>
      <c r="D1420" s="1">
        <v>42369</v>
      </c>
      <c r="E1420" s="5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47</v>
      </c>
      <c r="K1420" t="s">
        <v>100</v>
      </c>
    </row>
    <row r="1421" spans="1:11" x14ac:dyDescent="0.2">
      <c r="A1421">
        <v>1482</v>
      </c>
      <c r="B1421" t="s">
        <v>496</v>
      </c>
      <c r="C1421" t="s">
        <v>11</v>
      </c>
      <c r="D1421" s="1">
        <v>41639</v>
      </c>
      <c r="E1421" s="5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">
      <c r="A1422">
        <v>1483</v>
      </c>
      <c r="B1422" t="s">
        <v>496</v>
      </c>
      <c r="C1422" t="s">
        <v>15</v>
      </c>
      <c r="D1422" s="1">
        <v>42004</v>
      </c>
      <c r="E1422" s="5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">
      <c r="A1423">
        <v>1484</v>
      </c>
      <c r="B1423" t="s">
        <v>496</v>
      </c>
      <c r="C1423" t="s">
        <v>16</v>
      </c>
      <c r="D1423" s="1">
        <v>42369</v>
      </c>
      <c r="E1423" s="5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">
      <c r="A1424">
        <v>1485</v>
      </c>
      <c r="B1424" t="s">
        <v>496</v>
      </c>
      <c r="C1424" t="s">
        <v>17</v>
      </c>
      <c r="D1424" s="1">
        <v>42735</v>
      </c>
      <c r="E1424" s="5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">
      <c r="A1425">
        <v>1486</v>
      </c>
      <c r="B1425" t="s">
        <v>497</v>
      </c>
      <c r="C1425" t="s">
        <v>11</v>
      </c>
      <c r="D1425" s="1">
        <v>41362</v>
      </c>
      <c r="E1425" s="5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">
      <c r="A1426">
        <v>1487</v>
      </c>
      <c r="B1426" t="s">
        <v>497</v>
      </c>
      <c r="C1426" t="s">
        <v>15</v>
      </c>
      <c r="D1426" s="1">
        <v>41726</v>
      </c>
      <c r="E1426" s="5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">
      <c r="A1427">
        <v>1488</v>
      </c>
      <c r="B1427" t="s">
        <v>497</v>
      </c>
      <c r="C1427" t="s">
        <v>16</v>
      </c>
      <c r="D1427" s="1">
        <v>42097</v>
      </c>
      <c r="E1427" s="5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">
      <c r="A1428">
        <v>1489</v>
      </c>
      <c r="B1428" t="s">
        <v>497</v>
      </c>
      <c r="C1428" t="s">
        <v>17</v>
      </c>
      <c r="D1428" s="1">
        <v>42461</v>
      </c>
      <c r="E1428" s="5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">
      <c r="A1429">
        <v>1490</v>
      </c>
      <c r="B1429" t="s">
        <v>498</v>
      </c>
      <c r="C1429" t="s">
        <v>11</v>
      </c>
      <c r="D1429" s="1">
        <v>41454</v>
      </c>
      <c r="E1429" s="5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36</v>
      </c>
      <c r="K1429" t="s">
        <v>499</v>
      </c>
    </row>
    <row r="1430" spans="1:11" x14ac:dyDescent="0.2">
      <c r="A1430">
        <v>1491</v>
      </c>
      <c r="B1430" t="s">
        <v>498</v>
      </c>
      <c r="C1430" t="s">
        <v>15</v>
      </c>
      <c r="D1430" s="1">
        <v>41818</v>
      </c>
      <c r="E1430" s="5">
        <v>46516712000</v>
      </c>
      <c r="F1430" s="2">
        <v>38335677000</v>
      </c>
      <c r="G1430" t="s">
        <v>12</v>
      </c>
      <c r="H1430" s="2">
        <v>0</v>
      </c>
      <c r="I1430" s="2">
        <v>0</v>
      </c>
      <c r="J1430" t="s">
        <v>36</v>
      </c>
      <c r="K1430" t="s">
        <v>499</v>
      </c>
    </row>
    <row r="1431" spans="1:11" x14ac:dyDescent="0.2">
      <c r="A1431">
        <v>1492</v>
      </c>
      <c r="B1431" t="s">
        <v>498</v>
      </c>
      <c r="C1431" t="s">
        <v>16</v>
      </c>
      <c r="D1431" s="1">
        <v>42182</v>
      </c>
      <c r="E1431" s="5">
        <v>48680752000</v>
      </c>
      <c r="F1431" s="2">
        <v>40129236000</v>
      </c>
      <c r="G1431" t="s">
        <v>12</v>
      </c>
      <c r="H1431" s="2">
        <v>0</v>
      </c>
      <c r="I1431" s="2">
        <v>0</v>
      </c>
      <c r="J1431" t="s">
        <v>36</v>
      </c>
      <c r="K1431" t="s">
        <v>499</v>
      </c>
    </row>
    <row r="1432" spans="1:11" x14ac:dyDescent="0.2">
      <c r="A1432">
        <v>1493</v>
      </c>
      <c r="B1432" t="s">
        <v>498</v>
      </c>
      <c r="C1432" t="s">
        <v>17</v>
      </c>
      <c r="D1432" s="1">
        <v>42553</v>
      </c>
      <c r="E1432" s="5">
        <v>50366919000</v>
      </c>
      <c r="F1432" s="2">
        <v>41326447000</v>
      </c>
      <c r="G1432" t="s">
        <v>12</v>
      </c>
      <c r="H1432" s="2">
        <v>0</v>
      </c>
      <c r="I1432" s="2">
        <v>0</v>
      </c>
      <c r="J1432" t="s">
        <v>36</v>
      </c>
      <c r="K1432" t="s">
        <v>499</v>
      </c>
    </row>
    <row r="1433" spans="1:11" x14ac:dyDescent="0.2">
      <c r="A1433">
        <v>1494</v>
      </c>
      <c r="B1433" t="s">
        <v>500</v>
      </c>
      <c r="C1433" t="s">
        <v>11</v>
      </c>
      <c r="D1433" s="1">
        <v>41274</v>
      </c>
      <c r="E1433" s="5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182</v>
      </c>
      <c r="K1433" t="s">
        <v>183</v>
      </c>
    </row>
    <row r="1434" spans="1:11" x14ac:dyDescent="0.2">
      <c r="A1434">
        <v>1495</v>
      </c>
      <c r="B1434" t="s">
        <v>500</v>
      </c>
      <c r="C1434" t="s">
        <v>15</v>
      </c>
      <c r="D1434" s="1">
        <v>41639</v>
      </c>
      <c r="E1434" s="5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182</v>
      </c>
      <c r="K1434" t="s">
        <v>183</v>
      </c>
    </row>
    <row r="1435" spans="1:11" x14ac:dyDescent="0.2">
      <c r="A1435">
        <v>1496</v>
      </c>
      <c r="B1435" t="s">
        <v>500</v>
      </c>
      <c r="C1435" t="s">
        <v>16</v>
      </c>
      <c r="D1435" s="1">
        <v>42004</v>
      </c>
      <c r="E1435" s="5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182</v>
      </c>
      <c r="K1435" t="s">
        <v>183</v>
      </c>
    </row>
    <row r="1436" spans="1:11" x14ac:dyDescent="0.2">
      <c r="A1436">
        <v>1497</v>
      </c>
      <c r="B1436" t="s">
        <v>500</v>
      </c>
      <c r="C1436" t="s">
        <v>17</v>
      </c>
      <c r="D1436" s="1">
        <v>42369</v>
      </c>
      <c r="E1436" s="5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182</v>
      </c>
      <c r="K1436" t="s">
        <v>183</v>
      </c>
    </row>
    <row r="1437" spans="1:11" x14ac:dyDescent="0.2">
      <c r="A1437">
        <v>1498</v>
      </c>
      <c r="B1437" t="s">
        <v>501</v>
      </c>
      <c r="C1437" t="s">
        <v>11</v>
      </c>
      <c r="D1437" s="1">
        <v>41639</v>
      </c>
      <c r="E1437" s="5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36</v>
      </c>
      <c r="K1437" t="s">
        <v>502</v>
      </c>
    </row>
    <row r="1438" spans="1:11" x14ac:dyDescent="0.2">
      <c r="A1438">
        <v>1499</v>
      </c>
      <c r="B1438" t="s">
        <v>501</v>
      </c>
      <c r="C1438" t="s">
        <v>15</v>
      </c>
      <c r="D1438" s="1">
        <v>42004</v>
      </c>
      <c r="E1438" s="5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36</v>
      </c>
      <c r="K1438" t="s">
        <v>502</v>
      </c>
    </row>
    <row r="1439" spans="1:11" x14ac:dyDescent="0.2">
      <c r="A1439">
        <v>1500</v>
      </c>
      <c r="B1439" t="s">
        <v>501</v>
      </c>
      <c r="C1439" t="s">
        <v>16</v>
      </c>
      <c r="D1439" s="1">
        <v>42369</v>
      </c>
      <c r="E1439" s="5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36</v>
      </c>
      <c r="K1439" t="s">
        <v>502</v>
      </c>
    </row>
    <row r="1440" spans="1:11" x14ac:dyDescent="0.2">
      <c r="A1440">
        <v>1501</v>
      </c>
      <c r="B1440" t="s">
        <v>501</v>
      </c>
      <c r="C1440" t="s">
        <v>17</v>
      </c>
      <c r="D1440" s="1">
        <v>42735</v>
      </c>
      <c r="E1440" s="5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36</v>
      </c>
      <c r="K1440" t="s">
        <v>502</v>
      </c>
    </row>
    <row r="1441" spans="1:11" x14ac:dyDescent="0.2">
      <c r="A1441">
        <v>1502</v>
      </c>
      <c r="B1441" t="s">
        <v>503</v>
      </c>
      <c r="C1441" t="s">
        <v>11</v>
      </c>
      <c r="D1441" s="1">
        <v>41274</v>
      </c>
      <c r="E1441" s="5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22</v>
      </c>
      <c r="K1441" t="s">
        <v>32</v>
      </c>
    </row>
    <row r="1442" spans="1:11" x14ac:dyDescent="0.2">
      <c r="A1442">
        <v>1503</v>
      </c>
      <c r="B1442" t="s">
        <v>503</v>
      </c>
      <c r="C1442" t="s">
        <v>15</v>
      </c>
      <c r="D1442" s="1">
        <v>41639</v>
      </c>
      <c r="E1442" s="5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22</v>
      </c>
      <c r="K1442" t="s">
        <v>32</v>
      </c>
    </row>
    <row r="1443" spans="1:11" x14ac:dyDescent="0.2">
      <c r="A1443">
        <v>1504</v>
      </c>
      <c r="B1443" t="s">
        <v>503</v>
      </c>
      <c r="C1443" t="s">
        <v>16</v>
      </c>
      <c r="D1443" s="1">
        <v>42004</v>
      </c>
      <c r="E1443" s="5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22</v>
      </c>
      <c r="K1443" t="s">
        <v>32</v>
      </c>
    </row>
    <row r="1444" spans="1:11" x14ac:dyDescent="0.2">
      <c r="A1444">
        <v>1505</v>
      </c>
      <c r="B1444" t="s">
        <v>503</v>
      </c>
      <c r="C1444" t="s">
        <v>17</v>
      </c>
      <c r="D1444" s="1">
        <v>42369</v>
      </c>
      <c r="E1444" s="5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22</v>
      </c>
      <c r="K1444" t="s">
        <v>32</v>
      </c>
    </row>
    <row r="1445" spans="1:11" x14ac:dyDescent="0.2">
      <c r="A1445">
        <v>1506</v>
      </c>
      <c r="B1445" t="s">
        <v>504</v>
      </c>
      <c r="C1445" t="s">
        <v>11</v>
      </c>
      <c r="D1445" s="1">
        <v>41547</v>
      </c>
      <c r="E1445" s="5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13</v>
      </c>
      <c r="K1445" t="s">
        <v>91</v>
      </c>
    </row>
    <row r="1446" spans="1:11" x14ac:dyDescent="0.2">
      <c r="A1446">
        <v>1507</v>
      </c>
      <c r="B1446" t="s">
        <v>504</v>
      </c>
      <c r="C1446" t="s">
        <v>15</v>
      </c>
      <c r="D1446" s="1">
        <v>41912</v>
      </c>
      <c r="E1446" s="5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13</v>
      </c>
      <c r="K1446" t="s">
        <v>91</v>
      </c>
    </row>
    <row r="1447" spans="1:11" x14ac:dyDescent="0.2">
      <c r="A1447">
        <v>1508</v>
      </c>
      <c r="B1447" t="s">
        <v>504</v>
      </c>
      <c r="C1447" t="s">
        <v>16</v>
      </c>
      <c r="D1447" s="1">
        <v>42277</v>
      </c>
      <c r="E1447" s="5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13</v>
      </c>
      <c r="K1447" t="s">
        <v>91</v>
      </c>
    </row>
    <row r="1448" spans="1:11" x14ac:dyDescent="0.2">
      <c r="A1448">
        <v>1509</v>
      </c>
      <c r="B1448" t="s">
        <v>504</v>
      </c>
      <c r="C1448" t="s">
        <v>17</v>
      </c>
      <c r="D1448" s="1">
        <v>42643</v>
      </c>
      <c r="E1448" s="5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13</v>
      </c>
      <c r="K1448" t="s">
        <v>91</v>
      </c>
    </row>
    <row r="1449" spans="1:11" x14ac:dyDescent="0.2">
      <c r="A1449">
        <v>1510</v>
      </c>
      <c r="B1449" t="s">
        <v>505</v>
      </c>
      <c r="C1449" t="s">
        <v>11</v>
      </c>
      <c r="D1449" s="1">
        <v>41544</v>
      </c>
      <c r="E1449" s="5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22</v>
      </c>
      <c r="K1449" t="s">
        <v>506</v>
      </c>
    </row>
    <row r="1450" spans="1:11" x14ac:dyDescent="0.2">
      <c r="A1450">
        <v>1511</v>
      </c>
      <c r="B1450" t="s">
        <v>505</v>
      </c>
      <c r="C1450" t="s">
        <v>15</v>
      </c>
      <c r="D1450" s="1">
        <v>41908</v>
      </c>
      <c r="E1450" s="5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22</v>
      </c>
      <c r="K1450" t="s">
        <v>506</v>
      </c>
    </row>
    <row r="1451" spans="1:11" x14ac:dyDescent="0.2">
      <c r="A1451">
        <v>1512</v>
      </c>
      <c r="B1451" t="s">
        <v>505</v>
      </c>
      <c r="C1451" t="s">
        <v>16</v>
      </c>
      <c r="D1451" s="1">
        <v>42272</v>
      </c>
      <c r="E1451" s="5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22</v>
      </c>
      <c r="K1451" t="s">
        <v>506</v>
      </c>
    </row>
    <row r="1452" spans="1:11" x14ac:dyDescent="0.2">
      <c r="A1452">
        <v>1513</v>
      </c>
      <c r="B1452" t="s">
        <v>505</v>
      </c>
      <c r="C1452" t="s">
        <v>17</v>
      </c>
      <c r="D1452" s="1">
        <v>42643</v>
      </c>
      <c r="E1452" s="5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22</v>
      </c>
      <c r="K1452" t="s">
        <v>506</v>
      </c>
    </row>
    <row r="1453" spans="1:11" x14ac:dyDescent="0.2">
      <c r="A1453">
        <v>1514</v>
      </c>
      <c r="B1453" t="s">
        <v>507</v>
      </c>
      <c r="C1453" t="s">
        <v>11</v>
      </c>
      <c r="D1453" s="1">
        <v>41273</v>
      </c>
      <c r="E1453" s="5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19</v>
      </c>
      <c r="K1453" t="s">
        <v>508</v>
      </c>
    </row>
    <row r="1454" spans="1:11" x14ac:dyDescent="0.2">
      <c r="A1454">
        <v>1515</v>
      </c>
      <c r="B1454" t="s">
        <v>507</v>
      </c>
      <c r="C1454" t="s">
        <v>15</v>
      </c>
      <c r="D1454" s="1">
        <v>41637</v>
      </c>
      <c r="E1454" s="5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19</v>
      </c>
      <c r="K1454" t="s">
        <v>508</v>
      </c>
    </row>
    <row r="1455" spans="1:11" x14ac:dyDescent="0.2">
      <c r="A1455">
        <v>1516</v>
      </c>
      <c r="B1455" t="s">
        <v>507</v>
      </c>
      <c r="C1455" t="s">
        <v>16</v>
      </c>
      <c r="D1455" s="1">
        <v>42004</v>
      </c>
      <c r="E1455" s="5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19</v>
      </c>
      <c r="K1455" t="s">
        <v>508</v>
      </c>
    </row>
    <row r="1456" spans="1:11" x14ac:dyDescent="0.2">
      <c r="A1456">
        <v>1517</v>
      </c>
      <c r="B1456" t="s">
        <v>507</v>
      </c>
      <c r="C1456" t="s">
        <v>17</v>
      </c>
      <c r="D1456" s="1">
        <v>42369</v>
      </c>
      <c r="E1456" s="5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19</v>
      </c>
      <c r="K1456" t="s">
        <v>508</v>
      </c>
    </row>
    <row r="1457" spans="1:11" x14ac:dyDescent="0.2">
      <c r="A1457">
        <v>1518</v>
      </c>
      <c r="B1457" t="s">
        <v>509</v>
      </c>
      <c r="C1457" t="s">
        <v>11</v>
      </c>
      <c r="D1457" s="1">
        <v>41307</v>
      </c>
      <c r="E1457" s="5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19</v>
      </c>
      <c r="K1457" t="s">
        <v>197</v>
      </c>
    </row>
    <row r="1458" spans="1:11" x14ac:dyDescent="0.2">
      <c r="A1458">
        <v>1519</v>
      </c>
      <c r="B1458" t="s">
        <v>509</v>
      </c>
      <c r="C1458" t="s">
        <v>15</v>
      </c>
      <c r="D1458" s="1">
        <v>41671</v>
      </c>
      <c r="E1458" s="5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19</v>
      </c>
      <c r="K1458" t="s">
        <v>197</v>
      </c>
    </row>
    <row r="1459" spans="1:11" x14ac:dyDescent="0.2">
      <c r="A1459">
        <v>1520</v>
      </c>
      <c r="B1459" t="s">
        <v>509</v>
      </c>
      <c r="C1459" t="s">
        <v>16</v>
      </c>
      <c r="D1459" s="1">
        <v>42035</v>
      </c>
      <c r="E1459" s="5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19</v>
      </c>
      <c r="K1459" t="s">
        <v>197</v>
      </c>
    </row>
    <row r="1460" spans="1:11" x14ac:dyDescent="0.2">
      <c r="A1460">
        <v>1521</v>
      </c>
      <c r="B1460" t="s">
        <v>509</v>
      </c>
      <c r="C1460" t="s">
        <v>17</v>
      </c>
      <c r="D1460" s="1">
        <v>42399</v>
      </c>
      <c r="E1460" s="5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19</v>
      </c>
      <c r="K1460" t="s">
        <v>197</v>
      </c>
    </row>
    <row r="1461" spans="1:11" x14ac:dyDescent="0.2">
      <c r="A1461">
        <v>1522</v>
      </c>
      <c r="B1461" t="s">
        <v>510</v>
      </c>
      <c r="C1461" t="s">
        <v>11</v>
      </c>
      <c r="D1461" s="1">
        <v>41305</v>
      </c>
      <c r="E1461" s="5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19</v>
      </c>
      <c r="K1461" t="s">
        <v>289</v>
      </c>
    </row>
    <row r="1462" spans="1:11" x14ac:dyDescent="0.2">
      <c r="A1462">
        <v>1523</v>
      </c>
      <c r="B1462" t="s">
        <v>510</v>
      </c>
      <c r="C1462" t="s">
        <v>15</v>
      </c>
      <c r="D1462" s="1">
        <v>41670</v>
      </c>
      <c r="E1462" s="5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19</v>
      </c>
      <c r="K1462" t="s">
        <v>289</v>
      </c>
    </row>
    <row r="1463" spans="1:11" x14ac:dyDescent="0.2">
      <c r="A1463">
        <v>1524</v>
      </c>
      <c r="B1463" t="s">
        <v>510</v>
      </c>
      <c r="C1463" t="s">
        <v>16</v>
      </c>
      <c r="D1463" s="1">
        <v>42035</v>
      </c>
      <c r="E1463" s="5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19</v>
      </c>
      <c r="K1463" t="s">
        <v>289</v>
      </c>
    </row>
    <row r="1464" spans="1:11" x14ac:dyDescent="0.2">
      <c r="A1464">
        <v>1525</v>
      </c>
      <c r="B1464" t="s">
        <v>510</v>
      </c>
      <c r="C1464" t="s">
        <v>17</v>
      </c>
      <c r="D1464" s="1">
        <v>42400</v>
      </c>
      <c r="E1464" s="5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19</v>
      </c>
      <c r="K1464" t="s">
        <v>289</v>
      </c>
    </row>
    <row r="1465" spans="1:11" x14ac:dyDescent="0.2">
      <c r="A1465">
        <v>1526</v>
      </c>
      <c r="B1465" t="s">
        <v>511</v>
      </c>
      <c r="C1465" t="s">
        <v>11</v>
      </c>
      <c r="D1465" s="1">
        <v>41307</v>
      </c>
      <c r="E1465" s="5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19</v>
      </c>
      <c r="K1465" t="s">
        <v>257</v>
      </c>
    </row>
    <row r="1466" spans="1:11" x14ac:dyDescent="0.2">
      <c r="A1466">
        <v>1527</v>
      </c>
      <c r="B1466" t="s">
        <v>511</v>
      </c>
      <c r="C1466" t="s">
        <v>15</v>
      </c>
      <c r="D1466" s="1">
        <v>41671</v>
      </c>
      <c r="E1466" s="5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19</v>
      </c>
      <c r="K1466" t="s">
        <v>257</v>
      </c>
    </row>
    <row r="1467" spans="1:11" x14ac:dyDescent="0.2">
      <c r="A1467">
        <v>1528</v>
      </c>
      <c r="B1467" t="s">
        <v>511</v>
      </c>
      <c r="C1467" t="s">
        <v>16</v>
      </c>
      <c r="D1467" s="1">
        <v>42035</v>
      </c>
      <c r="E1467" s="5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19</v>
      </c>
      <c r="K1467" t="s">
        <v>257</v>
      </c>
    </row>
    <row r="1468" spans="1:11" x14ac:dyDescent="0.2">
      <c r="A1468">
        <v>1529</v>
      </c>
      <c r="B1468" t="s">
        <v>511</v>
      </c>
      <c r="C1468" t="s">
        <v>17</v>
      </c>
      <c r="D1468" s="1">
        <v>42399</v>
      </c>
      <c r="E1468" s="5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19</v>
      </c>
      <c r="K1468" t="s">
        <v>257</v>
      </c>
    </row>
    <row r="1469" spans="1:11" x14ac:dyDescent="0.2">
      <c r="A1469">
        <v>1530</v>
      </c>
      <c r="B1469" t="s">
        <v>512</v>
      </c>
      <c r="C1469" t="s">
        <v>11</v>
      </c>
      <c r="D1469" s="1">
        <v>41274</v>
      </c>
      <c r="E1469" s="5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47</v>
      </c>
      <c r="K1469" t="s">
        <v>48</v>
      </c>
    </row>
    <row r="1470" spans="1:11" x14ac:dyDescent="0.2">
      <c r="A1470">
        <v>1531</v>
      </c>
      <c r="B1470" t="s">
        <v>512</v>
      </c>
      <c r="C1470" t="s">
        <v>15</v>
      </c>
      <c r="D1470" s="1">
        <v>41639</v>
      </c>
      <c r="E1470" s="5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47</v>
      </c>
      <c r="K1470" t="s">
        <v>48</v>
      </c>
    </row>
    <row r="1471" spans="1:11" x14ac:dyDescent="0.2">
      <c r="A1471">
        <v>1532</v>
      </c>
      <c r="B1471" t="s">
        <v>512</v>
      </c>
      <c r="C1471" t="s">
        <v>16</v>
      </c>
      <c r="D1471" s="1">
        <v>42004</v>
      </c>
      <c r="E1471" s="5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47</v>
      </c>
      <c r="K1471" t="s">
        <v>48</v>
      </c>
    </row>
    <row r="1472" spans="1:11" x14ac:dyDescent="0.2">
      <c r="A1472">
        <v>1533</v>
      </c>
      <c r="B1472" t="s">
        <v>512</v>
      </c>
      <c r="C1472" t="s">
        <v>17</v>
      </c>
      <c r="D1472" s="1">
        <v>42369</v>
      </c>
      <c r="E1472" s="5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47</v>
      </c>
      <c r="K1472" t="s">
        <v>48</v>
      </c>
    </row>
    <row r="1473" spans="1:11" x14ac:dyDescent="0.2">
      <c r="A1473">
        <v>1534</v>
      </c>
      <c r="B1473" t="s">
        <v>513</v>
      </c>
      <c r="C1473" t="s">
        <v>11</v>
      </c>
      <c r="D1473" s="1">
        <v>41274</v>
      </c>
      <c r="E1473" s="5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25</v>
      </c>
      <c r="K1473" t="s">
        <v>30</v>
      </c>
    </row>
    <row r="1474" spans="1:11" x14ac:dyDescent="0.2">
      <c r="A1474">
        <v>1535</v>
      </c>
      <c r="B1474" t="s">
        <v>513</v>
      </c>
      <c r="C1474" t="s">
        <v>15</v>
      </c>
      <c r="D1474" s="1">
        <v>41639</v>
      </c>
      <c r="E1474" s="5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25</v>
      </c>
      <c r="K1474" t="s">
        <v>30</v>
      </c>
    </row>
    <row r="1475" spans="1:11" x14ac:dyDescent="0.2">
      <c r="A1475">
        <v>1536</v>
      </c>
      <c r="B1475" t="s">
        <v>513</v>
      </c>
      <c r="C1475" t="s">
        <v>16</v>
      </c>
      <c r="D1475" s="1">
        <v>42004</v>
      </c>
      <c r="E1475" s="5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25</v>
      </c>
      <c r="K1475" t="s">
        <v>30</v>
      </c>
    </row>
    <row r="1476" spans="1:11" x14ac:dyDescent="0.2">
      <c r="A1476">
        <v>1537</v>
      </c>
      <c r="B1476" t="s">
        <v>513</v>
      </c>
      <c r="C1476" t="s">
        <v>17</v>
      </c>
      <c r="D1476" s="1">
        <v>42369</v>
      </c>
      <c r="E1476" s="5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25</v>
      </c>
      <c r="K1476" t="s">
        <v>30</v>
      </c>
    </row>
    <row r="1477" spans="1:11" x14ac:dyDescent="0.2">
      <c r="A1477">
        <v>1538</v>
      </c>
      <c r="B1477" t="s">
        <v>514</v>
      </c>
      <c r="C1477" t="s">
        <v>11</v>
      </c>
      <c r="D1477" s="1">
        <v>41274</v>
      </c>
      <c r="E1477" s="5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19</v>
      </c>
      <c r="K1477" t="s">
        <v>77</v>
      </c>
    </row>
    <row r="1478" spans="1:11" x14ac:dyDescent="0.2">
      <c r="A1478">
        <v>1539</v>
      </c>
      <c r="B1478" t="s">
        <v>514</v>
      </c>
      <c r="C1478" t="s">
        <v>15</v>
      </c>
      <c r="D1478" s="1">
        <v>41639</v>
      </c>
      <c r="E1478" s="5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19</v>
      </c>
      <c r="K1478" t="s">
        <v>77</v>
      </c>
    </row>
    <row r="1479" spans="1:11" x14ac:dyDescent="0.2">
      <c r="A1479">
        <v>1540</v>
      </c>
      <c r="B1479" t="s">
        <v>514</v>
      </c>
      <c r="C1479" t="s">
        <v>16</v>
      </c>
      <c r="D1479" s="1">
        <v>42004</v>
      </c>
      <c r="E1479" s="5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19</v>
      </c>
      <c r="K1479" t="s">
        <v>77</v>
      </c>
    </row>
    <row r="1480" spans="1:11" x14ac:dyDescent="0.2">
      <c r="A1480">
        <v>1541</v>
      </c>
      <c r="B1480" t="s">
        <v>514</v>
      </c>
      <c r="C1480" t="s">
        <v>17</v>
      </c>
      <c r="D1480" s="1">
        <v>42369</v>
      </c>
      <c r="E1480" s="5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19</v>
      </c>
      <c r="K1480" t="s">
        <v>77</v>
      </c>
    </row>
    <row r="1481" spans="1:11" x14ac:dyDescent="0.2">
      <c r="A1481">
        <v>1542</v>
      </c>
      <c r="B1481" t="s">
        <v>515</v>
      </c>
      <c r="C1481" t="s">
        <v>11</v>
      </c>
      <c r="D1481" s="1">
        <v>41639</v>
      </c>
      <c r="E1481" s="5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47</v>
      </c>
      <c r="K1481" t="s">
        <v>50</v>
      </c>
    </row>
    <row r="1482" spans="1:11" x14ac:dyDescent="0.2">
      <c r="A1482">
        <v>1543</v>
      </c>
      <c r="B1482" t="s">
        <v>515</v>
      </c>
      <c r="C1482" t="s">
        <v>15</v>
      </c>
      <c r="D1482" s="1">
        <v>42004</v>
      </c>
      <c r="E1482" s="5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47</v>
      </c>
      <c r="K1482" t="s">
        <v>50</v>
      </c>
    </row>
    <row r="1483" spans="1:11" x14ac:dyDescent="0.2">
      <c r="A1483">
        <v>1544</v>
      </c>
      <c r="B1483" t="s">
        <v>515</v>
      </c>
      <c r="C1483" t="s">
        <v>16</v>
      </c>
      <c r="D1483" s="1">
        <v>42369</v>
      </c>
      <c r="E1483" s="5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47</v>
      </c>
      <c r="K1483" t="s">
        <v>50</v>
      </c>
    </row>
    <row r="1484" spans="1:11" x14ac:dyDescent="0.2">
      <c r="A1484">
        <v>1545</v>
      </c>
      <c r="B1484" t="s">
        <v>515</v>
      </c>
      <c r="C1484" t="s">
        <v>17</v>
      </c>
      <c r="D1484" s="1">
        <v>42735</v>
      </c>
      <c r="E1484" s="5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47</v>
      </c>
      <c r="K1484" t="s">
        <v>50</v>
      </c>
    </row>
    <row r="1485" spans="1:11" x14ac:dyDescent="0.2">
      <c r="A1485">
        <v>1546</v>
      </c>
      <c r="B1485" t="s">
        <v>516</v>
      </c>
      <c r="C1485" t="s">
        <v>11</v>
      </c>
      <c r="D1485" s="1">
        <v>41272</v>
      </c>
      <c r="E1485" s="5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19</v>
      </c>
      <c r="K1485" t="s">
        <v>517</v>
      </c>
    </row>
    <row r="1486" spans="1:11" x14ac:dyDescent="0.2">
      <c r="A1486">
        <v>1547</v>
      </c>
      <c r="B1486" t="s">
        <v>516</v>
      </c>
      <c r="C1486" t="s">
        <v>15</v>
      </c>
      <c r="D1486" s="1">
        <v>41636</v>
      </c>
      <c r="E1486" s="5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19</v>
      </c>
      <c r="K1486" t="s">
        <v>517</v>
      </c>
    </row>
    <row r="1487" spans="1:11" x14ac:dyDescent="0.2">
      <c r="A1487">
        <v>1548</v>
      </c>
      <c r="B1487" t="s">
        <v>516</v>
      </c>
      <c r="C1487" t="s">
        <v>16</v>
      </c>
      <c r="D1487" s="1">
        <v>42000</v>
      </c>
      <c r="E1487" s="5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19</v>
      </c>
      <c r="K1487" t="s">
        <v>517</v>
      </c>
    </row>
    <row r="1488" spans="1:11" x14ac:dyDescent="0.2">
      <c r="A1488">
        <v>1549</v>
      </c>
      <c r="B1488" t="s">
        <v>516</v>
      </c>
      <c r="C1488" t="s">
        <v>17</v>
      </c>
      <c r="D1488" s="1">
        <v>42364</v>
      </c>
      <c r="E1488" s="5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19</v>
      </c>
      <c r="K1488" t="s">
        <v>517</v>
      </c>
    </row>
    <row r="1489" spans="1:11" x14ac:dyDescent="0.2">
      <c r="A1489">
        <v>1550</v>
      </c>
      <c r="B1489" t="s">
        <v>518</v>
      </c>
      <c r="C1489" t="s">
        <v>11</v>
      </c>
      <c r="D1489" s="1">
        <v>41550</v>
      </c>
      <c r="E1489" s="5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36</v>
      </c>
      <c r="K1489" t="s">
        <v>124</v>
      </c>
    </row>
    <row r="1490" spans="1:11" x14ac:dyDescent="0.2">
      <c r="A1490">
        <v>1551</v>
      </c>
      <c r="B1490" t="s">
        <v>518</v>
      </c>
      <c r="C1490" t="s">
        <v>15</v>
      </c>
      <c r="D1490" s="1">
        <v>41915</v>
      </c>
      <c r="E1490" s="5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36</v>
      </c>
      <c r="K1490" t="s">
        <v>124</v>
      </c>
    </row>
    <row r="1491" spans="1:11" x14ac:dyDescent="0.2">
      <c r="A1491">
        <v>1552</v>
      </c>
      <c r="B1491" t="s">
        <v>518</v>
      </c>
      <c r="C1491" t="s">
        <v>16</v>
      </c>
      <c r="D1491" s="1">
        <v>42280</v>
      </c>
      <c r="E1491" s="5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36</v>
      </c>
      <c r="K1491" t="s">
        <v>124</v>
      </c>
    </row>
    <row r="1492" spans="1:11" x14ac:dyDescent="0.2">
      <c r="A1492">
        <v>1553</v>
      </c>
      <c r="B1492" t="s">
        <v>518</v>
      </c>
      <c r="C1492" t="s">
        <v>17</v>
      </c>
      <c r="D1492" s="1">
        <v>42644</v>
      </c>
      <c r="E1492" s="5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36</v>
      </c>
      <c r="K1492" t="s">
        <v>124</v>
      </c>
    </row>
    <row r="1493" spans="1:11" x14ac:dyDescent="0.2">
      <c r="A1493">
        <v>1554</v>
      </c>
      <c r="B1493" t="s">
        <v>519</v>
      </c>
      <c r="C1493" t="s">
        <v>11</v>
      </c>
      <c r="D1493" s="1">
        <v>41274</v>
      </c>
      <c r="E1493" s="5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83</v>
      </c>
      <c r="K1493" t="s">
        <v>341</v>
      </c>
    </row>
    <row r="1494" spans="1:11" x14ac:dyDescent="0.2">
      <c r="A1494">
        <v>1555</v>
      </c>
      <c r="B1494" t="s">
        <v>519</v>
      </c>
      <c r="C1494" t="s">
        <v>15</v>
      </c>
      <c r="D1494" s="1">
        <v>41639</v>
      </c>
      <c r="E1494" s="5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83</v>
      </c>
      <c r="K1494" t="s">
        <v>341</v>
      </c>
    </row>
    <row r="1495" spans="1:11" x14ac:dyDescent="0.2">
      <c r="A1495">
        <v>1556</v>
      </c>
      <c r="B1495" t="s">
        <v>519</v>
      </c>
      <c r="C1495" t="s">
        <v>16</v>
      </c>
      <c r="D1495" s="1">
        <v>42004</v>
      </c>
      <c r="E1495" s="5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83</v>
      </c>
      <c r="K1495" t="s">
        <v>341</v>
      </c>
    </row>
    <row r="1496" spans="1:11" x14ac:dyDescent="0.2">
      <c r="A1496">
        <v>1557</v>
      </c>
      <c r="B1496" t="s">
        <v>519</v>
      </c>
      <c r="C1496" t="s">
        <v>17</v>
      </c>
      <c r="D1496" s="1">
        <v>42369</v>
      </c>
      <c r="E1496" s="5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83</v>
      </c>
      <c r="K1496" t="s">
        <v>341</v>
      </c>
    </row>
    <row r="1497" spans="1:11" x14ac:dyDescent="0.2">
      <c r="A1497">
        <v>1558</v>
      </c>
      <c r="B1497" t="s">
        <v>520</v>
      </c>
      <c r="C1497" t="s">
        <v>11</v>
      </c>
      <c r="D1497" s="1">
        <v>41274</v>
      </c>
      <c r="E1497" s="5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22</v>
      </c>
      <c r="K1497" t="s">
        <v>57</v>
      </c>
    </row>
    <row r="1498" spans="1:11" x14ac:dyDescent="0.2">
      <c r="A1498">
        <v>1559</v>
      </c>
      <c r="B1498" t="s">
        <v>520</v>
      </c>
      <c r="C1498" t="s">
        <v>15</v>
      </c>
      <c r="D1498" s="1">
        <v>41639</v>
      </c>
      <c r="E1498" s="5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22</v>
      </c>
      <c r="K1498" t="s">
        <v>57</v>
      </c>
    </row>
    <row r="1499" spans="1:11" x14ac:dyDescent="0.2">
      <c r="A1499">
        <v>1560</v>
      </c>
      <c r="B1499" t="s">
        <v>520</v>
      </c>
      <c r="C1499" t="s">
        <v>16</v>
      </c>
      <c r="D1499" s="1">
        <v>42004</v>
      </c>
      <c r="E1499" s="5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22</v>
      </c>
      <c r="K1499" t="s">
        <v>57</v>
      </c>
    </row>
    <row r="1500" spans="1:11" x14ac:dyDescent="0.2">
      <c r="A1500">
        <v>1561</v>
      </c>
      <c r="B1500" t="s">
        <v>520</v>
      </c>
      <c r="C1500" t="s">
        <v>17</v>
      </c>
      <c r="D1500" s="1">
        <v>42369</v>
      </c>
      <c r="E1500" s="5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22</v>
      </c>
      <c r="K1500" t="s">
        <v>57</v>
      </c>
    </row>
    <row r="1501" spans="1:11" x14ac:dyDescent="0.2">
      <c r="A1501">
        <v>1562</v>
      </c>
      <c r="B1501" t="s">
        <v>521</v>
      </c>
      <c r="C1501" t="s">
        <v>11</v>
      </c>
      <c r="D1501" s="1">
        <v>41274</v>
      </c>
      <c r="E1501" s="5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22</v>
      </c>
      <c r="K1501" t="s">
        <v>34</v>
      </c>
    </row>
    <row r="1502" spans="1:11" x14ac:dyDescent="0.2">
      <c r="A1502">
        <v>1563</v>
      </c>
      <c r="B1502" t="s">
        <v>521</v>
      </c>
      <c r="C1502" t="s">
        <v>15</v>
      </c>
      <c r="D1502" s="1">
        <v>41639</v>
      </c>
      <c r="E1502" s="5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22</v>
      </c>
      <c r="K1502" t="s">
        <v>34</v>
      </c>
    </row>
    <row r="1503" spans="1:11" x14ac:dyDescent="0.2">
      <c r="A1503">
        <v>1564</v>
      </c>
      <c r="B1503" t="s">
        <v>521</v>
      </c>
      <c r="C1503" t="s">
        <v>16</v>
      </c>
      <c r="D1503" s="1">
        <v>42004</v>
      </c>
      <c r="E1503" s="5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22</v>
      </c>
      <c r="K1503" t="s">
        <v>34</v>
      </c>
    </row>
    <row r="1504" spans="1:11" x14ac:dyDescent="0.2">
      <c r="A1504">
        <v>1565</v>
      </c>
      <c r="B1504" t="s">
        <v>521</v>
      </c>
      <c r="C1504" t="s">
        <v>17</v>
      </c>
      <c r="D1504" s="1">
        <v>42369</v>
      </c>
      <c r="E1504" s="5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22</v>
      </c>
      <c r="K1504" t="s">
        <v>34</v>
      </c>
    </row>
    <row r="1505" spans="1:11" x14ac:dyDescent="0.2">
      <c r="A1505">
        <v>1566</v>
      </c>
      <c r="B1505" t="s">
        <v>522</v>
      </c>
      <c r="C1505" t="s">
        <v>11</v>
      </c>
      <c r="D1505" s="1">
        <v>41272</v>
      </c>
      <c r="E1505" s="5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13</v>
      </c>
      <c r="K1505" t="s">
        <v>164</v>
      </c>
    </row>
    <row r="1506" spans="1:11" x14ac:dyDescent="0.2">
      <c r="A1506">
        <v>1567</v>
      </c>
      <c r="B1506" t="s">
        <v>522</v>
      </c>
      <c r="C1506" t="s">
        <v>15</v>
      </c>
      <c r="D1506" s="1">
        <v>41636</v>
      </c>
      <c r="E1506" s="5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13</v>
      </c>
      <c r="K1506" t="s">
        <v>164</v>
      </c>
    </row>
    <row r="1507" spans="1:11" x14ac:dyDescent="0.2">
      <c r="A1507">
        <v>1568</v>
      </c>
      <c r="B1507" t="s">
        <v>522</v>
      </c>
      <c r="C1507" t="s">
        <v>16</v>
      </c>
      <c r="D1507" s="1">
        <v>42007</v>
      </c>
      <c r="E1507" s="5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13</v>
      </c>
      <c r="K1507" t="s">
        <v>164</v>
      </c>
    </row>
    <row r="1508" spans="1:11" x14ac:dyDescent="0.2">
      <c r="A1508">
        <v>1569</v>
      </c>
      <c r="B1508" t="s">
        <v>522</v>
      </c>
      <c r="C1508" t="s">
        <v>17</v>
      </c>
      <c r="D1508" s="1">
        <v>42371</v>
      </c>
      <c r="E1508" s="5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13</v>
      </c>
      <c r="K1508" t="s">
        <v>164</v>
      </c>
    </row>
    <row r="1509" spans="1:11" x14ac:dyDescent="0.2">
      <c r="A1509">
        <v>1570</v>
      </c>
      <c r="B1509" t="s">
        <v>523</v>
      </c>
      <c r="C1509" t="s">
        <v>11</v>
      </c>
      <c r="D1509" s="1">
        <v>41274</v>
      </c>
      <c r="E1509" s="5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19</v>
      </c>
      <c r="K1509" t="s">
        <v>289</v>
      </c>
    </row>
    <row r="1510" spans="1:11" x14ac:dyDescent="0.2">
      <c r="A1510">
        <v>1571</v>
      </c>
      <c r="B1510" t="s">
        <v>523</v>
      </c>
      <c r="C1510" t="s">
        <v>15</v>
      </c>
      <c r="D1510" s="1">
        <v>41639</v>
      </c>
      <c r="E1510" s="5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19</v>
      </c>
      <c r="K1510" t="s">
        <v>289</v>
      </c>
    </row>
    <row r="1511" spans="1:11" x14ac:dyDescent="0.2">
      <c r="A1511">
        <v>1572</v>
      </c>
      <c r="B1511" t="s">
        <v>523</v>
      </c>
      <c r="C1511" t="s">
        <v>16</v>
      </c>
      <c r="D1511" s="1">
        <v>42004</v>
      </c>
      <c r="E1511" s="5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19</v>
      </c>
      <c r="K1511" t="s">
        <v>289</v>
      </c>
    </row>
    <row r="1512" spans="1:11" x14ac:dyDescent="0.2">
      <c r="A1512">
        <v>1573</v>
      </c>
      <c r="B1512" t="s">
        <v>523</v>
      </c>
      <c r="C1512" t="s">
        <v>17</v>
      </c>
      <c r="D1512" s="1">
        <v>42369</v>
      </c>
      <c r="E1512" s="5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19</v>
      </c>
      <c r="K1512" t="s">
        <v>289</v>
      </c>
    </row>
    <row r="1513" spans="1:11" x14ac:dyDescent="0.2">
      <c r="A1513">
        <v>1574</v>
      </c>
      <c r="B1513" t="s">
        <v>524</v>
      </c>
      <c r="C1513" t="s">
        <v>11</v>
      </c>
      <c r="D1513" s="1">
        <v>41274</v>
      </c>
      <c r="E1513" s="5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19</v>
      </c>
      <c r="K1513" t="s">
        <v>289</v>
      </c>
    </row>
    <row r="1514" spans="1:11" x14ac:dyDescent="0.2">
      <c r="A1514">
        <v>1575</v>
      </c>
      <c r="B1514" t="s">
        <v>524</v>
      </c>
      <c r="C1514" t="s">
        <v>15</v>
      </c>
      <c r="D1514" s="1">
        <v>41639</v>
      </c>
      <c r="E1514" s="5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19</v>
      </c>
      <c r="K1514" t="s">
        <v>289</v>
      </c>
    </row>
    <row r="1515" spans="1:11" x14ac:dyDescent="0.2">
      <c r="A1515">
        <v>1576</v>
      </c>
      <c r="B1515" t="s">
        <v>524</v>
      </c>
      <c r="C1515" t="s">
        <v>16</v>
      </c>
      <c r="D1515" s="1">
        <v>42004</v>
      </c>
      <c r="E1515" s="5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19</v>
      </c>
      <c r="K1515" t="s">
        <v>289</v>
      </c>
    </row>
    <row r="1516" spans="1:11" x14ac:dyDescent="0.2">
      <c r="A1516">
        <v>1577</v>
      </c>
      <c r="B1516" t="s">
        <v>524</v>
      </c>
      <c r="C1516" t="s">
        <v>17</v>
      </c>
      <c r="D1516" s="1">
        <v>42369</v>
      </c>
      <c r="E1516" s="5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19</v>
      </c>
      <c r="K1516" t="s">
        <v>289</v>
      </c>
    </row>
    <row r="1517" spans="1:11" x14ac:dyDescent="0.2">
      <c r="A1517">
        <v>1578</v>
      </c>
      <c r="B1517" t="s">
        <v>525</v>
      </c>
      <c r="C1517" t="s">
        <v>11</v>
      </c>
      <c r="D1517" s="1">
        <v>41274</v>
      </c>
      <c r="E1517" s="5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525</v>
      </c>
      <c r="C1518" t="s">
        <v>15</v>
      </c>
      <c r="D1518" s="1">
        <v>41639</v>
      </c>
      <c r="E1518" s="5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525</v>
      </c>
      <c r="C1519" t="s">
        <v>16</v>
      </c>
      <c r="D1519" s="1">
        <v>42004</v>
      </c>
      <c r="E1519" s="5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525</v>
      </c>
      <c r="C1520" t="s">
        <v>17</v>
      </c>
      <c r="D1520" s="1">
        <v>42369</v>
      </c>
      <c r="E1520" s="5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526</v>
      </c>
      <c r="C1521" t="s">
        <v>11</v>
      </c>
      <c r="D1521" s="1">
        <v>41274</v>
      </c>
      <c r="E1521" s="5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52</v>
      </c>
      <c r="K1521" t="s">
        <v>234</v>
      </c>
    </row>
    <row r="1522" spans="1:11" x14ac:dyDescent="0.2">
      <c r="A1522">
        <v>1583</v>
      </c>
      <c r="B1522" t="s">
        <v>526</v>
      </c>
      <c r="C1522" t="s">
        <v>15</v>
      </c>
      <c r="D1522" s="1">
        <v>41639</v>
      </c>
      <c r="E1522" s="5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52</v>
      </c>
      <c r="K1522" t="s">
        <v>234</v>
      </c>
    </row>
    <row r="1523" spans="1:11" x14ac:dyDescent="0.2">
      <c r="A1523">
        <v>1584</v>
      </c>
      <c r="B1523" t="s">
        <v>526</v>
      </c>
      <c r="C1523" t="s">
        <v>16</v>
      </c>
      <c r="D1523" s="1">
        <v>42004</v>
      </c>
      <c r="E1523" s="5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52</v>
      </c>
      <c r="K1523" t="s">
        <v>234</v>
      </c>
    </row>
    <row r="1524" spans="1:11" x14ac:dyDescent="0.2">
      <c r="A1524">
        <v>1585</v>
      </c>
      <c r="B1524" t="s">
        <v>526</v>
      </c>
      <c r="C1524" t="s">
        <v>17</v>
      </c>
      <c r="D1524" s="1">
        <v>42369</v>
      </c>
      <c r="E1524" s="5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52</v>
      </c>
      <c r="K1524" t="s">
        <v>234</v>
      </c>
    </row>
    <row r="1525" spans="1:11" x14ac:dyDescent="0.2">
      <c r="A1525">
        <v>1590</v>
      </c>
      <c r="B1525" t="s">
        <v>527</v>
      </c>
      <c r="C1525" t="s">
        <v>11</v>
      </c>
      <c r="D1525" s="1">
        <v>41307</v>
      </c>
      <c r="E1525" s="5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19</v>
      </c>
      <c r="K1525" t="s">
        <v>79</v>
      </c>
    </row>
    <row r="1526" spans="1:11" x14ac:dyDescent="0.2">
      <c r="A1526">
        <v>1591</v>
      </c>
      <c r="B1526" t="s">
        <v>527</v>
      </c>
      <c r="C1526" t="s">
        <v>15</v>
      </c>
      <c r="D1526" s="1">
        <v>41672</v>
      </c>
      <c r="E1526" s="5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19</v>
      </c>
      <c r="K1526" t="s">
        <v>79</v>
      </c>
    </row>
    <row r="1527" spans="1:11" x14ac:dyDescent="0.2">
      <c r="A1527">
        <v>1592</v>
      </c>
      <c r="B1527" t="s">
        <v>527</v>
      </c>
      <c r="C1527" t="s">
        <v>16</v>
      </c>
      <c r="D1527" s="1">
        <v>42035</v>
      </c>
      <c r="E1527" s="5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19</v>
      </c>
      <c r="K1527" t="s">
        <v>79</v>
      </c>
    </row>
    <row r="1528" spans="1:11" x14ac:dyDescent="0.2">
      <c r="A1528">
        <v>1593</v>
      </c>
      <c r="B1528" t="s">
        <v>527</v>
      </c>
      <c r="C1528" t="s">
        <v>17</v>
      </c>
      <c r="D1528" s="1">
        <v>42400</v>
      </c>
      <c r="E1528" s="5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19</v>
      </c>
      <c r="K1528" t="s">
        <v>79</v>
      </c>
    </row>
    <row r="1529" spans="1:11" x14ac:dyDescent="0.2">
      <c r="A1529">
        <v>1594</v>
      </c>
      <c r="B1529" t="s">
        <v>528</v>
      </c>
      <c r="C1529" t="s">
        <v>11</v>
      </c>
      <c r="D1529" s="1">
        <v>41639</v>
      </c>
      <c r="E1529" s="5">
        <v>122489000000</v>
      </c>
      <c r="F1529" s="2">
        <v>89659000000</v>
      </c>
      <c r="G1529" t="s">
        <v>12</v>
      </c>
      <c r="H1529" s="2">
        <v>0</v>
      </c>
      <c r="I1529" s="2">
        <v>23207000000</v>
      </c>
      <c r="J1529" t="s">
        <v>25</v>
      </c>
      <c r="K1529" t="s">
        <v>81</v>
      </c>
    </row>
    <row r="1530" spans="1:11" x14ac:dyDescent="0.2">
      <c r="A1530">
        <v>1595</v>
      </c>
      <c r="B1530" t="s">
        <v>528</v>
      </c>
      <c r="C1530" t="s">
        <v>15</v>
      </c>
      <c r="D1530" s="1">
        <v>42004</v>
      </c>
      <c r="E1530" s="5">
        <v>130474000000</v>
      </c>
      <c r="F1530" s="2">
        <v>93633000000</v>
      </c>
      <c r="G1530" t="s">
        <v>12</v>
      </c>
      <c r="H1530" s="2">
        <v>0</v>
      </c>
      <c r="I1530" s="2">
        <v>26567000000</v>
      </c>
      <c r="J1530" t="s">
        <v>25</v>
      </c>
      <c r="K1530" t="s">
        <v>81</v>
      </c>
    </row>
    <row r="1531" spans="1:11" x14ac:dyDescent="0.2">
      <c r="A1531">
        <v>1596</v>
      </c>
      <c r="B1531" t="s">
        <v>528</v>
      </c>
      <c r="C1531" t="s">
        <v>16</v>
      </c>
      <c r="D1531" s="1">
        <v>42369</v>
      </c>
      <c r="E1531" s="5">
        <v>157107000000</v>
      </c>
      <c r="F1531" s="2">
        <v>103875000000</v>
      </c>
      <c r="G1531" t="s">
        <v>12</v>
      </c>
      <c r="H1531" s="2">
        <v>0</v>
      </c>
      <c r="I1531" s="2">
        <v>42211000000</v>
      </c>
      <c r="J1531" t="s">
        <v>25</v>
      </c>
      <c r="K1531" t="s">
        <v>81</v>
      </c>
    </row>
    <row r="1532" spans="1:11" x14ac:dyDescent="0.2">
      <c r="A1532">
        <v>1597</v>
      </c>
      <c r="B1532" t="s">
        <v>528</v>
      </c>
      <c r="C1532" t="s">
        <v>17</v>
      </c>
      <c r="D1532" s="1">
        <v>42735</v>
      </c>
      <c r="E1532" s="5">
        <v>184840000000</v>
      </c>
      <c r="F1532" s="2">
        <v>117038000000</v>
      </c>
      <c r="G1532" t="s">
        <v>12</v>
      </c>
      <c r="H1532" s="2">
        <v>0</v>
      </c>
      <c r="I1532" s="2">
        <v>54872000000</v>
      </c>
      <c r="J1532" t="s">
        <v>25</v>
      </c>
      <c r="K1532" t="s">
        <v>81</v>
      </c>
    </row>
    <row r="1533" spans="1:11" x14ac:dyDescent="0.2">
      <c r="A1533">
        <v>1598</v>
      </c>
      <c r="B1533" t="s">
        <v>529</v>
      </c>
      <c r="C1533" t="s">
        <v>11</v>
      </c>
      <c r="D1533" s="1">
        <v>41274</v>
      </c>
      <c r="E1533" s="5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47</v>
      </c>
      <c r="K1533" t="s">
        <v>379</v>
      </c>
    </row>
    <row r="1534" spans="1:11" x14ac:dyDescent="0.2">
      <c r="A1534">
        <v>1599</v>
      </c>
      <c r="B1534" t="s">
        <v>529</v>
      </c>
      <c r="C1534" t="s">
        <v>15</v>
      </c>
      <c r="D1534" s="1">
        <v>41639</v>
      </c>
      <c r="E1534" s="5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47</v>
      </c>
      <c r="K1534" t="s">
        <v>379</v>
      </c>
    </row>
    <row r="1535" spans="1:11" x14ac:dyDescent="0.2">
      <c r="A1535">
        <v>1600</v>
      </c>
      <c r="B1535" t="s">
        <v>529</v>
      </c>
      <c r="C1535" t="s">
        <v>16</v>
      </c>
      <c r="D1535" s="1">
        <v>42004</v>
      </c>
      <c r="E1535" s="5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47</v>
      </c>
      <c r="K1535" t="s">
        <v>379</v>
      </c>
    </row>
    <row r="1536" spans="1:11" x14ac:dyDescent="0.2">
      <c r="A1536">
        <v>1601</v>
      </c>
      <c r="B1536" t="s">
        <v>529</v>
      </c>
      <c r="C1536" t="s">
        <v>17</v>
      </c>
      <c r="D1536" s="1">
        <v>42369</v>
      </c>
      <c r="E1536" s="5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47</v>
      </c>
      <c r="K1536" t="s">
        <v>379</v>
      </c>
    </row>
    <row r="1537" spans="1:11" x14ac:dyDescent="0.2">
      <c r="A1537">
        <v>1602</v>
      </c>
      <c r="B1537" t="s">
        <v>530</v>
      </c>
      <c r="C1537" t="s">
        <v>11</v>
      </c>
      <c r="D1537" s="1">
        <v>41639</v>
      </c>
      <c r="E1537" s="5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13</v>
      </c>
      <c r="K1537" t="s">
        <v>178</v>
      </c>
    </row>
    <row r="1538" spans="1:11" x14ac:dyDescent="0.2">
      <c r="A1538">
        <v>1603</v>
      </c>
      <c r="B1538" t="s">
        <v>530</v>
      </c>
      <c r="C1538" t="s">
        <v>15</v>
      </c>
      <c r="D1538" s="1">
        <v>42004</v>
      </c>
      <c r="E1538" s="5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13</v>
      </c>
      <c r="K1538" t="s">
        <v>178</v>
      </c>
    </row>
    <row r="1539" spans="1:11" x14ac:dyDescent="0.2">
      <c r="A1539">
        <v>1604</v>
      </c>
      <c r="B1539" t="s">
        <v>530</v>
      </c>
      <c r="C1539" t="s">
        <v>16</v>
      </c>
      <c r="D1539" s="1">
        <v>42369</v>
      </c>
      <c r="E1539" s="5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13</v>
      </c>
      <c r="K1539" t="s">
        <v>178</v>
      </c>
    </row>
    <row r="1540" spans="1:11" x14ac:dyDescent="0.2">
      <c r="A1540">
        <v>1605</v>
      </c>
      <c r="B1540" t="s">
        <v>530</v>
      </c>
      <c r="C1540" t="s">
        <v>17</v>
      </c>
      <c r="D1540" s="1">
        <v>42735</v>
      </c>
      <c r="E1540" s="5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13</v>
      </c>
      <c r="K1540" t="s">
        <v>178</v>
      </c>
    </row>
    <row r="1541" spans="1:11" x14ac:dyDescent="0.2">
      <c r="A1541">
        <v>1606</v>
      </c>
      <c r="B1541" t="s">
        <v>531</v>
      </c>
      <c r="C1541" t="s">
        <v>11</v>
      </c>
      <c r="D1541" s="1">
        <v>41274</v>
      </c>
      <c r="E1541" s="5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13</v>
      </c>
      <c r="K1541" t="s">
        <v>146</v>
      </c>
    </row>
    <row r="1542" spans="1:11" x14ac:dyDescent="0.2">
      <c r="A1542">
        <v>1607</v>
      </c>
      <c r="B1542" t="s">
        <v>531</v>
      </c>
      <c r="C1542" t="s">
        <v>15</v>
      </c>
      <c r="D1542" s="1">
        <v>41639</v>
      </c>
      <c r="E1542" s="5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13</v>
      </c>
      <c r="K1542" t="s">
        <v>146</v>
      </c>
    </row>
    <row r="1543" spans="1:11" x14ac:dyDescent="0.2">
      <c r="A1543">
        <v>1608</v>
      </c>
      <c r="B1543" t="s">
        <v>531</v>
      </c>
      <c r="C1543" t="s">
        <v>16</v>
      </c>
      <c r="D1543" s="1">
        <v>42004</v>
      </c>
      <c r="E1543" s="5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13</v>
      </c>
      <c r="K1543" t="s">
        <v>146</v>
      </c>
    </row>
    <row r="1544" spans="1:11" x14ac:dyDescent="0.2">
      <c r="A1544">
        <v>1609</v>
      </c>
      <c r="B1544" t="s">
        <v>531</v>
      </c>
      <c r="C1544" t="s">
        <v>17</v>
      </c>
      <c r="D1544" s="1">
        <v>42369</v>
      </c>
      <c r="E1544" s="5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13</v>
      </c>
      <c r="K1544" t="s">
        <v>146</v>
      </c>
    </row>
    <row r="1545" spans="1:11" x14ac:dyDescent="0.2">
      <c r="A1545">
        <v>1610</v>
      </c>
      <c r="B1545" t="s">
        <v>532</v>
      </c>
      <c r="C1545" t="s">
        <v>11</v>
      </c>
      <c r="D1545" s="1">
        <v>41305</v>
      </c>
      <c r="E1545" s="5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19</v>
      </c>
      <c r="K1545" t="s">
        <v>257</v>
      </c>
    </row>
    <row r="1546" spans="1:11" x14ac:dyDescent="0.2">
      <c r="A1546">
        <v>1611</v>
      </c>
      <c r="B1546" t="s">
        <v>532</v>
      </c>
      <c r="C1546" t="s">
        <v>15</v>
      </c>
      <c r="D1546" s="1">
        <v>41670</v>
      </c>
      <c r="E1546" s="5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19</v>
      </c>
      <c r="K1546" t="s">
        <v>257</v>
      </c>
    </row>
    <row r="1547" spans="1:11" x14ac:dyDescent="0.2">
      <c r="A1547">
        <v>1612</v>
      </c>
      <c r="B1547" t="s">
        <v>532</v>
      </c>
      <c r="C1547" t="s">
        <v>16</v>
      </c>
      <c r="D1547" s="1">
        <v>42035</v>
      </c>
      <c r="E1547" s="5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19</v>
      </c>
      <c r="K1547" t="s">
        <v>257</v>
      </c>
    </row>
    <row r="1548" spans="1:11" x14ac:dyDescent="0.2">
      <c r="A1548">
        <v>1613</v>
      </c>
      <c r="B1548" t="s">
        <v>532</v>
      </c>
      <c r="C1548" t="s">
        <v>17</v>
      </c>
      <c r="D1548" s="1">
        <v>42400</v>
      </c>
      <c r="E1548" s="5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19</v>
      </c>
      <c r="K1548" t="s">
        <v>257</v>
      </c>
    </row>
    <row r="1549" spans="1:11" x14ac:dyDescent="0.2">
      <c r="A1549">
        <v>1614</v>
      </c>
      <c r="B1549" t="s">
        <v>533</v>
      </c>
      <c r="C1549" t="s">
        <v>11</v>
      </c>
      <c r="D1549" s="1">
        <v>41486</v>
      </c>
      <c r="E1549" s="5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47</v>
      </c>
      <c r="K1549" t="s">
        <v>105</v>
      </c>
    </row>
    <row r="1550" spans="1:11" x14ac:dyDescent="0.2">
      <c r="A1550">
        <v>1615</v>
      </c>
      <c r="B1550" t="s">
        <v>533</v>
      </c>
      <c r="C1550" t="s">
        <v>15</v>
      </c>
      <c r="D1550" s="1">
        <v>41851</v>
      </c>
      <c r="E1550" s="5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47</v>
      </c>
      <c r="K1550" t="s">
        <v>105</v>
      </c>
    </row>
    <row r="1551" spans="1:11" x14ac:dyDescent="0.2">
      <c r="A1551">
        <v>1616</v>
      </c>
      <c r="B1551" t="s">
        <v>533</v>
      </c>
      <c r="C1551" t="s">
        <v>16</v>
      </c>
      <c r="D1551" s="1">
        <v>42216</v>
      </c>
      <c r="E1551" s="5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47</v>
      </c>
      <c r="K1551" t="s">
        <v>105</v>
      </c>
    </row>
    <row r="1552" spans="1:11" x14ac:dyDescent="0.2">
      <c r="A1552">
        <v>1617</v>
      </c>
      <c r="B1552" t="s">
        <v>533</v>
      </c>
      <c r="C1552" t="s">
        <v>17</v>
      </c>
      <c r="D1552" s="1">
        <v>42582</v>
      </c>
      <c r="E1552" s="5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47</v>
      </c>
      <c r="K1552" t="s">
        <v>105</v>
      </c>
    </row>
    <row r="1553" spans="1:11" x14ac:dyDescent="0.2">
      <c r="A1553">
        <v>1618</v>
      </c>
      <c r="B1553" t="s">
        <v>534</v>
      </c>
      <c r="C1553" t="s">
        <v>11</v>
      </c>
      <c r="D1553" s="1">
        <v>41639</v>
      </c>
      <c r="E1553" s="5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13</v>
      </c>
      <c r="K1553" t="s">
        <v>164</v>
      </c>
    </row>
    <row r="1554" spans="1:11" x14ac:dyDescent="0.2">
      <c r="A1554">
        <v>1619</v>
      </c>
      <c r="B1554" t="s">
        <v>534</v>
      </c>
      <c r="C1554" t="s">
        <v>15</v>
      </c>
      <c r="D1554" s="1">
        <v>42004</v>
      </c>
      <c r="E1554" s="5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13</v>
      </c>
      <c r="K1554" t="s">
        <v>164</v>
      </c>
    </row>
    <row r="1555" spans="1:11" x14ac:dyDescent="0.2">
      <c r="A1555">
        <v>1620</v>
      </c>
      <c r="B1555" t="s">
        <v>534</v>
      </c>
      <c r="C1555" t="s">
        <v>16</v>
      </c>
      <c r="D1555" s="1">
        <v>42369</v>
      </c>
      <c r="E1555" s="5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13</v>
      </c>
      <c r="K1555" t="s">
        <v>164</v>
      </c>
    </row>
    <row r="1556" spans="1:11" x14ac:dyDescent="0.2">
      <c r="A1556">
        <v>1621</v>
      </c>
      <c r="B1556" t="s">
        <v>534</v>
      </c>
      <c r="C1556" t="s">
        <v>17</v>
      </c>
      <c r="D1556" s="1">
        <v>42735</v>
      </c>
      <c r="E1556" s="5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13</v>
      </c>
      <c r="K1556" t="s">
        <v>164</v>
      </c>
    </row>
    <row r="1557" spans="1:11" x14ac:dyDescent="0.2">
      <c r="A1557">
        <v>1622</v>
      </c>
      <c r="B1557" t="s">
        <v>535</v>
      </c>
      <c r="C1557" t="s">
        <v>11</v>
      </c>
      <c r="D1557" s="1">
        <v>41547</v>
      </c>
      <c r="E1557" s="5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22</v>
      </c>
      <c r="K1557" t="s">
        <v>57</v>
      </c>
    </row>
    <row r="1558" spans="1:11" x14ac:dyDescent="0.2">
      <c r="A1558">
        <v>1623</v>
      </c>
      <c r="B1558" t="s">
        <v>535</v>
      </c>
      <c r="C1558" t="s">
        <v>15</v>
      </c>
      <c r="D1558" s="1">
        <v>41912</v>
      </c>
      <c r="E1558" s="5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22</v>
      </c>
      <c r="K1558" t="s">
        <v>57</v>
      </c>
    </row>
    <row r="1559" spans="1:11" x14ac:dyDescent="0.2">
      <c r="A1559">
        <v>1624</v>
      </c>
      <c r="B1559" t="s">
        <v>535</v>
      </c>
      <c r="C1559" t="s">
        <v>16</v>
      </c>
      <c r="D1559" s="1">
        <v>42277</v>
      </c>
      <c r="E1559" s="5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22</v>
      </c>
      <c r="K1559" t="s">
        <v>57</v>
      </c>
    </row>
    <row r="1560" spans="1:11" x14ac:dyDescent="0.2">
      <c r="A1560">
        <v>1625</v>
      </c>
      <c r="B1560" t="s">
        <v>535</v>
      </c>
      <c r="C1560" t="s">
        <v>17</v>
      </c>
      <c r="D1560" s="1">
        <v>42643</v>
      </c>
      <c r="E1560" s="5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22</v>
      </c>
      <c r="K1560" t="s">
        <v>57</v>
      </c>
    </row>
    <row r="1561" spans="1:11" x14ac:dyDescent="0.2">
      <c r="A1561">
        <v>1626</v>
      </c>
      <c r="B1561" t="s">
        <v>536</v>
      </c>
      <c r="C1561" t="s">
        <v>11</v>
      </c>
      <c r="D1561" s="1">
        <v>41544</v>
      </c>
      <c r="E1561" s="5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25</v>
      </c>
      <c r="K1561" t="s">
        <v>30</v>
      </c>
    </row>
    <row r="1562" spans="1:11" x14ac:dyDescent="0.2">
      <c r="A1562">
        <v>1627</v>
      </c>
      <c r="B1562" t="s">
        <v>536</v>
      </c>
      <c r="C1562" t="s">
        <v>15</v>
      </c>
      <c r="D1562" s="1">
        <v>41908</v>
      </c>
      <c r="E1562" s="5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25</v>
      </c>
      <c r="K1562" t="s">
        <v>30</v>
      </c>
    </row>
    <row r="1563" spans="1:11" x14ac:dyDescent="0.2">
      <c r="A1563">
        <v>1628</v>
      </c>
      <c r="B1563" t="s">
        <v>536</v>
      </c>
      <c r="C1563" t="s">
        <v>16</v>
      </c>
      <c r="D1563" s="1">
        <v>42279</v>
      </c>
      <c r="E1563" s="5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25</v>
      </c>
      <c r="K1563" t="s">
        <v>30</v>
      </c>
    </row>
    <row r="1564" spans="1:11" x14ac:dyDescent="0.2">
      <c r="A1564">
        <v>1629</v>
      </c>
      <c r="B1564" t="s">
        <v>536</v>
      </c>
      <c r="C1564" t="s">
        <v>17</v>
      </c>
      <c r="D1564" s="1">
        <v>42643</v>
      </c>
      <c r="E1564" s="5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25</v>
      </c>
      <c r="K1564" t="s">
        <v>30</v>
      </c>
    </row>
    <row r="1565" spans="1:11" x14ac:dyDescent="0.2">
      <c r="A1565">
        <v>1630</v>
      </c>
      <c r="B1565" t="s">
        <v>537</v>
      </c>
      <c r="C1565" t="s">
        <v>11</v>
      </c>
      <c r="D1565" s="1">
        <v>41274</v>
      </c>
      <c r="E1565" s="5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19</v>
      </c>
      <c r="K1565" t="s">
        <v>289</v>
      </c>
    </row>
    <row r="1566" spans="1:11" x14ac:dyDescent="0.2">
      <c r="A1566">
        <v>1631</v>
      </c>
      <c r="B1566" t="s">
        <v>537</v>
      </c>
      <c r="C1566" t="s">
        <v>15</v>
      </c>
      <c r="D1566" s="1">
        <v>41639</v>
      </c>
      <c r="E1566" s="5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19</v>
      </c>
      <c r="K1566" t="s">
        <v>289</v>
      </c>
    </row>
    <row r="1567" spans="1:11" x14ac:dyDescent="0.2">
      <c r="A1567">
        <v>1632</v>
      </c>
      <c r="B1567" t="s">
        <v>537</v>
      </c>
      <c r="C1567" t="s">
        <v>16</v>
      </c>
      <c r="D1567" s="1">
        <v>42007</v>
      </c>
      <c r="E1567" s="5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19</v>
      </c>
      <c r="K1567" t="s">
        <v>289</v>
      </c>
    </row>
    <row r="1568" spans="1:11" x14ac:dyDescent="0.2">
      <c r="A1568">
        <v>1633</v>
      </c>
      <c r="B1568" t="s">
        <v>537</v>
      </c>
      <c r="C1568" t="s">
        <v>17</v>
      </c>
      <c r="D1568" s="1">
        <v>42371</v>
      </c>
      <c r="E1568" s="5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19</v>
      </c>
      <c r="K1568" t="s">
        <v>289</v>
      </c>
    </row>
    <row r="1569" spans="1:11" x14ac:dyDescent="0.2">
      <c r="A1569">
        <v>1634</v>
      </c>
      <c r="B1569" t="s">
        <v>538</v>
      </c>
      <c r="C1569" t="s">
        <v>11</v>
      </c>
      <c r="D1569" s="1">
        <v>41547</v>
      </c>
      <c r="E1569" s="5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19</v>
      </c>
      <c r="K1569" t="s">
        <v>204</v>
      </c>
    </row>
    <row r="1570" spans="1:11" x14ac:dyDescent="0.2">
      <c r="A1570">
        <v>1635</v>
      </c>
      <c r="B1570" t="s">
        <v>538</v>
      </c>
      <c r="C1570" t="s">
        <v>15</v>
      </c>
      <c r="D1570" s="1">
        <v>41912</v>
      </c>
      <c r="E1570" s="5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19</v>
      </c>
      <c r="K1570" t="s">
        <v>204</v>
      </c>
    </row>
    <row r="1571" spans="1:11" x14ac:dyDescent="0.2">
      <c r="A1571">
        <v>1636</v>
      </c>
      <c r="B1571" t="s">
        <v>538</v>
      </c>
      <c r="C1571" t="s">
        <v>16</v>
      </c>
      <c r="D1571" s="1">
        <v>42277</v>
      </c>
      <c r="E1571" s="5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19</v>
      </c>
      <c r="K1571" t="s">
        <v>204</v>
      </c>
    </row>
    <row r="1572" spans="1:11" x14ac:dyDescent="0.2">
      <c r="A1572">
        <v>1637</v>
      </c>
      <c r="B1572" t="s">
        <v>538</v>
      </c>
      <c r="C1572" t="s">
        <v>17</v>
      </c>
      <c r="D1572" s="1">
        <v>42643</v>
      </c>
      <c r="E1572" s="5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19</v>
      </c>
      <c r="K1572" t="s">
        <v>204</v>
      </c>
    </row>
    <row r="1573" spans="1:11" x14ac:dyDescent="0.2">
      <c r="A1573">
        <v>1638</v>
      </c>
      <c r="B1573" t="s">
        <v>539</v>
      </c>
      <c r="C1573" t="s">
        <v>11</v>
      </c>
      <c r="D1573" s="1">
        <v>41274</v>
      </c>
      <c r="E1573" s="5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83</v>
      </c>
      <c r="K1573" t="s">
        <v>341</v>
      </c>
    </row>
    <row r="1574" spans="1:11" x14ac:dyDescent="0.2">
      <c r="A1574">
        <v>1639</v>
      </c>
      <c r="B1574" t="s">
        <v>539</v>
      </c>
      <c r="C1574" t="s">
        <v>15</v>
      </c>
      <c r="D1574" s="1">
        <v>41639</v>
      </c>
      <c r="E1574" s="5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83</v>
      </c>
      <c r="K1574" t="s">
        <v>341</v>
      </c>
    </row>
    <row r="1575" spans="1:11" x14ac:dyDescent="0.2">
      <c r="A1575">
        <v>1640</v>
      </c>
      <c r="B1575" t="s">
        <v>539</v>
      </c>
      <c r="C1575" t="s">
        <v>16</v>
      </c>
      <c r="D1575" s="1">
        <v>42004</v>
      </c>
      <c r="E1575" s="5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83</v>
      </c>
      <c r="K1575" t="s">
        <v>341</v>
      </c>
    </row>
    <row r="1576" spans="1:11" x14ac:dyDescent="0.2">
      <c r="A1576">
        <v>1641</v>
      </c>
      <c r="B1576" t="s">
        <v>539</v>
      </c>
      <c r="C1576" t="s">
        <v>17</v>
      </c>
      <c r="D1576" s="1">
        <v>42369</v>
      </c>
      <c r="E1576" s="5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83</v>
      </c>
      <c r="K1576" t="s">
        <v>341</v>
      </c>
    </row>
    <row r="1577" spans="1:11" x14ac:dyDescent="0.2">
      <c r="A1577">
        <v>1642</v>
      </c>
      <c r="B1577" t="s">
        <v>540</v>
      </c>
      <c r="C1577" t="s">
        <v>11</v>
      </c>
      <c r="D1577" s="1">
        <v>41274</v>
      </c>
      <c r="E1577" s="5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59</v>
      </c>
      <c r="K1577" t="s">
        <v>387</v>
      </c>
    </row>
    <row r="1578" spans="1:11" x14ac:dyDescent="0.2">
      <c r="A1578">
        <v>1643</v>
      </c>
      <c r="B1578" t="s">
        <v>540</v>
      </c>
      <c r="C1578" t="s">
        <v>15</v>
      </c>
      <c r="D1578" s="1">
        <v>41639</v>
      </c>
      <c r="E1578" s="5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59</v>
      </c>
      <c r="K1578" t="s">
        <v>387</v>
      </c>
    </row>
    <row r="1579" spans="1:11" x14ac:dyDescent="0.2">
      <c r="A1579">
        <v>1644</v>
      </c>
      <c r="B1579" t="s">
        <v>540</v>
      </c>
      <c r="C1579" t="s">
        <v>16</v>
      </c>
      <c r="D1579" s="1">
        <v>42004</v>
      </c>
      <c r="E1579" s="5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59</v>
      </c>
      <c r="K1579" t="s">
        <v>387</v>
      </c>
    </row>
    <row r="1580" spans="1:11" x14ac:dyDescent="0.2">
      <c r="A1580">
        <v>1645</v>
      </c>
      <c r="B1580" t="s">
        <v>540</v>
      </c>
      <c r="C1580" t="s">
        <v>17</v>
      </c>
      <c r="D1580" s="1">
        <v>42369</v>
      </c>
      <c r="E1580" s="5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59</v>
      </c>
      <c r="K1580" t="s">
        <v>387</v>
      </c>
    </row>
    <row r="1581" spans="1:11" x14ac:dyDescent="0.2">
      <c r="A1581">
        <v>1646</v>
      </c>
      <c r="B1581" t="s">
        <v>541</v>
      </c>
      <c r="C1581" t="s">
        <v>11</v>
      </c>
      <c r="D1581" s="1">
        <v>41639</v>
      </c>
      <c r="E1581" s="5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">
      <c r="A1582">
        <v>1647</v>
      </c>
      <c r="B1582" t="s">
        <v>541</v>
      </c>
      <c r="C1582" t="s">
        <v>15</v>
      </c>
      <c r="D1582" s="1">
        <v>42004</v>
      </c>
      <c r="E1582" s="5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52</v>
      </c>
      <c r="K1582" t="s">
        <v>53</v>
      </c>
    </row>
    <row r="1583" spans="1:11" x14ac:dyDescent="0.2">
      <c r="A1583">
        <v>1648</v>
      </c>
      <c r="B1583" t="s">
        <v>541</v>
      </c>
      <c r="C1583" t="s">
        <v>16</v>
      </c>
      <c r="D1583" s="1">
        <v>42369</v>
      </c>
      <c r="E1583" s="5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52</v>
      </c>
      <c r="K1583" t="s">
        <v>53</v>
      </c>
    </row>
    <row r="1584" spans="1:11" x14ac:dyDescent="0.2">
      <c r="A1584">
        <v>1649</v>
      </c>
      <c r="B1584" t="s">
        <v>541</v>
      </c>
      <c r="C1584" t="s">
        <v>17</v>
      </c>
      <c r="D1584" s="1">
        <v>42735</v>
      </c>
      <c r="E1584" s="5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52</v>
      </c>
      <c r="K1584" t="s">
        <v>53</v>
      </c>
    </row>
    <row r="1585" spans="1:11" x14ac:dyDescent="0.2">
      <c r="A1585">
        <v>1650</v>
      </c>
      <c r="B1585" t="s">
        <v>542</v>
      </c>
      <c r="C1585" t="s">
        <v>11</v>
      </c>
      <c r="D1585" s="1">
        <v>41274</v>
      </c>
      <c r="E1585" s="5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13</v>
      </c>
      <c r="K1585" t="s">
        <v>211</v>
      </c>
    </row>
    <row r="1586" spans="1:11" x14ac:dyDescent="0.2">
      <c r="A1586">
        <v>1651</v>
      </c>
      <c r="B1586" t="s">
        <v>542</v>
      </c>
      <c r="C1586" t="s">
        <v>15</v>
      </c>
      <c r="D1586" s="1">
        <v>41639</v>
      </c>
      <c r="E1586" s="5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13</v>
      </c>
      <c r="K1586" t="s">
        <v>211</v>
      </c>
    </row>
    <row r="1587" spans="1:11" x14ac:dyDescent="0.2">
      <c r="A1587">
        <v>1652</v>
      </c>
      <c r="B1587" t="s">
        <v>542</v>
      </c>
      <c r="C1587" t="s">
        <v>16</v>
      </c>
      <c r="D1587" s="1">
        <v>42004</v>
      </c>
      <c r="E1587" s="5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13</v>
      </c>
      <c r="K1587" t="s">
        <v>211</v>
      </c>
    </row>
    <row r="1588" spans="1:11" x14ac:dyDescent="0.2">
      <c r="A1588">
        <v>1653</v>
      </c>
      <c r="B1588" t="s">
        <v>542</v>
      </c>
      <c r="C1588" t="s">
        <v>17</v>
      </c>
      <c r="D1588" s="1">
        <v>42369</v>
      </c>
      <c r="E1588" s="5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13</v>
      </c>
      <c r="K1588" t="s">
        <v>211</v>
      </c>
    </row>
    <row r="1589" spans="1:11" x14ac:dyDescent="0.2">
      <c r="A1589">
        <v>1654</v>
      </c>
      <c r="B1589" t="s">
        <v>543</v>
      </c>
      <c r="C1589" t="s">
        <v>11</v>
      </c>
      <c r="D1589" s="1">
        <v>41274</v>
      </c>
      <c r="E1589" s="5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22</v>
      </c>
      <c r="K1589" t="s">
        <v>57</v>
      </c>
    </row>
    <row r="1590" spans="1:11" x14ac:dyDescent="0.2">
      <c r="A1590">
        <v>1655</v>
      </c>
      <c r="B1590" t="s">
        <v>543</v>
      </c>
      <c r="C1590" t="s">
        <v>15</v>
      </c>
      <c r="D1590" s="1">
        <v>41639</v>
      </c>
      <c r="E1590" s="5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22</v>
      </c>
      <c r="K1590" t="s">
        <v>57</v>
      </c>
    </row>
    <row r="1591" spans="1:11" x14ac:dyDescent="0.2">
      <c r="A1591">
        <v>1656</v>
      </c>
      <c r="B1591" t="s">
        <v>543</v>
      </c>
      <c r="C1591" t="s">
        <v>16</v>
      </c>
      <c r="D1591" s="1">
        <v>42004</v>
      </c>
      <c r="E1591" s="5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22</v>
      </c>
      <c r="K1591" t="s">
        <v>57</v>
      </c>
    </row>
    <row r="1592" spans="1:11" x14ac:dyDescent="0.2">
      <c r="A1592">
        <v>1657</v>
      </c>
      <c r="B1592" t="s">
        <v>543</v>
      </c>
      <c r="C1592" t="s">
        <v>17</v>
      </c>
      <c r="D1592" s="1">
        <v>42369</v>
      </c>
      <c r="E1592" s="5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22</v>
      </c>
      <c r="K1592" t="s">
        <v>57</v>
      </c>
    </row>
    <row r="1593" spans="1:11" x14ac:dyDescent="0.2">
      <c r="A1593">
        <v>1658</v>
      </c>
      <c r="B1593" t="s">
        <v>544</v>
      </c>
      <c r="C1593" t="s">
        <v>11</v>
      </c>
      <c r="D1593" s="1">
        <v>41274</v>
      </c>
      <c r="E1593" s="5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25</v>
      </c>
      <c r="K1593" t="s">
        <v>66</v>
      </c>
    </row>
    <row r="1594" spans="1:11" x14ac:dyDescent="0.2">
      <c r="A1594">
        <v>1659</v>
      </c>
      <c r="B1594" t="s">
        <v>544</v>
      </c>
      <c r="C1594" t="s">
        <v>15</v>
      </c>
      <c r="D1594" s="1">
        <v>41639</v>
      </c>
      <c r="E1594" s="5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25</v>
      </c>
      <c r="K1594" t="s">
        <v>66</v>
      </c>
    </row>
    <row r="1595" spans="1:11" x14ac:dyDescent="0.2">
      <c r="A1595">
        <v>1660</v>
      </c>
      <c r="B1595" t="s">
        <v>544</v>
      </c>
      <c r="C1595" t="s">
        <v>16</v>
      </c>
      <c r="D1595" s="1">
        <v>42004</v>
      </c>
      <c r="E1595" s="5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25</v>
      </c>
      <c r="K1595" t="s">
        <v>66</v>
      </c>
    </row>
    <row r="1596" spans="1:11" x14ac:dyDescent="0.2">
      <c r="A1596">
        <v>1661</v>
      </c>
      <c r="B1596" t="s">
        <v>544</v>
      </c>
      <c r="C1596" t="s">
        <v>17</v>
      </c>
      <c r="D1596" s="1">
        <v>42369</v>
      </c>
      <c r="E1596" s="5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25</v>
      </c>
      <c r="K1596" t="s">
        <v>66</v>
      </c>
    </row>
    <row r="1597" spans="1:11" x14ac:dyDescent="0.2">
      <c r="A1597">
        <v>1662</v>
      </c>
      <c r="B1597" t="s">
        <v>545</v>
      </c>
      <c r="C1597" t="s">
        <v>11</v>
      </c>
      <c r="D1597" s="1">
        <v>41639</v>
      </c>
      <c r="E1597" s="5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52</v>
      </c>
      <c r="K1597" t="s">
        <v>53</v>
      </c>
    </row>
    <row r="1598" spans="1:11" x14ac:dyDescent="0.2">
      <c r="A1598">
        <v>1663</v>
      </c>
      <c r="B1598" t="s">
        <v>545</v>
      </c>
      <c r="C1598" t="s">
        <v>15</v>
      </c>
      <c r="D1598" s="1">
        <v>42004</v>
      </c>
      <c r="E1598" s="5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52</v>
      </c>
      <c r="K1598" t="s">
        <v>53</v>
      </c>
    </row>
    <row r="1599" spans="1:11" x14ac:dyDescent="0.2">
      <c r="A1599">
        <v>1664</v>
      </c>
      <c r="B1599" t="s">
        <v>545</v>
      </c>
      <c r="C1599" t="s">
        <v>16</v>
      </c>
      <c r="D1599" s="1">
        <v>42369</v>
      </c>
      <c r="E1599" s="5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52</v>
      </c>
      <c r="K1599" t="s">
        <v>53</v>
      </c>
    </row>
    <row r="1600" spans="1:11" x14ac:dyDescent="0.2">
      <c r="A1600">
        <v>1665</v>
      </c>
      <c r="B1600" t="s">
        <v>545</v>
      </c>
      <c r="C1600" t="s">
        <v>17</v>
      </c>
      <c r="D1600" s="1">
        <v>42735</v>
      </c>
      <c r="E1600" s="5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52</v>
      </c>
      <c r="K1600" t="s">
        <v>53</v>
      </c>
    </row>
    <row r="1601" spans="1:11" x14ac:dyDescent="0.2">
      <c r="A1601">
        <v>1666</v>
      </c>
      <c r="B1601" t="s">
        <v>546</v>
      </c>
      <c r="C1601" t="s">
        <v>11</v>
      </c>
      <c r="D1601" s="1">
        <v>41274</v>
      </c>
      <c r="E1601" s="5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182</v>
      </c>
      <c r="K1601" t="s">
        <v>183</v>
      </c>
    </row>
    <row r="1602" spans="1:11" x14ac:dyDescent="0.2">
      <c r="A1602">
        <v>1667</v>
      </c>
      <c r="B1602" t="s">
        <v>546</v>
      </c>
      <c r="C1602" t="s">
        <v>15</v>
      </c>
      <c r="D1602" s="1">
        <v>41639</v>
      </c>
      <c r="E1602" s="5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182</v>
      </c>
      <c r="K1602" t="s">
        <v>183</v>
      </c>
    </row>
    <row r="1603" spans="1:11" x14ac:dyDescent="0.2">
      <c r="A1603">
        <v>1668</v>
      </c>
      <c r="B1603" t="s">
        <v>546</v>
      </c>
      <c r="C1603" t="s">
        <v>16</v>
      </c>
      <c r="D1603" s="1">
        <v>42004</v>
      </c>
      <c r="E1603" s="5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182</v>
      </c>
      <c r="K1603" t="s">
        <v>183</v>
      </c>
    </row>
    <row r="1604" spans="1:11" x14ac:dyDescent="0.2">
      <c r="A1604">
        <v>1669</v>
      </c>
      <c r="B1604" t="s">
        <v>546</v>
      </c>
      <c r="C1604" t="s">
        <v>17</v>
      </c>
      <c r="D1604" s="1">
        <v>42369</v>
      </c>
      <c r="E1604" s="5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182</v>
      </c>
      <c r="K1604" t="s">
        <v>183</v>
      </c>
    </row>
    <row r="1605" spans="1:11" x14ac:dyDescent="0.2">
      <c r="A1605">
        <v>1670</v>
      </c>
      <c r="B1605" t="s">
        <v>547</v>
      </c>
      <c r="C1605" t="s">
        <v>11</v>
      </c>
      <c r="D1605" s="1">
        <v>41274</v>
      </c>
      <c r="E1605" s="5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">
      <c r="A1606">
        <v>1671</v>
      </c>
      <c r="B1606" t="s">
        <v>547</v>
      </c>
      <c r="C1606" t="s">
        <v>15</v>
      </c>
      <c r="D1606" s="1">
        <v>41639</v>
      </c>
      <c r="E1606" s="5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">
      <c r="A1607">
        <v>1672</v>
      </c>
      <c r="B1607" t="s">
        <v>547</v>
      </c>
      <c r="C1607" t="s">
        <v>16</v>
      </c>
      <c r="D1607" s="1">
        <v>42004</v>
      </c>
      <c r="E1607" s="5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">
      <c r="A1608">
        <v>1673</v>
      </c>
      <c r="B1608" t="s">
        <v>547</v>
      </c>
      <c r="C1608" t="s">
        <v>17</v>
      </c>
      <c r="D1608" s="1">
        <v>42369</v>
      </c>
      <c r="E1608" s="5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">
      <c r="A1609">
        <v>1674</v>
      </c>
      <c r="B1609" t="s">
        <v>548</v>
      </c>
      <c r="C1609" t="s">
        <v>11</v>
      </c>
      <c r="D1609" s="1">
        <v>41453</v>
      </c>
      <c r="E1609" s="5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22</v>
      </c>
      <c r="K1609" t="s">
        <v>489</v>
      </c>
    </row>
    <row r="1610" spans="1:11" x14ac:dyDescent="0.2">
      <c r="A1610">
        <v>1675</v>
      </c>
      <c r="B1610" t="s">
        <v>548</v>
      </c>
      <c r="C1610" t="s">
        <v>15</v>
      </c>
      <c r="D1610" s="1">
        <v>41817</v>
      </c>
      <c r="E1610" s="5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22</v>
      </c>
      <c r="K1610" t="s">
        <v>489</v>
      </c>
    </row>
    <row r="1611" spans="1:11" x14ac:dyDescent="0.2">
      <c r="A1611">
        <v>1676</v>
      </c>
      <c r="B1611" t="s">
        <v>548</v>
      </c>
      <c r="C1611" t="s">
        <v>16</v>
      </c>
      <c r="D1611" s="1">
        <v>42188</v>
      </c>
      <c r="E1611" s="5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22</v>
      </c>
      <c r="K1611" t="s">
        <v>489</v>
      </c>
    </row>
    <row r="1612" spans="1:11" x14ac:dyDescent="0.2">
      <c r="A1612">
        <v>1677</v>
      </c>
      <c r="B1612" t="s">
        <v>548</v>
      </c>
      <c r="C1612" t="s">
        <v>17</v>
      </c>
      <c r="D1612" s="1">
        <v>42552</v>
      </c>
      <c r="E1612" s="5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22</v>
      </c>
      <c r="K1612" t="s">
        <v>489</v>
      </c>
    </row>
    <row r="1613" spans="1:11" x14ac:dyDescent="0.2">
      <c r="A1613">
        <v>1678</v>
      </c>
      <c r="B1613" t="s">
        <v>549</v>
      </c>
      <c r="C1613" t="s">
        <v>11</v>
      </c>
      <c r="D1613" s="1">
        <v>41274</v>
      </c>
      <c r="E1613" s="5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42</v>
      </c>
      <c r="K1613" t="s">
        <v>45</v>
      </c>
    </row>
    <row r="1614" spans="1:11" x14ac:dyDescent="0.2">
      <c r="A1614">
        <v>1679</v>
      </c>
      <c r="B1614" t="s">
        <v>549</v>
      </c>
      <c r="C1614" t="s">
        <v>15</v>
      </c>
      <c r="D1614" s="1">
        <v>41639</v>
      </c>
      <c r="E1614" s="5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42</v>
      </c>
      <c r="K1614" t="s">
        <v>45</v>
      </c>
    </row>
    <row r="1615" spans="1:11" x14ac:dyDescent="0.2">
      <c r="A1615">
        <v>1680</v>
      </c>
      <c r="B1615" t="s">
        <v>549</v>
      </c>
      <c r="C1615" t="s">
        <v>16</v>
      </c>
      <c r="D1615" s="1">
        <v>42004</v>
      </c>
      <c r="E1615" s="5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42</v>
      </c>
      <c r="K1615" t="s">
        <v>45</v>
      </c>
    </row>
    <row r="1616" spans="1:11" x14ac:dyDescent="0.2">
      <c r="A1616">
        <v>1681</v>
      </c>
      <c r="B1616" t="s">
        <v>549</v>
      </c>
      <c r="C1616" t="s">
        <v>17</v>
      </c>
      <c r="D1616" s="1">
        <v>42369</v>
      </c>
      <c r="E1616" s="5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42</v>
      </c>
      <c r="K1616" t="s">
        <v>45</v>
      </c>
    </row>
    <row r="1617" spans="1:11" x14ac:dyDescent="0.2">
      <c r="A1617">
        <v>1682</v>
      </c>
      <c r="B1617" t="s">
        <v>550</v>
      </c>
      <c r="C1617" t="s">
        <v>11</v>
      </c>
      <c r="D1617" s="1">
        <v>41274</v>
      </c>
      <c r="E1617" s="5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47</v>
      </c>
      <c r="K1617" t="s">
        <v>105</v>
      </c>
    </row>
    <row r="1618" spans="1:11" x14ac:dyDescent="0.2">
      <c r="A1618">
        <v>1683</v>
      </c>
      <c r="B1618" t="s">
        <v>550</v>
      </c>
      <c r="C1618" t="s">
        <v>15</v>
      </c>
      <c r="D1618" s="1">
        <v>41639</v>
      </c>
      <c r="E1618" s="5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47</v>
      </c>
      <c r="K1618" t="s">
        <v>105</v>
      </c>
    </row>
    <row r="1619" spans="1:11" x14ac:dyDescent="0.2">
      <c r="A1619">
        <v>1684</v>
      </c>
      <c r="B1619" t="s">
        <v>550</v>
      </c>
      <c r="C1619" t="s">
        <v>16</v>
      </c>
      <c r="D1619" s="1">
        <v>42004</v>
      </c>
      <c r="E1619" s="5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47</v>
      </c>
      <c r="K1619" t="s">
        <v>105</v>
      </c>
    </row>
    <row r="1620" spans="1:11" x14ac:dyDescent="0.2">
      <c r="A1620">
        <v>1685</v>
      </c>
      <c r="B1620" t="s">
        <v>550</v>
      </c>
      <c r="C1620" t="s">
        <v>17</v>
      </c>
      <c r="D1620" s="1">
        <v>42369</v>
      </c>
      <c r="E1620" s="5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47</v>
      </c>
      <c r="K1620" t="s">
        <v>105</v>
      </c>
    </row>
    <row r="1621" spans="1:11" x14ac:dyDescent="0.2">
      <c r="A1621">
        <v>1686</v>
      </c>
      <c r="B1621" t="s">
        <v>551</v>
      </c>
      <c r="C1621" t="s">
        <v>11</v>
      </c>
      <c r="D1621" s="1">
        <v>41546</v>
      </c>
      <c r="E1621" s="5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36</v>
      </c>
      <c r="K1621" t="s">
        <v>346</v>
      </c>
    </row>
    <row r="1622" spans="1:11" x14ac:dyDescent="0.2">
      <c r="A1622">
        <v>1687</v>
      </c>
      <c r="B1622" t="s">
        <v>551</v>
      </c>
      <c r="C1622" t="s">
        <v>15</v>
      </c>
      <c r="D1622" s="1">
        <v>41910</v>
      </c>
      <c r="E1622" s="5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36</v>
      </c>
      <c r="K1622" t="s">
        <v>346</v>
      </c>
    </row>
    <row r="1623" spans="1:11" x14ac:dyDescent="0.2">
      <c r="A1623">
        <v>1688</v>
      </c>
      <c r="B1623" t="s">
        <v>551</v>
      </c>
      <c r="C1623" t="s">
        <v>16</v>
      </c>
      <c r="D1623" s="1">
        <v>42274</v>
      </c>
      <c r="E1623" s="5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36</v>
      </c>
      <c r="K1623" t="s">
        <v>346</v>
      </c>
    </row>
    <row r="1624" spans="1:11" x14ac:dyDescent="0.2">
      <c r="A1624">
        <v>1689</v>
      </c>
      <c r="B1624" t="s">
        <v>551</v>
      </c>
      <c r="C1624" t="s">
        <v>17</v>
      </c>
      <c r="D1624" s="1">
        <v>42638</v>
      </c>
      <c r="E1624" s="5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36</v>
      </c>
      <c r="K1624" t="s">
        <v>346</v>
      </c>
    </row>
    <row r="1625" spans="1:11" x14ac:dyDescent="0.2">
      <c r="A1625">
        <v>1690</v>
      </c>
      <c r="B1625" t="s">
        <v>552</v>
      </c>
      <c r="C1625" t="s">
        <v>11</v>
      </c>
      <c r="D1625" s="1">
        <v>41639</v>
      </c>
      <c r="E1625" s="5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19</v>
      </c>
      <c r="K1625" t="s">
        <v>480</v>
      </c>
    </row>
    <row r="1626" spans="1:11" x14ac:dyDescent="0.2">
      <c r="A1626">
        <v>1691</v>
      </c>
      <c r="B1626" t="s">
        <v>552</v>
      </c>
      <c r="C1626" t="s">
        <v>15</v>
      </c>
      <c r="D1626" s="1">
        <v>42004</v>
      </c>
      <c r="E1626" s="5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19</v>
      </c>
      <c r="K1626" t="s">
        <v>480</v>
      </c>
    </row>
    <row r="1627" spans="1:11" x14ac:dyDescent="0.2">
      <c r="A1627">
        <v>1692</v>
      </c>
      <c r="B1627" t="s">
        <v>552</v>
      </c>
      <c r="C1627" t="s">
        <v>16</v>
      </c>
      <c r="D1627" s="1">
        <v>42369</v>
      </c>
      <c r="E1627" s="5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19</v>
      </c>
      <c r="K1627" t="s">
        <v>480</v>
      </c>
    </row>
    <row r="1628" spans="1:11" x14ac:dyDescent="0.2">
      <c r="A1628">
        <v>1693</v>
      </c>
      <c r="B1628" t="s">
        <v>552</v>
      </c>
      <c r="C1628" t="s">
        <v>17</v>
      </c>
      <c r="D1628" s="1">
        <v>42735</v>
      </c>
      <c r="E1628" s="5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19</v>
      </c>
      <c r="K1628" t="s">
        <v>480</v>
      </c>
    </row>
    <row r="1629" spans="1:11" x14ac:dyDescent="0.2">
      <c r="A1629">
        <v>1698</v>
      </c>
      <c r="B1629" t="s">
        <v>553</v>
      </c>
      <c r="C1629" t="s">
        <v>11</v>
      </c>
      <c r="D1629" s="1">
        <v>41639</v>
      </c>
      <c r="E1629" s="5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13</v>
      </c>
      <c r="K1629" t="s">
        <v>554</v>
      </c>
    </row>
    <row r="1630" spans="1:11" x14ac:dyDescent="0.2">
      <c r="A1630">
        <v>1699</v>
      </c>
      <c r="B1630" t="s">
        <v>553</v>
      </c>
      <c r="C1630" t="s">
        <v>15</v>
      </c>
      <c r="D1630" s="1">
        <v>42004</v>
      </c>
      <c r="E1630" s="5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13</v>
      </c>
      <c r="K1630" t="s">
        <v>554</v>
      </c>
    </row>
    <row r="1631" spans="1:11" x14ac:dyDescent="0.2">
      <c r="A1631">
        <v>1700</v>
      </c>
      <c r="B1631" t="s">
        <v>553</v>
      </c>
      <c r="C1631" t="s">
        <v>16</v>
      </c>
      <c r="D1631" s="1">
        <v>42369</v>
      </c>
      <c r="E1631" s="5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13</v>
      </c>
      <c r="K1631" t="s">
        <v>554</v>
      </c>
    </row>
    <row r="1632" spans="1:11" x14ac:dyDescent="0.2">
      <c r="A1632">
        <v>1701</v>
      </c>
      <c r="B1632" t="s">
        <v>553</v>
      </c>
      <c r="C1632" t="s">
        <v>17</v>
      </c>
      <c r="D1632" s="1">
        <v>42735</v>
      </c>
      <c r="E1632" s="5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13</v>
      </c>
      <c r="K1632" t="s">
        <v>554</v>
      </c>
    </row>
    <row r="1633" spans="1:11" x14ac:dyDescent="0.2">
      <c r="A1633">
        <v>1702</v>
      </c>
      <c r="B1633" t="s">
        <v>555</v>
      </c>
      <c r="C1633" t="s">
        <v>11</v>
      </c>
      <c r="D1633" s="1">
        <v>41274</v>
      </c>
      <c r="E1633" s="5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83</v>
      </c>
      <c r="K1633" t="s">
        <v>84</v>
      </c>
    </row>
    <row r="1634" spans="1:11" x14ac:dyDescent="0.2">
      <c r="A1634">
        <v>1703</v>
      </c>
      <c r="B1634" t="s">
        <v>555</v>
      </c>
      <c r="C1634" t="s">
        <v>15</v>
      </c>
      <c r="D1634" s="1">
        <v>41639</v>
      </c>
      <c r="E1634" s="5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83</v>
      </c>
      <c r="K1634" t="s">
        <v>84</v>
      </c>
    </row>
    <row r="1635" spans="1:11" x14ac:dyDescent="0.2">
      <c r="A1635">
        <v>1704</v>
      </c>
      <c r="B1635" t="s">
        <v>555</v>
      </c>
      <c r="C1635" t="s">
        <v>16</v>
      </c>
      <c r="D1635" s="1">
        <v>42004</v>
      </c>
      <c r="E1635" s="5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83</v>
      </c>
      <c r="K1635" t="s">
        <v>84</v>
      </c>
    </row>
    <row r="1636" spans="1:11" x14ac:dyDescent="0.2">
      <c r="A1636">
        <v>1705</v>
      </c>
      <c r="B1636" t="s">
        <v>555</v>
      </c>
      <c r="C1636" t="s">
        <v>17</v>
      </c>
      <c r="D1636" s="1">
        <v>42369</v>
      </c>
      <c r="E1636" s="5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83</v>
      </c>
      <c r="K1636" t="s">
        <v>84</v>
      </c>
    </row>
    <row r="1637" spans="1:11" x14ac:dyDescent="0.2">
      <c r="A1637">
        <v>1706</v>
      </c>
      <c r="B1637" t="s">
        <v>556</v>
      </c>
      <c r="C1637" t="s">
        <v>11</v>
      </c>
      <c r="D1637" s="1">
        <v>41305</v>
      </c>
      <c r="E1637" s="5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36</v>
      </c>
      <c r="K1637" t="s">
        <v>168</v>
      </c>
    </row>
    <row r="1638" spans="1:11" x14ac:dyDescent="0.2">
      <c r="A1638">
        <v>1707</v>
      </c>
      <c r="B1638" t="s">
        <v>556</v>
      </c>
      <c r="C1638" t="s">
        <v>15</v>
      </c>
      <c r="D1638" s="1">
        <v>41670</v>
      </c>
      <c r="E1638" s="5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36</v>
      </c>
      <c r="K1638" t="s">
        <v>168</v>
      </c>
    </row>
    <row r="1639" spans="1:11" x14ac:dyDescent="0.2">
      <c r="A1639">
        <v>1708</v>
      </c>
      <c r="B1639" t="s">
        <v>556</v>
      </c>
      <c r="C1639" t="s">
        <v>16</v>
      </c>
      <c r="D1639" s="1">
        <v>42035</v>
      </c>
      <c r="E1639" s="5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36</v>
      </c>
      <c r="K1639" t="s">
        <v>168</v>
      </c>
    </row>
    <row r="1640" spans="1:11" x14ac:dyDescent="0.2">
      <c r="A1640">
        <v>1709</v>
      </c>
      <c r="B1640" t="s">
        <v>556</v>
      </c>
      <c r="C1640" t="s">
        <v>17</v>
      </c>
      <c r="D1640" s="1">
        <v>42400</v>
      </c>
      <c r="E1640" s="5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36</v>
      </c>
      <c r="K1640" t="s">
        <v>168</v>
      </c>
    </row>
    <row r="1641" spans="1:11" x14ac:dyDescent="0.2">
      <c r="A1641">
        <v>1710</v>
      </c>
      <c r="B1641" t="s">
        <v>557</v>
      </c>
      <c r="C1641" t="s">
        <v>11</v>
      </c>
      <c r="D1641" s="1">
        <v>41912</v>
      </c>
      <c r="E1641" s="5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59</v>
      </c>
      <c r="K1641" t="s">
        <v>96</v>
      </c>
    </row>
    <row r="1642" spans="1:11" x14ac:dyDescent="0.2">
      <c r="A1642">
        <v>1711</v>
      </c>
      <c r="B1642" t="s">
        <v>557</v>
      </c>
      <c r="C1642" t="s">
        <v>15</v>
      </c>
      <c r="D1642" s="1">
        <v>42277</v>
      </c>
      <c r="E1642" s="5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59</v>
      </c>
      <c r="K1642" t="s">
        <v>96</v>
      </c>
    </row>
    <row r="1643" spans="1:11" x14ac:dyDescent="0.2">
      <c r="A1643">
        <v>1712</v>
      </c>
      <c r="B1643" t="s">
        <v>557</v>
      </c>
      <c r="C1643" t="s">
        <v>16</v>
      </c>
      <c r="D1643" s="1">
        <v>42643</v>
      </c>
      <c r="E1643" s="5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59</v>
      </c>
      <c r="K1643" t="s">
        <v>96</v>
      </c>
    </row>
    <row r="1644" spans="1:11" x14ac:dyDescent="0.2">
      <c r="A1644">
        <v>1713</v>
      </c>
      <c r="B1644" t="s">
        <v>558</v>
      </c>
      <c r="C1644" t="s">
        <v>11</v>
      </c>
      <c r="D1644" s="1">
        <v>41274</v>
      </c>
      <c r="E1644" s="5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22</v>
      </c>
      <c r="K1644" t="s">
        <v>57</v>
      </c>
    </row>
    <row r="1645" spans="1:11" x14ac:dyDescent="0.2">
      <c r="A1645">
        <v>1714</v>
      </c>
      <c r="B1645" t="s">
        <v>558</v>
      </c>
      <c r="C1645" t="s">
        <v>15</v>
      </c>
      <c r="D1645" s="1">
        <v>41639</v>
      </c>
      <c r="E1645" s="5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22</v>
      </c>
      <c r="K1645" t="s">
        <v>57</v>
      </c>
    </row>
    <row r="1646" spans="1:11" x14ac:dyDescent="0.2">
      <c r="A1646">
        <v>1715</v>
      </c>
      <c r="B1646" t="s">
        <v>558</v>
      </c>
      <c r="C1646" t="s">
        <v>16</v>
      </c>
      <c r="D1646" s="1">
        <v>42004</v>
      </c>
      <c r="E1646" s="5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22</v>
      </c>
      <c r="K1646" t="s">
        <v>57</v>
      </c>
    </row>
    <row r="1647" spans="1:11" x14ac:dyDescent="0.2">
      <c r="A1647">
        <v>1716</v>
      </c>
      <c r="B1647" t="s">
        <v>558</v>
      </c>
      <c r="C1647" t="s">
        <v>17</v>
      </c>
      <c r="D1647" s="1">
        <v>42369</v>
      </c>
      <c r="E1647" s="5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22</v>
      </c>
      <c r="K1647" t="s">
        <v>57</v>
      </c>
    </row>
    <row r="1648" spans="1:11" x14ac:dyDescent="0.2">
      <c r="A1648">
        <v>1717</v>
      </c>
      <c r="B1648" t="s">
        <v>559</v>
      </c>
      <c r="C1648" t="s">
        <v>11</v>
      </c>
      <c r="D1648" s="1">
        <v>41274</v>
      </c>
      <c r="E1648" s="5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52</v>
      </c>
      <c r="K1648" t="s">
        <v>53</v>
      </c>
    </row>
    <row r="1649" spans="1:11" x14ac:dyDescent="0.2">
      <c r="A1649">
        <v>1718</v>
      </c>
      <c r="B1649" t="s">
        <v>559</v>
      </c>
      <c r="C1649" t="s">
        <v>15</v>
      </c>
      <c r="D1649" s="1">
        <v>41639</v>
      </c>
      <c r="E1649" s="5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52</v>
      </c>
      <c r="K1649" t="s">
        <v>53</v>
      </c>
    </row>
    <row r="1650" spans="1:11" x14ac:dyDescent="0.2">
      <c r="A1650">
        <v>1719</v>
      </c>
      <c r="B1650" t="s">
        <v>559</v>
      </c>
      <c r="C1650" t="s">
        <v>16</v>
      </c>
      <c r="D1650" s="1">
        <v>42004</v>
      </c>
      <c r="E1650" s="5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52</v>
      </c>
      <c r="K1650" t="s">
        <v>53</v>
      </c>
    </row>
    <row r="1651" spans="1:11" x14ac:dyDescent="0.2">
      <c r="A1651">
        <v>1720</v>
      </c>
      <c r="B1651" t="s">
        <v>559</v>
      </c>
      <c r="C1651" t="s">
        <v>17</v>
      </c>
      <c r="D1651" s="1">
        <v>42369</v>
      </c>
      <c r="E1651" s="5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52</v>
      </c>
      <c r="K1651" t="s">
        <v>53</v>
      </c>
    </row>
    <row r="1652" spans="1:11" x14ac:dyDescent="0.2">
      <c r="A1652">
        <v>1721</v>
      </c>
      <c r="B1652" t="s">
        <v>560</v>
      </c>
      <c r="C1652" t="s">
        <v>11</v>
      </c>
      <c r="D1652" s="1">
        <v>41274</v>
      </c>
      <c r="E1652" s="5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19</v>
      </c>
      <c r="K1652" t="s">
        <v>133</v>
      </c>
    </row>
    <row r="1653" spans="1:11" x14ac:dyDescent="0.2">
      <c r="A1653">
        <v>1722</v>
      </c>
      <c r="B1653" t="s">
        <v>560</v>
      </c>
      <c r="C1653" t="s">
        <v>15</v>
      </c>
      <c r="D1653" s="1">
        <v>41639</v>
      </c>
      <c r="E1653" s="5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19</v>
      </c>
      <c r="K1653" t="s">
        <v>133</v>
      </c>
    </row>
    <row r="1654" spans="1:11" x14ac:dyDescent="0.2">
      <c r="A1654">
        <v>1723</v>
      </c>
      <c r="B1654" t="s">
        <v>560</v>
      </c>
      <c r="C1654" t="s">
        <v>16</v>
      </c>
      <c r="D1654" s="1">
        <v>42004</v>
      </c>
      <c r="E1654" s="5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19</v>
      </c>
      <c r="K1654" t="s">
        <v>133</v>
      </c>
    </row>
    <row r="1655" spans="1:11" x14ac:dyDescent="0.2">
      <c r="A1655">
        <v>1724</v>
      </c>
      <c r="B1655" t="s">
        <v>560</v>
      </c>
      <c r="C1655" t="s">
        <v>17</v>
      </c>
      <c r="D1655" s="1">
        <v>42369</v>
      </c>
      <c r="E1655" s="5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19</v>
      </c>
      <c r="K1655" t="s">
        <v>133</v>
      </c>
    </row>
    <row r="1656" spans="1:11" x14ac:dyDescent="0.2">
      <c r="A1656">
        <v>1725</v>
      </c>
      <c r="B1656" t="s">
        <v>561</v>
      </c>
      <c r="C1656" t="s">
        <v>11</v>
      </c>
      <c r="D1656" s="1">
        <v>41274</v>
      </c>
      <c r="E1656" s="5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19</v>
      </c>
      <c r="K1656" t="s">
        <v>562</v>
      </c>
    </row>
    <row r="1657" spans="1:11" x14ac:dyDescent="0.2">
      <c r="A1657">
        <v>1726</v>
      </c>
      <c r="B1657" t="s">
        <v>561</v>
      </c>
      <c r="C1657" t="s">
        <v>15</v>
      </c>
      <c r="D1657" s="1">
        <v>41639</v>
      </c>
      <c r="E1657" s="5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19</v>
      </c>
      <c r="K1657" t="s">
        <v>562</v>
      </c>
    </row>
    <row r="1658" spans="1:11" x14ac:dyDescent="0.2">
      <c r="A1658">
        <v>1727</v>
      </c>
      <c r="B1658" t="s">
        <v>561</v>
      </c>
      <c r="C1658" t="s">
        <v>16</v>
      </c>
      <c r="D1658" s="1">
        <v>42004</v>
      </c>
      <c r="E1658" s="5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19</v>
      </c>
      <c r="K1658" t="s">
        <v>562</v>
      </c>
    </row>
    <row r="1659" spans="1:11" x14ac:dyDescent="0.2">
      <c r="A1659">
        <v>1728</v>
      </c>
      <c r="B1659" t="s">
        <v>561</v>
      </c>
      <c r="C1659" t="s">
        <v>17</v>
      </c>
      <c r="D1659" s="1">
        <v>42369</v>
      </c>
      <c r="E1659" s="5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19</v>
      </c>
      <c r="K1659" t="s">
        <v>562</v>
      </c>
    </row>
    <row r="1660" spans="1:11" x14ac:dyDescent="0.2">
      <c r="A1660">
        <v>1729</v>
      </c>
      <c r="B1660" t="s">
        <v>563</v>
      </c>
      <c r="C1660" t="s">
        <v>11</v>
      </c>
      <c r="D1660" s="1">
        <v>41274</v>
      </c>
      <c r="E1660" s="5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83</v>
      </c>
      <c r="K1660" t="s">
        <v>84</v>
      </c>
    </row>
    <row r="1661" spans="1:11" x14ac:dyDescent="0.2">
      <c r="A1661">
        <v>1730</v>
      </c>
      <c r="B1661" t="s">
        <v>563</v>
      </c>
      <c r="C1661" t="s">
        <v>15</v>
      </c>
      <c r="D1661" s="1">
        <v>41639</v>
      </c>
      <c r="E1661" s="5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83</v>
      </c>
      <c r="K1661" t="s">
        <v>84</v>
      </c>
    </row>
    <row r="1662" spans="1:11" x14ac:dyDescent="0.2">
      <c r="A1662">
        <v>1731</v>
      </c>
      <c r="B1662" t="s">
        <v>563</v>
      </c>
      <c r="C1662" t="s">
        <v>16</v>
      </c>
      <c r="D1662" s="1">
        <v>42004</v>
      </c>
      <c r="E1662" s="5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83</v>
      </c>
      <c r="K1662" t="s">
        <v>84</v>
      </c>
    </row>
    <row r="1663" spans="1:11" x14ac:dyDescent="0.2">
      <c r="A1663">
        <v>1732</v>
      </c>
      <c r="B1663" t="s">
        <v>563</v>
      </c>
      <c r="C1663" t="s">
        <v>17</v>
      </c>
      <c r="D1663" s="1">
        <v>42369</v>
      </c>
      <c r="E1663" s="5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83</v>
      </c>
      <c r="K1663" t="s">
        <v>84</v>
      </c>
    </row>
    <row r="1664" spans="1:11" x14ac:dyDescent="0.2">
      <c r="A1664">
        <v>1733</v>
      </c>
      <c r="B1664" t="s">
        <v>564</v>
      </c>
      <c r="C1664" t="s">
        <v>11</v>
      </c>
      <c r="D1664" s="1">
        <v>41274</v>
      </c>
      <c r="E1664" s="5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42</v>
      </c>
      <c r="K1664" t="s">
        <v>43</v>
      </c>
    </row>
    <row r="1665" spans="1:11" x14ac:dyDescent="0.2">
      <c r="A1665">
        <v>1734</v>
      </c>
      <c r="B1665" t="s">
        <v>564</v>
      </c>
      <c r="C1665" t="s">
        <v>15</v>
      </c>
      <c r="D1665" s="1">
        <v>41639</v>
      </c>
      <c r="E1665" s="5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42</v>
      </c>
      <c r="K1665" t="s">
        <v>43</v>
      </c>
    </row>
    <row r="1666" spans="1:11" x14ac:dyDescent="0.2">
      <c r="A1666">
        <v>1735</v>
      </c>
      <c r="B1666" t="s">
        <v>564</v>
      </c>
      <c r="C1666" t="s">
        <v>16</v>
      </c>
      <c r="D1666" s="1">
        <v>42004</v>
      </c>
      <c r="E1666" s="5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42</v>
      </c>
      <c r="K1666" t="s">
        <v>43</v>
      </c>
    </row>
    <row r="1667" spans="1:11" x14ac:dyDescent="0.2">
      <c r="A1667">
        <v>1736</v>
      </c>
      <c r="B1667" t="s">
        <v>564</v>
      </c>
      <c r="C1667" t="s">
        <v>17</v>
      </c>
      <c r="D1667" s="1">
        <v>42369</v>
      </c>
      <c r="E1667" s="5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42</v>
      </c>
      <c r="K1667" t="s">
        <v>43</v>
      </c>
    </row>
    <row r="1668" spans="1:11" x14ac:dyDescent="0.2">
      <c r="A1668">
        <v>1737</v>
      </c>
      <c r="B1668" t="s">
        <v>565</v>
      </c>
      <c r="C1668" t="s">
        <v>11</v>
      </c>
      <c r="D1668" s="1">
        <v>41274</v>
      </c>
      <c r="E1668" s="5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47</v>
      </c>
      <c r="K1668" t="s">
        <v>50</v>
      </c>
    </row>
    <row r="1669" spans="1:11" x14ac:dyDescent="0.2">
      <c r="A1669">
        <v>1738</v>
      </c>
      <c r="B1669" t="s">
        <v>565</v>
      </c>
      <c r="C1669" t="s">
        <v>15</v>
      </c>
      <c r="D1669" s="1">
        <v>41639</v>
      </c>
      <c r="E1669" s="5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47</v>
      </c>
      <c r="K1669" t="s">
        <v>50</v>
      </c>
    </row>
    <row r="1670" spans="1:11" x14ac:dyDescent="0.2">
      <c r="A1670">
        <v>1739</v>
      </c>
      <c r="B1670" t="s">
        <v>565</v>
      </c>
      <c r="C1670" t="s">
        <v>16</v>
      </c>
      <c r="D1670" s="1">
        <v>42004</v>
      </c>
      <c r="E1670" s="5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47</v>
      </c>
      <c r="K1670" t="s">
        <v>50</v>
      </c>
    </row>
    <row r="1671" spans="1:11" x14ac:dyDescent="0.2">
      <c r="A1671">
        <v>1740</v>
      </c>
      <c r="B1671" t="s">
        <v>565</v>
      </c>
      <c r="C1671" t="s">
        <v>17</v>
      </c>
      <c r="D1671" s="1">
        <v>42369</v>
      </c>
      <c r="E1671" s="5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47</v>
      </c>
      <c r="K1671" t="s">
        <v>50</v>
      </c>
    </row>
    <row r="1672" spans="1:11" x14ac:dyDescent="0.2">
      <c r="A1672">
        <v>1741</v>
      </c>
      <c r="B1672" t="s">
        <v>566</v>
      </c>
      <c r="C1672" t="s">
        <v>11</v>
      </c>
      <c r="D1672" s="1">
        <v>41363</v>
      </c>
      <c r="E1672" s="5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">
      <c r="A1673">
        <v>1742</v>
      </c>
      <c r="B1673" t="s">
        <v>566</v>
      </c>
      <c r="C1673" t="s">
        <v>15</v>
      </c>
      <c r="D1673" s="1">
        <v>41727</v>
      </c>
      <c r="E1673" s="5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">
      <c r="A1674">
        <v>1743</v>
      </c>
      <c r="B1674" t="s">
        <v>566</v>
      </c>
      <c r="C1674" t="s">
        <v>16</v>
      </c>
      <c r="D1674" s="1">
        <v>42091</v>
      </c>
      <c r="E1674" s="5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">
      <c r="A1675">
        <v>1744</v>
      </c>
      <c r="B1675" t="s">
        <v>566</v>
      </c>
      <c r="C1675" t="s">
        <v>17</v>
      </c>
      <c r="D1675" s="1">
        <v>42462</v>
      </c>
      <c r="E1675" s="5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">
      <c r="A1676">
        <v>1745</v>
      </c>
      <c r="B1676" t="s">
        <v>567</v>
      </c>
      <c r="C1676" t="s">
        <v>11</v>
      </c>
      <c r="D1676" s="1">
        <v>41274</v>
      </c>
      <c r="E1676" s="5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83</v>
      </c>
      <c r="K1676" t="s">
        <v>144</v>
      </c>
    </row>
    <row r="1677" spans="1:11" x14ac:dyDescent="0.2">
      <c r="A1677">
        <v>1746</v>
      </c>
      <c r="B1677" t="s">
        <v>567</v>
      </c>
      <c r="C1677" t="s">
        <v>15</v>
      </c>
      <c r="D1677" s="1">
        <v>41639</v>
      </c>
      <c r="E1677" s="5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83</v>
      </c>
      <c r="K1677" t="s">
        <v>144</v>
      </c>
    </row>
    <row r="1678" spans="1:11" x14ac:dyDescent="0.2">
      <c r="A1678">
        <v>1747</v>
      </c>
      <c r="B1678" t="s">
        <v>567</v>
      </c>
      <c r="C1678" t="s">
        <v>16</v>
      </c>
      <c r="D1678" s="1">
        <v>42004</v>
      </c>
      <c r="E1678" s="5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83</v>
      </c>
      <c r="K1678" t="s">
        <v>144</v>
      </c>
    </row>
    <row r="1679" spans="1:11" x14ac:dyDescent="0.2">
      <c r="A1679">
        <v>1748</v>
      </c>
      <c r="B1679" t="s">
        <v>567</v>
      </c>
      <c r="C1679" t="s">
        <v>17</v>
      </c>
      <c r="D1679" s="1">
        <v>42369</v>
      </c>
      <c r="E1679" s="5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83</v>
      </c>
      <c r="K1679" t="s">
        <v>144</v>
      </c>
    </row>
    <row r="1680" spans="1:11" x14ac:dyDescent="0.2">
      <c r="A1680">
        <v>1749</v>
      </c>
      <c r="B1680" t="s">
        <v>568</v>
      </c>
      <c r="C1680" t="s">
        <v>11</v>
      </c>
      <c r="D1680" s="1">
        <v>41274</v>
      </c>
      <c r="E1680" s="5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25</v>
      </c>
      <c r="K1680" t="s">
        <v>166</v>
      </c>
    </row>
    <row r="1681" spans="1:11" x14ac:dyDescent="0.2">
      <c r="A1681">
        <v>1750</v>
      </c>
      <c r="B1681" t="s">
        <v>568</v>
      </c>
      <c r="C1681" t="s">
        <v>15</v>
      </c>
      <c r="D1681" s="1">
        <v>41639</v>
      </c>
      <c r="E1681" s="5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25</v>
      </c>
      <c r="K1681" t="s">
        <v>166</v>
      </c>
    </row>
    <row r="1682" spans="1:11" x14ac:dyDescent="0.2">
      <c r="A1682">
        <v>1751</v>
      </c>
      <c r="B1682" t="s">
        <v>568</v>
      </c>
      <c r="C1682" t="s">
        <v>16</v>
      </c>
      <c r="D1682" s="1">
        <v>42004</v>
      </c>
      <c r="E1682" s="5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25</v>
      </c>
      <c r="K1682" t="s">
        <v>166</v>
      </c>
    </row>
    <row r="1683" spans="1:11" x14ac:dyDescent="0.2">
      <c r="A1683">
        <v>1752</v>
      </c>
      <c r="B1683" t="s">
        <v>568</v>
      </c>
      <c r="C1683" t="s">
        <v>17</v>
      </c>
      <c r="D1683" s="1">
        <v>42369</v>
      </c>
      <c r="E1683" s="5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25</v>
      </c>
      <c r="K1683" t="s">
        <v>166</v>
      </c>
    </row>
    <row r="1684" spans="1:11" x14ac:dyDescent="0.2">
      <c r="A1684">
        <v>1753</v>
      </c>
      <c r="B1684" t="s">
        <v>569</v>
      </c>
      <c r="C1684" t="s">
        <v>11</v>
      </c>
      <c r="D1684" s="1">
        <v>41274</v>
      </c>
      <c r="E1684" s="5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">
      <c r="A1685">
        <v>1754</v>
      </c>
      <c r="B1685" t="s">
        <v>569</v>
      </c>
      <c r="C1685" t="s">
        <v>15</v>
      </c>
      <c r="D1685" s="1">
        <v>41639</v>
      </c>
      <c r="E1685" s="5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">
      <c r="A1686">
        <v>1755</v>
      </c>
      <c r="B1686" t="s">
        <v>569</v>
      </c>
      <c r="C1686" t="s">
        <v>16</v>
      </c>
      <c r="D1686" s="1">
        <v>42004</v>
      </c>
      <c r="E1686" s="5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">
      <c r="A1687">
        <v>1756</v>
      </c>
      <c r="B1687" t="s">
        <v>569</v>
      </c>
      <c r="C1687" t="s">
        <v>17</v>
      </c>
      <c r="D1687" s="1">
        <v>42369</v>
      </c>
      <c r="E1687" s="5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">
      <c r="A1688">
        <v>1757</v>
      </c>
      <c r="B1688" t="s">
        <v>570</v>
      </c>
      <c r="C1688" t="s">
        <v>11</v>
      </c>
      <c r="D1688" s="1">
        <v>41274</v>
      </c>
      <c r="E1688" s="5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13</v>
      </c>
      <c r="K1688" t="s">
        <v>164</v>
      </c>
    </row>
    <row r="1689" spans="1:11" x14ac:dyDescent="0.2">
      <c r="A1689">
        <v>1758</v>
      </c>
      <c r="B1689" t="s">
        <v>570</v>
      </c>
      <c r="C1689" t="s">
        <v>15</v>
      </c>
      <c r="D1689" s="1">
        <v>41639</v>
      </c>
      <c r="E1689" s="5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13</v>
      </c>
      <c r="K1689" t="s">
        <v>164</v>
      </c>
    </row>
    <row r="1690" spans="1:11" x14ac:dyDescent="0.2">
      <c r="A1690">
        <v>1759</v>
      </c>
      <c r="B1690" t="s">
        <v>570</v>
      </c>
      <c r="C1690" t="s">
        <v>16</v>
      </c>
      <c r="D1690" s="1">
        <v>42004</v>
      </c>
      <c r="E1690" s="5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13</v>
      </c>
      <c r="K1690" t="s">
        <v>164</v>
      </c>
    </row>
    <row r="1691" spans="1:11" x14ac:dyDescent="0.2">
      <c r="A1691">
        <v>1760</v>
      </c>
      <c r="B1691" t="s">
        <v>570</v>
      </c>
      <c r="C1691" t="s">
        <v>17</v>
      </c>
      <c r="D1691" s="1">
        <v>42369</v>
      </c>
      <c r="E1691" s="5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13</v>
      </c>
      <c r="K1691" t="s">
        <v>164</v>
      </c>
    </row>
    <row r="1692" spans="1:11" x14ac:dyDescent="0.2">
      <c r="A1692">
        <v>1761</v>
      </c>
      <c r="B1692" t="s">
        <v>571</v>
      </c>
      <c r="C1692" t="s">
        <v>11</v>
      </c>
      <c r="D1692" s="1">
        <v>41274</v>
      </c>
      <c r="E1692" s="5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">
      <c r="A1693">
        <v>1762</v>
      </c>
      <c r="B1693" t="s">
        <v>571</v>
      </c>
      <c r="C1693" t="s">
        <v>15</v>
      </c>
      <c r="D1693" s="1">
        <v>41639</v>
      </c>
      <c r="E1693" s="5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">
      <c r="A1694">
        <v>1763</v>
      </c>
      <c r="B1694" t="s">
        <v>571</v>
      </c>
      <c r="C1694" t="s">
        <v>16</v>
      </c>
      <c r="D1694" s="1">
        <v>42004</v>
      </c>
      <c r="E1694" s="5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">
      <c r="A1695">
        <v>1764</v>
      </c>
      <c r="B1695" t="s">
        <v>571</v>
      </c>
      <c r="C1695" t="s">
        <v>17</v>
      </c>
      <c r="D1695" s="1">
        <v>42369</v>
      </c>
      <c r="E1695" s="5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">
      <c r="A1696">
        <v>1765</v>
      </c>
      <c r="B1696" t="s">
        <v>572</v>
      </c>
      <c r="C1696" t="s">
        <v>11</v>
      </c>
      <c r="D1696" s="1">
        <v>41272</v>
      </c>
      <c r="E1696" s="5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19</v>
      </c>
      <c r="K1696" t="s">
        <v>155</v>
      </c>
    </row>
    <row r="1697" spans="1:11" x14ac:dyDescent="0.2">
      <c r="A1697">
        <v>1766</v>
      </c>
      <c r="B1697" t="s">
        <v>572</v>
      </c>
      <c r="C1697" t="s">
        <v>15</v>
      </c>
      <c r="D1697" s="1">
        <v>41636</v>
      </c>
      <c r="E1697" s="5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19</v>
      </c>
      <c r="K1697" t="s">
        <v>155</v>
      </c>
    </row>
    <row r="1698" spans="1:11" x14ac:dyDescent="0.2">
      <c r="A1698">
        <v>1767</v>
      </c>
      <c r="B1698" t="s">
        <v>572</v>
      </c>
      <c r="C1698" t="s">
        <v>16</v>
      </c>
      <c r="D1698" s="1">
        <v>42000</v>
      </c>
      <c r="E1698" s="5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19</v>
      </c>
      <c r="K1698" t="s">
        <v>155</v>
      </c>
    </row>
    <row r="1699" spans="1:11" x14ac:dyDescent="0.2">
      <c r="A1699">
        <v>1768</v>
      </c>
      <c r="B1699" t="s">
        <v>572</v>
      </c>
      <c r="C1699" t="s">
        <v>17</v>
      </c>
      <c r="D1699" s="1">
        <v>42364</v>
      </c>
      <c r="E1699" s="5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19</v>
      </c>
      <c r="K1699" t="s">
        <v>155</v>
      </c>
    </row>
    <row r="1700" spans="1:11" x14ac:dyDescent="0.2">
      <c r="A1700">
        <v>1769</v>
      </c>
      <c r="B1700" t="s">
        <v>573</v>
      </c>
      <c r="C1700" t="s">
        <v>11</v>
      </c>
      <c r="D1700" s="1">
        <v>41274</v>
      </c>
      <c r="E1700" s="5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25</v>
      </c>
      <c r="K1700" t="s">
        <v>30</v>
      </c>
    </row>
    <row r="1701" spans="1:11" x14ac:dyDescent="0.2">
      <c r="A1701">
        <v>1770</v>
      </c>
      <c r="B1701" t="s">
        <v>573</v>
      </c>
      <c r="C1701" t="s">
        <v>15</v>
      </c>
      <c r="D1701" s="1">
        <v>41639</v>
      </c>
      <c r="E1701" s="5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">
      <c r="A1702">
        <v>1771</v>
      </c>
      <c r="B1702" t="s">
        <v>573</v>
      </c>
      <c r="C1702" t="s">
        <v>16</v>
      </c>
      <c r="D1702" s="1">
        <v>42004</v>
      </c>
      <c r="E1702" s="5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">
      <c r="A1703">
        <v>1772</v>
      </c>
      <c r="B1703" t="s">
        <v>573</v>
      </c>
      <c r="C1703" t="s">
        <v>17</v>
      </c>
      <c r="D1703" s="1">
        <v>42369</v>
      </c>
      <c r="E1703" s="5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">
      <c r="A1704">
        <v>1773</v>
      </c>
      <c r="B1704" t="s">
        <v>574</v>
      </c>
      <c r="C1704" t="s">
        <v>11</v>
      </c>
      <c r="D1704" s="1">
        <v>41274</v>
      </c>
      <c r="E1704" s="5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47</v>
      </c>
      <c r="K1704" t="s">
        <v>140</v>
      </c>
    </row>
    <row r="1705" spans="1:11" x14ac:dyDescent="0.2">
      <c r="A1705">
        <v>1774</v>
      </c>
      <c r="B1705" t="s">
        <v>574</v>
      </c>
      <c r="C1705" t="s">
        <v>15</v>
      </c>
      <c r="D1705" s="1">
        <v>41639</v>
      </c>
      <c r="E1705" s="5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47</v>
      </c>
      <c r="K1705" t="s">
        <v>140</v>
      </c>
    </row>
    <row r="1706" spans="1:11" x14ac:dyDescent="0.2">
      <c r="A1706">
        <v>1775</v>
      </c>
      <c r="B1706" t="s">
        <v>574</v>
      </c>
      <c r="C1706" t="s">
        <v>16</v>
      </c>
      <c r="D1706" s="1">
        <v>42004</v>
      </c>
      <c r="E1706" s="5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47</v>
      </c>
      <c r="K1706" t="s">
        <v>140</v>
      </c>
    </row>
    <row r="1707" spans="1:11" x14ac:dyDescent="0.2">
      <c r="A1707">
        <v>1776</v>
      </c>
      <c r="B1707" t="s">
        <v>574</v>
      </c>
      <c r="C1707" t="s">
        <v>17</v>
      </c>
      <c r="D1707" s="1">
        <v>42369</v>
      </c>
      <c r="E1707" s="5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47</v>
      </c>
      <c r="K1707" t="s">
        <v>140</v>
      </c>
    </row>
    <row r="1708" spans="1:11" x14ac:dyDescent="0.2">
      <c r="A1708">
        <v>1777</v>
      </c>
      <c r="B1708" t="s">
        <v>575</v>
      </c>
      <c r="C1708" t="s">
        <v>11</v>
      </c>
      <c r="D1708" s="1">
        <v>41639</v>
      </c>
      <c r="E1708" s="5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">
      <c r="A1709">
        <v>1778</v>
      </c>
      <c r="B1709" t="s">
        <v>575</v>
      </c>
      <c r="C1709" t="s">
        <v>15</v>
      </c>
      <c r="D1709" s="1">
        <v>42004</v>
      </c>
      <c r="E1709" s="5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">
      <c r="A1710">
        <v>1779</v>
      </c>
      <c r="B1710" t="s">
        <v>575</v>
      </c>
      <c r="C1710" t="s">
        <v>16</v>
      </c>
      <c r="D1710" s="1">
        <v>42369</v>
      </c>
      <c r="E1710" s="5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">
      <c r="A1711">
        <v>1780</v>
      </c>
      <c r="B1711" t="s">
        <v>575</v>
      </c>
      <c r="C1711" t="s">
        <v>17</v>
      </c>
      <c r="D1711" s="1">
        <v>42735</v>
      </c>
      <c r="E1711" s="5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  <row r="1712" spans="1:11" x14ac:dyDescent="0.2">
      <c r="A1712" t="s">
        <v>584</v>
      </c>
      <c r="E1712">
        <f>SUBTOTAL(1,E2:E1711)</f>
        <v>20721007249.122807</v>
      </c>
      <c r="F1712">
        <f t="shared" ref="F1712:G1712" si="0">SUBTOTAL(1,F2:F1711)</f>
        <v>13141659614.097969</v>
      </c>
      <c r="G1712">
        <f t="shared" si="0"/>
        <v>3957385166.3663664</v>
      </c>
      <c r="H1712">
        <f>SUBTOTAL(1,H2:H1711)</f>
        <v>363428182.45614034</v>
      </c>
      <c r="I1712">
        <f t="shared" ref="I1712" si="1">SUBTOTAL(1,I2:I1711)</f>
        <v>869922574.26900589</v>
      </c>
    </row>
    <row r="1713" spans="8:8" x14ac:dyDescent="0.2">
      <c r="H1713" s="2">
        <f>AVERAGE(H2:H1711)</f>
        <v>363428182.45614034</v>
      </c>
    </row>
  </sheetData>
  <autoFilter ref="A1:K1713" xr:uid="{B6EE8EE6-5805-4FD4-AC85-BCE07D9B4B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FA9C-5F93-4627-B873-92A147CD080D}">
  <dimension ref="A1:L33"/>
  <sheetViews>
    <sheetView zoomScale="85" zoomScaleNormal="85" workbookViewId="0">
      <selection activeCell="H1" sqref="H1:L10"/>
    </sheetView>
  </sheetViews>
  <sheetFormatPr defaultRowHeight="12" x14ac:dyDescent="0.2"/>
  <cols>
    <col min="1" max="1" width="7.140625" style="20" bestFit="1" customWidth="1"/>
    <col min="2" max="5" width="19.140625" style="20" bestFit="1" customWidth="1"/>
    <col min="6" max="7" width="9.140625" style="20"/>
    <col min="8" max="8" width="10.7109375" style="20" bestFit="1" customWidth="1"/>
    <col min="9" max="12" width="19.140625" style="20" bestFit="1" customWidth="1"/>
    <col min="13" max="16384" width="9.140625" style="20"/>
  </cols>
  <sheetData>
    <row r="1" spans="1:12" ht="12.75" thickBot="1" x14ac:dyDescent="0.25">
      <c r="A1" s="56" t="s">
        <v>582</v>
      </c>
      <c r="B1" s="60" t="s">
        <v>11</v>
      </c>
      <c r="C1" s="60" t="s">
        <v>15</v>
      </c>
      <c r="D1" s="60" t="s">
        <v>16</v>
      </c>
      <c r="E1" s="60" t="s">
        <v>17</v>
      </c>
      <c r="H1" s="60"/>
      <c r="I1" s="60" t="s">
        <v>11</v>
      </c>
      <c r="J1" s="60" t="s">
        <v>15</v>
      </c>
      <c r="K1" s="60" t="s">
        <v>16</v>
      </c>
      <c r="L1" s="60" t="s">
        <v>17</v>
      </c>
    </row>
    <row r="2" spans="1:12" x14ac:dyDescent="0.2">
      <c r="A2" s="44" t="s">
        <v>82</v>
      </c>
      <c r="B2" s="116">
        <v>16428000000</v>
      </c>
      <c r="C2" s="116">
        <v>14771000000</v>
      </c>
      <c r="D2" s="116">
        <v>12691000000</v>
      </c>
      <c r="E2" s="117">
        <v>6383000000</v>
      </c>
      <c r="H2" s="120" t="s">
        <v>586</v>
      </c>
      <c r="I2" s="113">
        <f>AVERAGE(B2:B32)</f>
        <v>43629114322.580643</v>
      </c>
      <c r="J2" s="113">
        <f>AVERAGE(C2:C32)</f>
        <v>44065932903.225807</v>
      </c>
      <c r="K2" s="113">
        <f>AVERAGE(D2:D32)</f>
        <v>41027772161.290321</v>
      </c>
      <c r="L2" s="114">
        <f>AVERAGE(E2:E32)</f>
        <v>27216366677.419353</v>
      </c>
    </row>
    <row r="3" spans="1:12" x14ac:dyDescent="0.2">
      <c r="A3" s="44" t="s">
        <v>85</v>
      </c>
      <c r="B3" s="116">
        <v>14581000000</v>
      </c>
      <c r="C3" s="116">
        <v>18470000000</v>
      </c>
      <c r="D3" s="116">
        <v>8698000000</v>
      </c>
      <c r="E3" s="117">
        <v>7869000000</v>
      </c>
      <c r="H3" s="121" t="s">
        <v>580</v>
      </c>
      <c r="I3" s="113">
        <f>MEDIAN(B2:B32)</f>
        <v>11966000000</v>
      </c>
      <c r="J3" s="113">
        <f>MEDIAN(C2:C32)</f>
        <v>14487118000</v>
      </c>
      <c r="K3" s="113">
        <f>MEDIAN(D2:D32)</f>
        <v>12195091000</v>
      </c>
      <c r="L3" s="114">
        <f>MEDIAN(E2:E32)</f>
        <v>7763206000</v>
      </c>
    </row>
    <row r="4" spans="1:12" x14ac:dyDescent="0.2">
      <c r="A4" s="44" t="s">
        <v>113</v>
      </c>
      <c r="B4" s="116">
        <v>22364000000</v>
      </c>
      <c r="C4" s="116">
        <v>24551000000</v>
      </c>
      <c r="D4" s="116">
        <v>15742000000</v>
      </c>
      <c r="E4" s="117">
        <v>9841000000</v>
      </c>
      <c r="H4" s="121" t="s">
        <v>612</v>
      </c>
      <c r="I4" s="129">
        <f>STDEV(B2:B32)</f>
        <v>93215477340.612289</v>
      </c>
      <c r="J4" s="129">
        <f>STDEV(C2:C32)</f>
        <v>87598693146.169113</v>
      </c>
      <c r="K4" s="129">
        <f>STDEV(D2:D32)</f>
        <v>81924702343.613678</v>
      </c>
      <c r="L4" s="130">
        <f>STDEV(E2:E32)</f>
        <v>53672059913.329643</v>
      </c>
    </row>
    <row r="5" spans="1:12" x14ac:dyDescent="0.2">
      <c r="A5" s="44" t="s">
        <v>143</v>
      </c>
      <c r="B5" s="116">
        <v>12316000000</v>
      </c>
      <c r="C5" s="116">
        <v>19080000000</v>
      </c>
      <c r="D5" s="116">
        <v>23125000000</v>
      </c>
      <c r="E5" s="117">
        <v>12764000000</v>
      </c>
      <c r="H5" s="121" t="s">
        <v>613</v>
      </c>
      <c r="I5" s="115">
        <f>QUARTILE(B2:B32,0)</f>
        <v>1204546000</v>
      </c>
      <c r="J5" s="115">
        <f>QUARTILE(C2:C32,0)</f>
        <v>1746278000</v>
      </c>
      <c r="K5" s="115">
        <f>QUARTILE(D2:D32,0)</f>
        <v>1954000000</v>
      </c>
      <c r="L5" s="46">
        <f>QUARTILE(E2:E32,0)</f>
        <v>1181704000</v>
      </c>
    </row>
    <row r="6" spans="1:12" x14ac:dyDescent="0.2">
      <c r="A6" s="44" t="s">
        <v>162</v>
      </c>
      <c r="B6" s="116">
        <v>1204546000</v>
      </c>
      <c r="C6" s="116">
        <v>1746278000</v>
      </c>
      <c r="D6" s="116">
        <v>2173011000</v>
      </c>
      <c r="E6" s="117">
        <v>1357150000</v>
      </c>
      <c r="H6" s="121" t="s">
        <v>614</v>
      </c>
      <c r="I6" s="115">
        <f>QUARTILE(B2:B32,4)</f>
        <v>451509000000</v>
      </c>
      <c r="J6" s="115">
        <f>QUARTILE(C2:C32,4)</f>
        <v>420836000000</v>
      </c>
      <c r="K6" s="115">
        <f>QUARTILE(D2:D32,4)</f>
        <v>394105000000</v>
      </c>
      <c r="L6" s="46">
        <f>QUARTILE(E2:E32,4)</f>
        <v>259488000000</v>
      </c>
    </row>
    <row r="7" spans="1:12" x14ac:dyDescent="0.2">
      <c r="A7" s="44" t="s">
        <v>188</v>
      </c>
      <c r="B7" s="116">
        <v>230590000000</v>
      </c>
      <c r="C7" s="116">
        <v>220156000000</v>
      </c>
      <c r="D7" s="116">
        <v>200494000000</v>
      </c>
      <c r="E7" s="117">
        <v>129925000000</v>
      </c>
      <c r="H7" s="121" t="s">
        <v>578</v>
      </c>
      <c r="I7" s="115">
        <f>QUARTILE(B2:B32,1)</f>
        <v>3998088500</v>
      </c>
      <c r="J7" s="115">
        <f t="shared" ref="J7:L7" si="0">QUARTILE(C2:C32,1)</f>
        <v>4415484000</v>
      </c>
      <c r="K7" s="115">
        <f t="shared" si="0"/>
        <v>3610500000</v>
      </c>
      <c r="L7" s="46">
        <f t="shared" si="0"/>
        <v>2960058000</v>
      </c>
    </row>
    <row r="8" spans="1:12" x14ac:dyDescent="0.2">
      <c r="A8" s="44" t="s">
        <v>189</v>
      </c>
      <c r="B8" s="116">
        <v>1819814000</v>
      </c>
      <c r="C8" s="116">
        <v>2319919000</v>
      </c>
      <c r="D8" s="116">
        <v>2660147000</v>
      </c>
      <c r="E8" s="117">
        <v>1803573000</v>
      </c>
      <c r="H8" s="121" t="s">
        <v>579</v>
      </c>
      <c r="I8" s="115">
        <f>QUARTILE(B2:B32,3)</f>
        <v>21232000000</v>
      </c>
      <c r="J8" s="115">
        <f t="shared" ref="J8:L8" si="1">QUARTILE(C2:C32,3)</f>
        <v>22594500000</v>
      </c>
      <c r="K8" s="115">
        <f t="shared" si="1"/>
        <v>22282500000</v>
      </c>
      <c r="L8" s="46">
        <f t="shared" si="1"/>
        <v>13907500000</v>
      </c>
    </row>
    <row r="9" spans="1:12" x14ac:dyDescent="0.2">
      <c r="A9" s="44" t="s">
        <v>218</v>
      </c>
      <c r="B9" s="116">
        <v>10397000000</v>
      </c>
      <c r="C9" s="116">
        <v>20638000000</v>
      </c>
      <c r="D9" s="116">
        <v>13145000000</v>
      </c>
      <c r="E9" s="117">
        <v>12197000000</v>
      </c>
      <c r="H9" s="125" t="s">
        <v>615</v>
      </c>
      <c r="I9" s="126">
        <f>I6-I5</f>
        <v>450304454000</v>
      </c>
      <c r="J9" s="126">
        <f t="shared" ref="J9:L9" si="2">J6-J5</f>
        <v>419089722000</v>
      </c>
      <c r="K9" s="126">
        <f t="shared" si="2"/>
        <v>392151000000</v>
      </c>
      <c r="L9" s="127">
        <f t="shared" si="2"/>
        <v>258306296000</v>
      </c>
    </row>
    <row r="10" spans="1:12" ht="12.75" thickBot="1" x14ac:dyDescent="0.25">
      <c r="A10" s="44" t="s">
        <v>228</v>
      </c>
      <c r="B10" s="116">
        <v>11682636000</v>
      </c>
      <c r="C10" s="116">
        <v>14487118000</v>
      </c>
      <c r="D10" s="116">
        <v>18035340000</v>
      </c>
      <c r="E10" s="117">
        <v>8757428000</v>
      </c>
      <c r="H10" s="122" t="s">
        <v>616</v>
      </c>
      <c r="I10" s="123">
        <f>I8-I7</f>
        <v>17233911500</v>
      </c>
      <c r="J10" s="123">
        <f t="shared" ref="J10:L10" si="3">J8-J7</f>
        <v>18179016000</v>
      </c>
      <c r="K10" s="123">
        <f t="shared" si="3"/>
        <v>18672000000</v>
      </c>
      <c r="L10" s="124">
        <f t="shared" si="3"/>
        <v>10947442000</v>
      </c>
    </row>
    <row r="11" spans="1:12" x14ac:dyDescent="0.2">
      <c r="A11" s="44" t="s">
        <v>231</v>
      </c>
      <c r="B11" s="116">
        <v>1859177000</v>
      </c>
      <c r="C11" s="116">
        <v>2388768000</v>
      </c>
      <c r="D11" s="116">
        <v>1954000000</v>
      </c>
      <c r="E11" s="117">
        <v>1857339000</v>
      </c>
    </row>
    <row r="12" spans="1:12" x14ac:dyDescent="0.2">
      <c r="A12" s="44" t="s">
        <v>283</v>
      </c>
      <c r="B12" s="116">
        <v>29402000000</v>
      </c>
      <c r="C12" s="116">
        <v>32870000000</v>
      </c>
      <c r="D12" s="116">
        <v>23633000000</v>
      </c>
      <c r="E12" s="117">
        <v>15887000000</v>
      </c>
    </row>
    <row r="13" spans="1:12" x14ac:dyDescent="0.2">
      <c r="A13" s="44" t="s">
        <v>295</v>
      </c>
      <c r="B13" s="116">
        <v>12245000000</v>
      </c>
      <c r="C13" s="116">
        <v>11905000000</v>
      </c>
      <c r="D13" s="116">
        <v>10737000000</v>
      </c>
      <c r="E13" s="117">
        <v>6636000000</v>
      </c>
    </row>
    <row r="14" spans="1:12" x14ac:dyDescent="0.2">
      <c r="A14" s="44" t="s">
        <v>301</v>
      </c>
      <c r="B14" s="116">
        <v>3387614000</v>
      </c>
      <c r="C14" s="116">
        <v>3715968000</v>
      </c>
      <c r="D14" s="116">
        <v>3161702000</v>
      </c>
      <c r="E14" s="117">
        <v>1624232000</v>
      </c>
    </row>
    <row r="15" spans="1:12" x14ac:dyDescent="0.2">
      <c r="A15" s="44" t="s">
        <v>340</v>
      </c>
      <c r="B15" s="116">
        <v>14070000000</v>
      </c>
      <c r="C15" s="116">
        <v>16226000000</v>
      </c>
      <c r="D15" s="116">
        <v>14403000000</v>
      </c>
      <c r="E15" s="117">
        <v>13058000000</v>
      </c>
    </row>
    <row r="16" spans="1:12" x14ac:dyDescent="0.2">
      <c r="A16" s="44" t="s">
        <v>396</v>
      </c>
      <c r="B16" s="116">
        <v>82243000000</v>
      </c>
      <c r="C16" s="116">
        <v>100160000000</v>
      </c>
      <c r="D16" s="116">
        <v>97817000000</v>
      </c>
      <c r="E16" s="117">
        <v>72051000000</v>
      </c>
    </row>
    <row r="17" spans="1:5" x14ac:dyDescent="0.2">
      <c r="A17" s="44" t="s">
        <v>398</v>
      </c>
      <c r="B17" s="116">
        <v>11966000000</v>
      </c>
      <c r="C17" s="116">
        <v>11325000000</v>
      </c>
      <c r="D17" s="116">
        <v>10846000000</v>
      </c>
      <c r="E17" s="117">
        <v>5522000000</v>
      </c>
    </row>
    <row r="18" spans="1:5" x14ac:dyDescent="0.2">
      <c r="A18" s="44" t="s">
        <v>404</v>
      </c>
      <c r="B18" s="116">
        <v>4608563000</v>
      </c>
      <c r="C18" s="116">
        <v>5312686000</v>
      </c>
      <c r="D18" s="116">
        <v>5288933000</v>
      </c>
      <c r="E18" s="117">
        <v>2787116000</v>
      </c>
    </row>
    <row r="19" spans="1:5" x14ac:dyDescent="0.2">
      <c r="A19" s="44" t="s">
        <v>406</v>
      </c>
      <c r="B19" s="116">
        <v>5015000000</v>
      </c>
      <c r="C19" s="116">
        <v>5115000000</v>
      </c>
      <c r="D19" s="116">
        <v>3183000000</v>
      </c>
      <c r="E19" s="117">
        <v>3491000000</v>
      </c>
    </row>
    <row r="20" spans="1:5" x14ac:dyDescent="0.2">
      <c r="A20" s="44" t="s">
        <v>412</v>
      </c>
      <c r="B20" s="116">
        <v>1562000000</v>
      </c>
      <c r="C20" s="116">
        <v>1857000000</v>
      </c>
      <c r="D20" s="116">
        <v>2288000000</v>
      </c>
      <c r="E20" s="117">
        <v>1557000000</v>
      </c>
    </row>
    <row r="21" spans="1:5" x14ac:dyDescent="0.2">
      <c r="A21" s="44" t="s">
        <v>415</v>
      </c>
      <c r="B21" s="116">
        <v>17194000000</v>
      </c>
      <c r="C21" s="116">
        <v>19221000000</v>
      </c>
      <c r="D21" s="116">
        <v>21440000000</v>
      </c>
      <c r="E21" s="117">
        <v>14757000000</v>
      </c>
    </row>
    <row r="22" spans="1:5" x14ac:dyDescent="0.2">
      <c r="A22" s="44" t="s">
        <v>424</v>
      </c>
      <c r="B22" s="116">
        <v>10184121000</v>
      </c>
      <c r="C22" s="116">
        <v>11871879000</v>
      </c>
      <c r="D22" s="116">
        <v>12195091000</v>
      </c>
      <c r="E22" s="117">
        <v>7763206000</v>
      </c>
    </row>
    <row r="23" spans="1:5" x14ac:dyDescent="0.2">
      <c r="A23" s="44" t="s">
        <v>427</v>
      </c>
      <c r="B23" s="116">
        <v>20100000000</v>
      </c>
      <c r="C23" s="116">
        <v>20170000000</v>
      </c>
      <c r="D23" s="116">
        <v>19312000000</v>
      </c>
      <c r="E23" s="117">
        <v>12480000000</v>
      </c>
    </row>
    <row r="24" spans="1:5" x14ac:dyDescent="0.2">
      <c r="A24" s="44" t="s">
        <v>452</v>
      </c>
      <c r="B24" s="116">
        <v>179290000000</v>
      </c>
      <c r="C24" s="116">
        <v>171596000000</v>
      </c>
      <c r="D24" s="116">
        <v>161212000000</v>
      </c>
      <c r="E24" s="117">
        <v>98975000000</v>
      </c>
    </row>
    <row r="25" spans="1:5" x14ac:dyDescent="0.2">
      <c r="A25" s="44" t="s">
        <v>468</v>
      </c>
      <c r="B25" s="116">
        <v>1367135000</v>
      </c>
      <c r="C25" s="116">
        <v>1832253000</v>
      </c>
      <c r="D25" s="116">
        <v>2042537000</v>
      </c>
      <c r="E25" s="117">
        <v>1181704000</v>
      </c>
    </row>
    <row r="26" spans="1:5" x14ac:dyDescent="0.2">
      <c r="A26" s="44" t="s">
        <v>472</v>
      </c>
      <c r="B26" s="116">
        <v>5075000000</v>
      </c>
      <c r="C26" s="116">
        <v>5518000000</v>
      </c>
      <c r="D26" s="116">
        <v>5903000000</v>
      </c>
      <c r="E26" s="117">
        <v>5234000000</v>
      </c>
    </row>
    <row r="27" spans="1:5" x14ac:dyDescent="0.2">
      <c r="A27" s="44" t="s">
        <v>494</v>
      </c>
      <c r="B27" s="116">
        <v>2730000000</v>
      </c>
      <c r="C27" s="116">
        <v>3371000000</v>
      </c>
      <c r="D27" s="116">
        <v>4038000000</v>
      </c>
      <c r="E27" s="117">
        <v>3133000000</v>
      </c>
    </row>
    <row r="28" spans="1:5" x14ac:dyDescent="0.2">
      <c r="A28" s="44" t="s">
        <v>519</v>
      </c>
      <c r="B28" s="116">
        <v>29809000000</v>
      </c>
      <c r="C28" s="116">
        <v>37601000000</v>
      </c>
      <c r="D28" s="116">
        <v>40633000000</v>
      </c>
      <c r="E28" s="117">
        <v>28711000000</v>
      </c>
    </row>
    <row r="29" spans="1:5" x14ac:dyDescent="0.2">
      <c r="A29" s="44" t="s">
        <v>539</v>
      </c>
      <c r="B29" s="116">
        <v>138393000000</v>
      </c>
      <c r="C29" s="116">
        <v>138074000000</v>
      </c>
      <c r="D29" s="116">
        <v>130844000000</v>
      </c>
      <c r="E29" s="117">
        <v>87804000000</v>
      </c>
    </row>
    <row r="30" spans="1:5" x14ac:dyDescent="0.2">
      <c r="A30" s="44" t="s">
        <v>555</v>
      </c>
      <c r="B30" s="116">
        <v>7486000000</v>
      </c>
      <c r="C30" s="116">
        <v>6860000000</v>
      </c>
      <c r="D30" s="116">
        <v>7637000000</v>
      </c>
      <c r="E30" s="117">
        <v>7360000000</v>
      </c>
    </row>
    <row r="31" spans="1:5" x14ac:dyDescent="0.2">
      <c r="A31" s="44" t="s">
        <v>563</v>
      </c>
      <c r="B31" s="116">
        <v>1623938000</v>
      </c>
      <c r="C31" s="116">
        <v>1998051000</v>
      </c>
      <c r="D31" s="116">
        <v>2424176000</v>
      </c>
      <c r="E31" s="117">
        <v>1452619000</v>
      </c>
    </row>
    <row r="32" spans="1:5" ht="12.75" thickBot="1" x14ac:dyDescent="0.25">
      <c r="A32" s="128" t="s">
        <v>567</v>
      </c>
      <c r="B32" s="118">
        <v>451509000000</v>
      </c>
      <c r="C32" s="118">
        <v>420836000000</v>
      </c>
      <c r="D32" s="118">
        <v>394105000000</v>
      </c>
      <c r="E32" s="119">
        <v>259488000000</v>
      </c>
    </row>
    <row r="33" spans="1:1" x14ac:dyDescent="0.2">
      <c r="A33" s="1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340F-CB29-4E62-B2B2-3B467D762E31}">
  <dimension ref="A1"/>
  <sheetViews>
    <sheetView workbookViewId="0">
      <selection activeCell="O3" activeCellId="1" sqref="O5 O3"/>
    </sheetView>
  </sheetViews>
  <sheetFormatPr defaultRowHeight="12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903E-38A7-463F-97BD-1F2A16FB8D83}">
  <dimension ref="A3:O34"/>
  <sheetViews>
    <sheetView tabSelected="1" topLeftCell="A13" workbookViewId="0">
      <selection activeCell="B36" sqref="B36"/>
    </sheetView>
  </sheetViews>
  <sheetFormatPr defaultRowHeight="12" x14ac:dyDescent="0.2"/>
  <cols>
    <col min="1" max="1" width="31" bestFit="1" customWidth="1"/>
    <col min="2" max="6" width="18" style="6" bestFit="1" customWidth="1"/>
    <col min="7" max="8" width="18" bestFit="1" customWidth="1"/>
    <col min="9" max="9" width="13.5703125" bestFit="1" customWidth="1"/>
    <col min="10" max="12" width="18" bestFit="1" customWidth="1"/>
    <col min="13" max="13" width="16.85546875" bestFit="1" customWidth="1"/>
    <col min="14" max="14" width="18.140625" bestFit="1" customWidth="1"/>
    <col min="15" max="15" width="17" bestFit="1" customWidth="1"/>
  </cols>
  <sheetData>
    <row r="3" spans="1:15" ht="12.75" thickBot="1" x14ac:dyDescent="0.25">
      <c r="A3" s="3" t="s">
        <v>617</v>
      </c>
      <c r="B3" s="136" t="s">
        <v>618</v>
      </c>
    </row>
    <row r="4" spans="1:15" ht="12.75" thickBot="1" x14ac:dyDescent="0.25">
      <c r="A4" s="3" t="s">
        <v>619</v>
      </c>
      <c r="B4" s="6" t="s">
        <v>11</v>
      </c>
      <c r="C4" s="6" t="s">
        <v>15</v>
      </c>
      <c r="D4" s="6" t="s">
        <v>16</v>
      </c>
      <c r="E4" s="6" t="s">
        <v>17</v>
      </c>
      <c r="F4" s="6" t="s">
        <v>576</v>
      </c>
      <c r="G4" s="60" t="s">
        <v>586</v>
      </c>
      <c r="H4" s="60" t="s">
        <v>580</v>
      </c>
      <c r="I4" s="60" t="s">
        <v>612</v>
      </c>
      <c r="J4" s="60" t="s">
        <v>613</v>
      </c>
      <c r="K4" s="60" t="s">
        <v>614</v>
      </c>
      <c r="L4" s="60" t="s">
        <v>578</v>
      </c>
      <c r="M4" s="60" t="s">
        <v>579</v>
      </c>
      <c r="N4" s="60" t="s">
        <v>615</v>
      </c>
      <c r="O4" s="60" t="s">
        <v>616</v>
      </c>
    </row>
    <row r="5" spans="1:15" x14ac:dyDescent="0.2">
      <c r="A5" s="4" t="s">
        <v>19</v>
      </c>
      <c r="B5" s="6">
        <v>526970000</v>
      </c>
      <c r="C5" s="6">
        <v>572514000</v>
      </c>
      <c r="D5" s="6">
        <v>617677000</v>
      </c>
      <c r="E5" s="6">
        <v>669987000</v>
      </c>
      <c r="F5" s="6">
        <v>2387148000</v>
      </c>
      <c r="G5" s="6">
        <f>AVERAGE(B5:E5)</f>
        <v>596787000</v>
      </c>
      <c r="H5" s="6">
        <f>MEDIAN(B5:E5)</f>
        <v>595095500</v>
      </c>
      <c r="I5" s="135">
        <f>STDEV(B5:E5)</f>
        <v>61259622.69445239</v>
      </c>
      <c r="J5" s="6">
        <f>QUARTILE(B5:E5,0)</f>
        <v>526970000</v>
      </c>
      <c r="K5" s="6">
        <f>QUARTILE(B5:E5,4)</f>
        <v>669987000</v>
      </c>
      <c r="L5" s="6">
        <f>QUARTILE(B5:E5,1)</f>
        <v>561128000</v>
      </c>
      <c r="M5" s="6">
        <f>QUARTILE(B5:E5,3)</f>
        <v>630754500</v>
      </c>
      <c r="N5" s="5">
        <f>K5-J5</f>
        <v>143017000</v>
      </c>
      <c r="O5" s="5">
        <f>M5-L5</f>
        <v>69626500</v>
      </c>
    </row>
    <row r="6" spans="1:15" x14ac:dyDescent="0.2">
      <c r="A6" s="4" t="s">
        <v>36</v>
      </c>
      <c r="B6" s="6">
        <v>1218112000</v>
      </c>
      <c r="C6" s="6">
        <v>1618583000</v>
      </c>
      <c r="D6" s="6">
        <v>1988677000</v>
      </c>
      <c r="E6" s="6">
        <v>2425695000</v>
      </c>
      <c r="F6" s="6">
        <v>7251067000</v>
      </c>
      <c r="G6" s="6">
        <f t="shared" ref="G6:G16" si="0">AVERAGE(B6:E6)</f>
        <v>1812766750</v>
      </c>
      <c r="H6" s="6">
        <f>MEDIAN(B6:E6)</f>
        <v>1803630000</v>
      </c>
      <c r="I6" s="135">
        <f>STDEV(B6:E6)</f>
        <v>515734769.09639943</v>
      </c>
      <c r="J6" s="6">
        <f>QUARTILE(B6:E6,0)</f>
        <v>1218112000</v>
      </c>
      <c r="K6" s="6">
        <f>QUARTILE(B6:E6,4)</f>
        <v>2425695000</v>
      </c>
      <c r="L6" s="6">
        <f>QUARTILE(B6:E6,1)</f>
        <v>1518465250</v>
      </c>
      <c r="M6" s="6">
        <f>QUARTILE(B6:E6,3)</f>
        <v>2097931500</v>
      </c>
      <c r="N6" s="5">
        <f t="shared" ref="N6:N15" si="1">K6-J6</f>
        <v>1207583000</v>
      </c>
      <c r="O6" s="5">
        <f t="shared" ref="O6:O15" si="2">M6-L6</f>
        <v>579466250</v>
      </c>
    </row>
    <row r="7" spans="1:15" x14ac:dyDescent="0.2">
      <c r="A7" s="4" t="s">
        <v>83</v>
      </c>
      <c r="B7" s="6">
        <v>571235000</v>
      </c>
      <c r="C7" s="6">
        <v>628905000</v>
      </c>
      <c r="D7" s="6">
        <v>482104000</v>
      </c>
      <c r="E7" s="6">
        <v>394269000</v>
      </c>
      <c r="F7" s="6">
        <v>2076513000</v>
      </c>
      <c r="G7" s="6">
        <f t="shared" si="0"/>
        <v>519128250</v>
      </c>
      <c r="H7" s="6">
        <f>MEDIAN(B7:E7)</f>
        <v>526669500</v>
      </c>
      <c r="I7" s="135">
        <f>STDEV(B7:E7)</f>
        <v>102837534.70847449</v>
      </c>
      <c r="J7" s="6">
        <f>QUARTILE(B7:E7,0)</f>
        <v>394269000</v>
      </c>
      <c r="K7" s="6">
        <f>QUARTILE(B7:E7,4)</f>
        <v>628905000</v>
      </c>
      <c r="L7" s="6">
        <f>QUARTILE(B7:E7,1)</f>
        <v>460145250</v>
      </c>
      <c r="M7" s="6">
        <f>QUARTILE(B7:E7,3)</f>
        <v>585652500</v>
      </c>
      <c r="N7" s="5">
        <f t="shared" si="1"/>
        <v>234636000</v>
      </c>
      <c r="O7" s="5">
        <f t="shared" si="2"/>
        <v>125507250</v>
      </c>
    </row>
    <row r="8" spans="1:15" x14ac:dyDescent="0.2">
      <c r="A8" s="4" t="s">
        <v>47</v>
      </c>
      <c r="B8" s="6">
        <v>62630000</v>
      </c>
      <c r="C8" s="6">
        <v>61800000</v>
      </c>
      <c r="D8" s="6">
        <v>60200000</v>
      </c>
      <c r="E8" s="6">
        <v>55500000</v>
      </c>
      <c r="F8" s="6">
        <v>240130000</v>
      </c>
      <c r="G8" s="6">
        <f t="shared" si="0"/>
        <v>60032500</v>
      </c>
      <c r="H8" s="6">
        <f>MEDIAN(B8:E8)</f>
        <v>61000000</v>
      </c>
      <c r="I8" s="135">
        <f>STDEV(B8:E8)</f>
        <v>3185523.2432574299</v>
      </c>
      <c r="J8" s="6">
        <f>QUARTILE(B8:E8,0)</f>
        <v>55500000</v>
      </c>
      <c r="K8" s="6">
        <f>QUARTILE(B8:E8,4)</f>
        <v>62630000</v>
      </c>
      <c r="L8" s="6">
        <f>QUARTILE(B8:E8,1)</f>
        <v>59025000</v>
      </c>
      <c r="M8" s="6">
        <f>QUARTILE(B8:E8,3)</f>
        <v>62007500</v>
      </c>
      <c r="N8" s="5">
        <f t="shared" si="1"/>
        <v>7130000</v>
      </c>
      <c r="O8" s="5">
        <f t="shared" si="2"/>
        <v>2982500</v>
      </c>
    </row>
    <row r="9" spans="1:15" x14ac:dyDescent="0.2">
      <c r="A9" s="4" t="s">
        <v>25</v>
      </c>
      <c r="B9" s="6">
        <v>47801208000</v>
      </c>
      <c r="C9" s="6">
        <v>48340505000</v>
      </c>
      <c r="D9" s="6">
        <v>52340604000</v>
      </c>
      <c r="E9" s="6">
        <v>55640583000</v>
      </c>
      <c r="F9" s="6">
        <v>204122900000</v>
      </c>
      <c r="G9" s="171">
        <f t="shared" si="0"/>
        <v>51030725000</v>
      </c>
      <c r="H9" s="6">
        <f>MEDIAN(B9:E9)</f>
        <v>50340554500</v>
      </c>
      <c r="I9" s="135">
        <f>STDEV(B9:E9)</f>
        <v>3680291540.8290687</v>
      </c>
      <c r="J9" s="6">
        <f>QUARTILE(B9:E9,0)</f>
        <v>47801208000</v>
      </c>
      <c r="K9" s="6">
        <f>QUARTILE(B9:E9,4)</f>
        <v>55640583000</v>
      </c>
      <c r="L9" s="6">
        <f>QUARTILE(B9:E9,1)</f>
        <v>48205680750</v>
      </c>
      <c r="M9" s="6">
        <f>QUARTILE(B9:E9,3)</f>
        <v>53165598750</v>
      </c>
      <c r="N9" s="5">
        <f t="shared" si="1"/>
        <v>7839375000</v>
      </c>
      <c r="O9" s="5">
        <f t="shared" si="2"/>
        <v>4959918000</v>
      </c>
    </row>
    <row r="10" spans="1:15" x14ac:dyDescent="0.2">
      <c r="A10" s="4" t="s">
        <v>13</v>
      </c>
      <c r="B10" s="6">
        <v>13730050000</v>
      </c>
      <c r="C10" s="6">
        <v>14407012000</v>
      </c>
      <c r="D10" s="6">
        <v>14220931000</v>
      </c>
      <c r="E10" s="6">
        <v>15341756000</v>
      </c>
      <c r="F10" s="6">
        <v>57699749000</v>
      </c>
      <c r="G10" s="6">
        <f t="shared" si="0"/>
        <v>14424937250</v>
      </c>
      <c r="H10" s="6">
        <f>MEDIAN(B10:E10)</f>
        <v>14313971500</v>
      </c>
      <c r="I10" s="135">
        <f>STDEV(B10:E10)</f>
        <v>674627001.92791724</v>
      </c>
      <c r="J10" s="6">
        <f>QUARTILE(B10:E10,0)</f>
        <v>13730050000</v>
      </c>
      <c r="K10" s="6">
        <f>QUARTILE(B10:E10,4)</f>
        <v>15341756000</v>
      </c>
      <c r="L10" s="6">
        <f>QUARTILE(B10:E10,1)</f>
        <v>14098210750</v>
      </c>
      <c r="M10" s="6">
        <f>QUARTILE(B10:E10,3)</f>
        <v>14640698000</v>
      </c>
      <c r="N10" s="5">
        <f t="shared" si="1"/>
        <v>1611706000</v>
      </c>
      <c r="O10" s="5">
        <f t="shared" si="2"/>
        <v>542487250</v>
      </c>
    </row>
    <row r="11" spans="1:15" x14ac:dyDescent="0.2">
      <c r="A11" s="4" t="s">
        <v>22</v>
      </c>
      <c r="B11" s="6">
        <v>74076692000</v>
      </c>
      <c r="C11" s="6">
        <v>80730647000</v>
      </c>
      <c r="D11" s="6">
        <v>84474747000</v>
      </c>
      <c r="E11" s="6">
        <v>85756551000</v>
      </c>
      <c r="F11" s="6">
        <v>325038637000</v>
      </c>
      <c r="G11" s="171">
        <f t="shared" si="0"/>
        <v>81259659250</v>
      </c>
      <c r="H11" s="6">
        <f>MEDIAN(B11:E11)</f>
        <v>82602697000</v>
      </c>
      <c r="I11" s="135">
        <f>STDEV(B11:E11)</f>
        <v>5241936573.6542044</v>
      </c>
      <c r="J11" s="6">
        <f>QUARTILE(B11:E11,0)</f>
        <v>74076692000</v>
      </c>
      <c r="K11" s="6">
        <f>QUARTILE(B11:E11,4)</f>
        <v>85756551000</v>
      </c>
      <c r="L11" s="6">
        <f>QUARTILE(B11:E11,1)</f>
        <v>79067158250</v>
      </c>
      <c r="M11" s="6">
        <f>QUARTILE(B11:E11,3)</f>
        <v>84795198000</v>
      </c>
      <c r="N11" s="5">
        <f t="shared" si="1"/>
        <v>11679859000</v>
      </c>
      <c r="O11" s="5">
        <f t="shared" si="2"/>
        <v>5728039750</v>
      </c>
    </row>
    <row r="12" spans="1:15" x14ac:dyDescent="0.2">
      <c r="A12" s="4" t="s">
        <v>59</v>
      </c>
      <c r="B12" s="6">
        <v>6048332000</v>
      </c>
      <c r="C12" s="6">
        <v>5883484000</v>
      </c>
      <c r="D12" s="6">
        <v>5460350000</v>
      </c>
      <c r="E12" s="6">
        <v>5105672000</v>
      </c>
      <c r="F12" s="6">
        <v>22497838000</v>
      </c>
      <c r="G12" s="6">
        <f t="shared" si="0"/>
        <v>5624459500</v>
      </c>
      <c r="H12" s="6">
        <f>MEDIAN(B12:E12)</f>
        <v>5671917000</v>
      </c>
      <c r="I12" s="135">
        <f>STDEV(B12:E12)</f>
        <v>425375906.7001797</v>
      </c>
      <c r="J12" s="6">
        <f>QUARTILE(B12:E12,0)</f>
        <v>5105672000</v>
      </c>
      <c r="K12" s="6">
        <f>QUARTILE(B12:E12,4)</f>
        <v>6048332000</v>
      </c>
      <c r="L12" s="6">
        <f>QUARTILE(B12:E12,1)</f>
        <v>5371680500</v>
      </c>
      <c r="M12" s="6">
        <f>QUARTILE(B12:E12,3)</f>
        <v>5924696000</v>
      </c>
      <c r="N12" s="5">
        <f t="shared" si="1"/>
        <v>942660000</v>
      </c>
      <c r="O12" s="5">
        <f t="shared" si="2"/>
        <v>553015500</v>
      </c>
    </row>
    <row r="13" spans="1:15" x14ac:dyDescent="0.2">
      <c r="A13" s="4" t="s">
        <v>52</v>
      </c>
      <c r="B13" s="6">
        <v>64210000</v>
      </c>
      <c r="C13" s="6">
        <v>33000000</v>
      </c>
      <c r="D13" s="6">
        <v>27000000</v>
      </c>
      <c r="E13" s="6">
        <v>24000000</v>
      </c>
      <c r="F13" s="6">
        <v>148210000</v>
      </c>
      <c r="G13" s="6">
        <f t="shared" si="0"/>
        <v>37052500</v>
      </c>
      <c r="H13" s="6">
        <f>MEDIAN(B13:E13)</f>
        <v>30000000</v>
      </c>
      <c r="I13" s="135">
        <f>STDEV(B13:E13)</f>
        <v>18487591.10863284</v>
      </c>
      <c r="J13" s="6">
        <f>QUARTILE(B13:E13,0)</f>
        <v>24000000</v>
      </c>
      <c r="K13" s="6">
        <f>QUARTILE(B13:E13,4)</f>
        <v>64210000</v>
      </c>
      <c r="L13" s="6">
        <f>QUARTILE(B13:E13,1)</f>
        <v>26250000</v>
      </c>
      <c r="M13" s="6">
        <f>QUARTILE(B13:E13,3)</f>
        <v>40802500</v>
      </c>
      <c r="N13" s="5">
        <f t="shared" si="1"/>
        <v>40210000</v>
      </c>
      <c r="O13" s="5">
        <f t="shared" si="2"/>
        <v>14552500</v>
      </c>
    </row>
    <row r="14" spans="1:15" x14ac:dyDescent="0.2">
      <c r="A14" s="4" t="s">
        <v>182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f t="shared" si="0"/>
        <v>0</v>
      </c>
      <c r="H14" s="6">
        <f>MEDIAN(B14:E14)</f>
        <v>0</v>
      </c>
      <c r="I14" s="135">
        <f>STDEV(B14:E14)</f>
        <v>0</v>
      </c>
      <c r="J14" s="6">
        <f>QUARTILE(B14:E14,0)</f>
        <v>0</v>
      </c>
      <c r="K14" s="6">
        <f>QUARTILE(B14:E14,4)</f>
        <v>0</v>
      </c>
      <c r="L14" s="6">
        <f>QUARTILE(B14:E14,1)</f>
        <v>0</v>
      </c>
      <c r="M14" s="6">
        <f>QUARTILE(B14:E14,3)</f>
        <v>0</v>
      </c>
      <c r="N14" s="5">
        <f t="shared" si="1"/>
        <v>0</v>
      </c>
      <c r="O14" s="5">
        <f t="shared" si="2"/>
        <v>0</v>
      </c>
    </row>
    <row r="15" spans="1:15" x14ac:dyDescent="0.2">
      <c r="A15" s="4" t="s">
        <v>42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f t="shared" si="0"/>
        <v>0</v>
      </c>
      <c r="H15" s="6">
        <f>MEDIAN(B15:E15)</f>
        <v>0</v>
      </c>
      <c r="I15" s="135">
        <f>STDEV(B15:E15)</f>
        <v>0</v>
      </c>
      <c r="J15" s="6">
        <f>QUARTILE(B15:E15,0)</f>
        <v>0</v>
      </c>
      <c r="K15" s="6">
        <f>QUARTILE(B15:E15,4)</f>
        <v>0</v>
      </c>
      <c r="L15" s="6">
        <f>QUARTILE(B15:E15,1)</f>
        <v>0</v>
      </c>
      <c r="M15" s="6">
        <f>QUARTILE(B15:E15,3)</f>
        <v>0</v>
      </c>
      <c r="N15" s="5">
        <f t="shared" si="1"/>
        <v>0</v>
      </c>
      <c r="O15" s="5">
        <f t="shared" si="2"/>
        <v>0</v>
      </c>
    </row>
    <row r="16" spans="1:15" x14ac:dyDescent="0.2">
      <c r="A16" s="4" t="s">
        <v>576</v>
      </c>
      <c r="B16" s="6">
        <v>144099439000</v>
      </c>
      <c r="C16" s="6">
        <v>152276450000</v>
      </c>
      <c r="D16" s="6">
        <v>159672290000</v>
      </c>
      <c r="E16" s="6">
        <v>165414013000</v>
      </c>
      <c r="F16" s="6">
        <v>621462192000</v>
      </c>
      <c r="G16" s="6"/>
    </row>
    <row r="17" spans="1:6" x14ac:dyDescent="0.2">
      <c r="B17"/>
      <c r="C17"/>
      <c r="D17"/>
      <c r="E17"/>
      <c r="F17"/>
    </row>
    <row r="23" spans="1:6" x14ac:dyDescent="0.2">
      <c r="A23" s="134" t="s">
        <v>619</v>
      </c>
      <c r="B23" s="137" t="s">
        <v>586</v>
      </c>
      <c r="C23" s="6" t="s">
        <v>580</v>
      </c>
    </row>
    <row r="24" spans="1:6" x14ac:dyDescent="0.2">
      <c r="A24" s="138" t="s">
        <v>22</v>
      </c>
      <c r="B24" s="139">
        <v>81259659250</v>
      </c>
      <c r="C24" s="6">
        <v>82602697000</v>
      </c>
    </row>
    <row r="25" spans="1:6" x14ac:dyDescent="0.2">
      <c r="A25" s="138" t="s">
        <v>25</v>
      </c>
      <c r="B25" s="139">
        <v>51030725000</v>
      </c>
      <c r="C25" s="6">
        <v>50340554500</v>
      </c>
    </row>
    <row r="26" spans="1:6" x14ac:dyDescent="0.2">
      <c r="A26" s="4" t="s">
        <v>13</v>
      </c>
      <c r="B26" s="6">
        <v>14424937250</v>
      </c>
      <c r="C26" s="6">
        <v>14313971500</v>
      </c>
    </row>
    <row r="27" spans="1:6" x14ac:dyDescent="0.2">
      <c r="A27" s="4" t="s">
        <v>59</v>
      </c>
      <c r="B27" s="6">
        <v>5624459500</v>
      </c>
      <c r="C27" s="6">
        <v>5671917000</v>
      </c>
    </row>
    <row r="28" spans="1:6" x14ac:dyDescent="0.2">
      <c r="A28" s="4" t="s">
        <v>36</v>
      </c>
      <c r="B28" s="6">
        <v>1812766750</v>
      </c>
      <c r="C28" s="6">
        <v>1803630000</v>
      </c>
    </row>
    <row r="29" spans="1:6" x14ac:dyDescent="0.2">
      <c r="A29" s="4" t="s">
        <v>19</v>
      </c>
      <c r="B29" s="6">
        <v>596787000</v>
      </c>
      <c r="C29" s="6">
        <v>595095500</v>
      </c>
    </row>
    <row r="30" spans="1:6" x14ac:dyDescent="0.2">
      <c r="A30" s="4" t="s">
        <v>83</v>
      </c>
      <c r="B30" s="6">
        <v>519128250</v>
      </c>
      <c r="C30" s="6">
        <v>526669500</v>
      </c>
    </row>
    <row r="31" spans="1:6" x14ac:dyDescent="0.2">
      <c r="A31" s="4" t="s">
        <v>47</v>
      </c>
      <c r="B31" s="6">
        <v>60032500</v>
      </c>
      <c r="C31" s="6">
        <v>61000000</v>
      </c>
    </row>
    <row r="32" spans="1:6" x14ac:dyDescent="0.2">
      <c r="A32" s="4" t="s">
        <v>52</v>
      </c>
      <c r="B32" s="6">
        <v>37052500</v>
      </c>
      <c r="C32" s="6">
        <v>30000000</v>
      </c>
    </row>
    <row r="33" spans="1:3" x14ac:dyDescent="0.2">
      <c r="A33" s="4" t="s">
        <v>182</v>
      </c>
      <c r="B33" s="6">
        <v>0</v>
      </c>
      <c r="C33" s="6">
        <v>0</v>
      </c>
    </row>
    <row r="34" spans="1:3" x14ac:dyDescent="0.2">
      <c r="A34" s="4" t="s">
        <v>42</v>
      </c>
      <c r="B34" s="6">
        <v>0</v>
      </c>
      <c r="C34" s="6">
        <v>0</v>
      </c>
    </row>
  </sheetData>
  <autoFilter ref="A23:C34" xr:uid="{C30A695F-BCB4-41B0-BEAA-4A7B70B7C848}">
    <sortState xmlns:xlrd2="http://schemas.microsoft.com/office/spreadsheetml/2017/richdata2" ref="A24:C34">
      <sortCondition descending="1" ref="B23:B34"/>
    </sortState>
  </autoFilter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447A-7FAB-447E-9CC1-28324F286BF4}">
  <dimension ref="A1:M421"/>
  <sheetViews>
    <sheetView workbookViewId="0"/>
  </sheetViews>
  <sheetFormatPr defaultRowHeight="12" x14ac:dyDescent="0.2"/>
  <cols>
    <col min="1" max="1" width="6.5703125" style="148" customWidth="1"/>
    <col min="2" max="2" width="7.42578125" style="149" customWidth="1"/>
    <col min="3" max="3" width="15" style="149" bestFit="1" customWidth="1"/>
    <col min="4" max="4" width="14.85546875" style="150" customWidth="1"/>
    <col min="5" max="5" width="6.85546875" style="143" customWidth="1"/>
    <col min="6" max="6" width="5.42578125" style="141" customWidth="1"/>
    <col min="7" max="7" width="6.7109375" style="151" customWidth="1"/>
    <col min="8" max="8" width="14" style="152" bestFit="1" customWidth="1"/>
    <col min="9" max="9" width="9.140625" style="147"/>
    <col min="10" max="10" width="5.7109375" customWidth="1"/>
    <col min="11" max="11" width="14.140625" customWidth="1"/>
    <col min="12" max="12" width="18.140625" bestFit="1" customWidth="1"/>
    <col min="13" max="13" width="17" bestFit="1" customWidth="1"/>
  </cols>
  <sheetData>
    <row r="1" spans="1:13" s="140" customFormat="1" ht="47.25" customHeight="1" thickBot="1" x14ac:dyDescent="0.25">
      <c r="A1" s="153" t="s">
        <v>0</v>
      </c>
      <c r="B1" s="154" t="s">
        <v>1</v>
      </c>
      <c r="C1" s="154" t="s">
        <v>620</v>
      </c>
      <c r="D1" s="155" t="s">
        <v>8</v>
      </c>
      <c r="E1" s="142"/>
      <c r="F1" s="153" t="s">
        <v>0</v>
      </c>
      <c r="G1" s="153" t="s">
        <v>1</v>
      </c>
      <c r="H1" s="154" t="s">
        <v>621</v>
      </c>
      <c r="I1" s="155" t="s">
        <v>8</v>
      </c>
    </row>
    <row r="2" spans="1:13" ht="12.75" thickBot="1" x14ac:dyDescent="0.25">
      <c r="A2" s="144" t="s">
        <v>21</v>
      </c>
      <c r="B2" s="145" t="s">
        <v>11</v>
      </c>
      <c r="C2" s="146">
        <v>4475000000</v>
      </c>
      <c r="D2" s="147" t="s">
        <v>22</v>
      </c>
      <c r="F2" t="s">
        <v>24</v>
      </c>
      <c r="G2" s="144" t="s">
        <v>11</v>
      </c>
      <c r="H2" s="146">
        <v>2778000000</v>
      </c>
      <c r="I2" s="147" t="s">
        <v>25</v>
      </c>
      <c r="K2" s="60"/>
      <c r="L2" s="60" t="s">
        <v>620</v>
      </c>
      <c r="M2" s="60" t="s">
        <v>621</v>
      </c>
    </row>
    <row r="3" spans="1:13" x14ac:dyDescent="0.2">
      <c r="A3" s="144" t="s">
        <v>21</v>
      </c>
      <c r="B3" s="145" t="s">
        <v>15</v>
      </c>
      <c r="C3" s="146">
        <v>6041000000</v>
      </c>
      <c r="D3" s="147" t="s">
        <v>22</v>
      </c>
      <c r="F3" t="s">
        <v>24</v>
      </c>
      <c r="G3" s="144" t="s">
        <v>15</v>
      </c>
      <c r="H3" s="146">
        <v>2855000000</v>
      </c>
      <c r="I3" s="147" t="s">
        <v>25</v>
      </c>
      <c r="K3" s="120" t="s">
        <v>586</v>
      </c>
      <c r="L3" s="113">
        <f>AVERAGE(C2:C231)</f>
        <v>1413211465.2173913</v>
      </c>
      <c r="M3" s="157">
        <f>AVERAGE(H2:H191)</f>
        <v>1074331052.6315789</v>
      </c>
    </row>
    <row r="4" spans="1:13" x14ac:dyDescent="0.2">
      <c r="A4" s="144" t="s">
        <v>21</v>
      </c>
      <c r="B4" s="145" t="s">
        <v>16</v>
      </c>
      <c r="C4" s="146">
        <v>8067000000</v>
      </c>
      <c r="D4" s="147" t="s">
        <v>22</v>
      </c>
      <c r="F4" t="s">
        <v>24</v>
      </c>
      <c r="G4" s="144" t="s">
        <v>16</v>
      </c>
      <c r="H4" s="146">
        <v>3297000000</v>
      </c>
      <c r="I4" s="147" t="s">
        <v>25</v>
      </c>
      <c r="K4" s="121" t="s">
        <v>580</v>
      </c>
      <c r="L4" s="156">
        <f>MEDIAN(C2:C231)</f>
        <v>607550000</v>
      </c>
      <c r="M4" s="157">
        <f>MEDIAN(H2:H191)</f>
        <v>292050000</v>
      </c>
    </row>
    <row r="5" spans="1:13" x14ac:dyDescent="0.2">
      <c r="A5" s="144" t="s">
        <v>21</v>
      </c>
      <c r="B5" s="145" t="s">
        <v>17</v>
      </c>
      <c r="C5" s="146">
        <v>10045000000</v>
      </c>
      <c r="D5" s="147" t="s">
        <v>22</v>
      </c>
      <c r="F5" t="s">
        <v>24</v>
      </c>
      <c r="G5" s="144" t="s">
        <v>17</v>
      </c>
      <c r="H5" s="146">
        <v>4285000000</v>
      </c>
      <c r="I5" s="147" t="s">
        <v>25</v>
      </c>
      <c r="K5" s="125" t="s">
        <v>612</v>
      </c>
      <c r="L5" s="158">
        <f>STDEV(C2:C231)</f>
        <v>2506347817.050405</v>
      </c>
      <c r="M5" s="159">
        <f>STDEV(H2:H191)</f>
        <v>1854536358.0439637</v>
      </c>
    </row>
    <row r="6" spans="1:13" x14ac:dyDescent="0.2">
      <c r="A6" s="144" t="s">
        <v>31</v>
      </c>
      <c r="B6" s="145" t="s">
        <v>11</v>
      </c>
      <c r="C6" s="146">
        <v>826631000</v>
      </c>
      <c r="D6" s="147" t="s">
        <v>22</v>
      </c>
      <c r="F6" t="s">
        <v>27</v>
      </c>
      <c r="G6" s="144" t="s">
        <v>11</v>
      </c>
      <c r="H6" s="146">
        <v>0</v>
      </c>
      <c r="I6" s="147" t="s">
        <v>25</v>
      </c>
      <c r="K6" s="121" t="s">
        <v>613</v>
      </c>
      <c r="L6" s="115">
        <f>QUARTILE(C2:C231,0)</f>
        <v>0</v>
      </c>
      <c r="M6" s="46">
        <f>QUARTILE(H2:H191,0)</f>
        <v>0</v>
      </c>
    </row>
    <row r="7" spans="1:13" x14ac:dyDescent="0.2">
      <c r="A7" s="144" t="s">
        <v>31</v>
      </c>
      <c r="B7" s="145" t="s">
        <v>15</v>
      </c>
      <c r="C7" s="146">
        <v>844353000</v>
      </c>
      <c r="D7" s="147" t="s">
        <v>22</v>
      </c>
      <c r="F7" t="s">
        <v>27</v>
      </c>
      <c r="G7" s="144" t="s">
        <v>15</v>
      </c>
      <c r="H7" s="146">
        <v>0</v>
      </c>
      <c r="I7" s="147" t="s">
        <v>25</v>
      </c>
      <c r="K7" s="121" t="s">
        <v>614</v>
      </c>
      <c r="L7" s="115">
        <f>QUARTILE(C2:C231,4)</f>
        <v>12740000000</v>
      </c>
      <c r="M7" s="46">
        <f>QUARTILE(H2:H191,4)</f>
        <v>8393000000</v>
      </c>
    </row>
    <row r="8" spans="1:13" x14ac:dyDescent="0.2">
      <c r="A8" s="144" t="s">
        <v>31</v>
      </c>
      <c r="B8" s="145" t="s">
        <v>16</v>
      </c>
      <c r="C8" s="146">
        <v>862730000</v>
      </c>
      <c r="D8" s="147" t="s">
        <v>22</v>
      </c>
      <c r="F8" t="s">
        <v>27</v>
      </c>
      <c r="G8" s="144" t="s">
        <v>16</v>
      </c>
      <c r="H8" s="146">
        <v>0</v>
      </c>
      <c r="I8" s="147" t="s">
        <v>25</v>
      </c>
      <c r="K8" s="121" t="s">
        <v>578</v>
      </c>
      <c r="L8" s="115">
        <f>QUARTILE(C2:C231,1)</f>
        <v>138703250</v>
      </c>
      <c r="M8" s="46">
        <f>QUARTILE(H2:H191,1)</f>
        <v>0</v>
      </c>
    </row>
    <row r="9" spans="1:13" x14ac:dyDescent="0.2">
      <c r="A9" s="144" t="s">
        <v>31</v>
      </c>
      <c r="B9" s="145" t="s">
        <v>17</v>
      </c>
      <c r="C9" s="146">
        <v>975987000</v>
      </c>
      <c r="D9" s="147" t="s">
        <v>22</v>
      </c>
      <c r="F9" t="s">
        <v>27</v>
      </c>
      <c r="G9" s="144" t="s">
        <v>17</v>
      </c>
      <c r="H9" s="146">
        <v>0</v>
      </c>
      <c r="I9" s="147" t="s">
        <v>25</v>
      </c>
      <c r="K9" s="121" t="s">
        <v>579</v>
      </c>
      <c r="L9" s="115">
        <f>QUARTILE(C2:C231,3)</f>
        <v>1172538750</v>
      </c>
      <c r="M9" s="46">
        <f>QUARTILE(H2:H191,3)</f>
        <v>872250000</v>
      </c>
    </row>
    <row r="10" spans="1:13" x14ac:dyDescent="0.2">
      <c r="A10" s="144" t="s">
        <v>33</v>
      </c>
      <c r="B10" s="145" t="s">
        <v>11</v>
      </c>
      <c r="C10" s="146">
        <v>513035000</v>
      </c>
      <c r="D10" s="147" t="s">
        <v>22</v>
      </c>
      <c r="F10" t="s">
        <v>29</v>
      </c>
      <c r="G10" s="144" t="s">
        <v>11</v>
      </c>
      <c r="H10" s="146">
        <v>1461000000</v>
      </c>
      <c r="I10" s="147" t="s">
        <v>25</v>
      </c>
      <c r="K10" s="125" t="s">
        <v>615</v>
      </c>
      <c r="L10" s="126">
        <f>L7-L6</f>
        <v>12740000000</v>
      </c>
      <c r="M10" s="127">
        <f>M7-M6</f>
        <v>8393000000</v>
      </c>
    </row>
    <row r="11" spans="1:13" ht="12.75" thickBot="1" x14ac:dyDescent="0.25">
      <c r="A11" s="144" t="s">
        <v>33</v>
      </c>
      <c r="B11" s="145" t="s">
        <v>15</v>
      </c>
      <c r="C11" s="146">
        <v>559686000</v>
      </c>
      <c r="D11" s="147" t="s">
        <v>22</v>
      </c>
      <c r="F11" t="s">
        <v>29</v>
      </c>
      <c r="G11" s="144" t="s">
        <v>15</v>
      </c>
      <c r="H11" s="146">
        <v>1371000000</v>
      </c>
      <c r="I11" s="147" t="s">
        <v>25</v>
      </c>
      <c r="K11" s="122" t="s">
        <v>616</v>
      </c>
      <c r="L11" s="123">
        <f>L9-L8</f>
        <v>1033835500</v>
      </c>
      <c r="M11" s="124">
        <f>M9-M8</f>
        <v>872250000</v>
      </c>
    </row>
    <row r="12" spans="1:13" x14ac:dyDescent="0.2">
      <c r="A12" s="144" t="s">
        <v>33</v>
      </c>
      <c r="B12" s="145" t="s">
        <v>16</v>
      </c>
      <c r="C12" s="146">
        <v>637459000</v>
      </c>
      <c r="D12" s="147" t="s">
        <v>22</v>
      </c>
      <c r="F12" t="s">
        <v>29</v>
      </c>
      <c r="G12" s="144" t="s">
        <v>16</v>
      </c>
      <c r="H12" s="146">
        <v>1345000000</v>
      </c>
      <c r="I12" s="147" t="s">
        <v>25</v>
      </c>
    </row>
    <row r="13" spans="1:13" x14ac:dyDescent="0.2">
      <c r="A13" s="144" t="s">
        <v>33</v>
      </c>
      <c r="B13" s="145" t="s">
        <v>17</v>
      </c>
      <c r="C13" s="146">
        <v>653816000</v>
      </c>
      <c r="D13" s="147" t="s">
        <v>22</v>
      </c>
      <c r="F13" t="s">
        <v>29</v>
      </c>
      <c r="G13" s="144" t="s">
        <v>17</v>
      </c>
      <c r="H13" s="146">
        <v>1405000000</v>
      </c>
      <c r="I13" s="147" t="s">
        <v>25</v>
      </c>
    </row>
    <row r="14" spans="1:13" x14ac:dyDescent="0.2">
      <c r="A14" s="144" t="s">
        <v>38</v>
      </c>
      <c r="B14" s="145" t="s">
        <v>11</v>
      </c>
      <c r="C14" s="146">
        <v>0</v>
      </c>
      <c r="D14" s="147" t="s">
        <v>22</v>
      </c>
      <c r="F14" t="s">
        <v>65</v>
      </c>
      <c r="G14" s="144" t="s">
        <v>11</v>
      </c>
      <c r="H14" s="146">
        <v>317093000</v>
      </c>
      <c r="I14" s="147" t="s">
        <v>25</v>
      </c>
    </row>
    <row r="15" spans="1:13" x14ac:dyDescent="0.2">
      <c r="A15" s="144" t="s">
        <v>38</v>
      </c>
      <c r="B15" s="145" t="s">
        <v>15</v>
      </c>
      <c r="C15" s="146">
        <v>0</v>
      </c>
      <c r="D15" s="147" t="s">
        <v>22</v>
      </c>
      <c r="F15" t="s">
        <v>65</v>
      </c>
      <c r="G15" s="144" t="s">
        <v>15</v>
      </c>
      <c r="H15" s="146">
        <v>514000000</v>
      </c>
      <c r="I15" s="147" t="s">
        <v>25</v>
      </c>
    </row>
    <row r="16" spans="1:13" x14ac:dyDescent="0.2">
      <c r="A16" s="144" t="s">
        <v>38</v>
      </c>
      <c r="B16" s="145" t="s">
        <v>16</v>
      </c>
      <c r="C16" s="146">
        <v>0</v>
      </c>
      <c r="D16" s="147" t="s">
        <v>22</v>
      </c>
      <c r="F16" t="s">
        <v>65</v>
      </c>
      <c r="G16" s="144" t="s">
        <v>16</v>
      </c>
      <c r="H16" s="146">
        <v>709000000</v>
      </c>
      <c r="I16" s="147" t="s">
        <v>25</v>
      </c>
    </row>
    <row r="17" spans="1:9" x14ac:dyDescent="0.2">
      <c r="A17" s="144" t="s">
        <v>38</v>
      </c>
      <c r="B17" s="145" t="s">
        <v>17</v>
      </c>
      <c r="C17" s="146">
        <v>0</v>
      </c>
      <c r="D17" s="147" t="s">
        <v>22</v>
      </c>
      <c r="F17" t="s">
        <v>65</v>
      </c>
      <c r="G17" s="144" t="s">
        <v>17</v>
      </c>
      <c r="H17" s="146">
        <v>757000000</v>
      </c>
      <c r="I17" s="147" t="s">
        <v>25</v>
      </c>
    </row>
    <row r="18" spans="1:9" x14ac:dyDescent="0.2">
      <c r="A18" s="144" t="s">
        <v>40</v>
      </c>
      <c r="B18" s="145" t="s">
        <v>11</v>
      </c>
      <c r="C18" s="146">
        <v>600000000</v>
      </c>
      <c r="D18" s="147" t="s">
        <v>22</v>
      </c>
      <c r="F18" t="s">
        <v>71</v>
      </c>
      <c r="G18" s="144" t="s">
        <v>11</v>
      </c>
      <c r="H18" s="146">
        <v>4083000000</v>
      </c>
      <c r="I18" s="147" t="s">
        <v>25</v>
      </c>
    </row>
    <row r="19" spans="1:9" x14ac:dyDescent="0.2">
      <c r="A19" s="144" t="s">
        <v>40</v>
      </c>
      <c r="B19" s="145" t="s">
        <v>15</v>
      </c>
      <c r="C19" s="146">
        <v>611100000</v>
      </c>
      <c r="D19" s="147" t="s">
        <v>22</v>
      </c>
      <c r="F19" t="s">
        <v>71</v>
      </c>
      <c r="G19" s="144" t="s">
        <v>15</v>
      </c>
      <c r="H19" s="146">
        <v>4297000000</v>
      </c>
      <c r="I19" s="147" t="s">
        <v>25</v>
      </c>
    </row>
    <row r="20" spans="1:9" x14ac:dyDescent="0.2">
      <c r="A20" s="144" t="s">
        <v>40</v>
      </c>
      <c r="B20" s="145" t="s">
        <v>16</v>
      </c>
      <c r="C20" s="146">
        <v>725200000</v>
      </c>
      <c r="D20" s="147" t="s">
        <v>22</v>
      </c>
      <c r="F20" t="s">
        <v>71</v>
      </c>
      <c r="G20" s="144" t="s">
        <v>16</v>
      </c>
      <c r="H20" s="146">
        <v>4070000000</v>
      </c>
      <c r="I20" s="147" t="s">
        <v>25</v>
      </c>
    </row>
    <row r="21" spans="1:9" x14ac:dyDescent="0.2">
      <c r="A21" s="144" t="s">
        <v>40</v>
      </c>
      <c r="B21" s="145" t="s">
        <v>17</v>
      </c>
      <c r="C21" s="146">
        <v>790000000</v>
      </c>
      <c r="D21" s="147" t="s">
        <v>22</v>
      </c>
      <c r="F21" t="s">
        <v>71</v>
      </c>
      <c r="G21" s="144" t="s">
        <v>17</v>
      </c>
      <c r="H21" s="146">
        <v>3840000000</v>
      </c>
      <c r="I21" s="147" t="s">
        <v>25</v>
      </c>
    </row>
    <row r="22" spans="1:9" x14ac:dyDescent="0.2">
      <c r="A22" s="144" t="s">
        <v>56</v>
      </c>
      <c r="B22" s="145" t="s">
        <v>11</v>
      </c>
      <c r="C22" s="146">
        <v>74744000</v>
      </c>
      <c r="D22" s="147" t="s">
        <v>22</v>
      </c>
      <c r="F22" t="s">
        <v>80</v>
      </c>
      <c r="G22" s="144" t="s">
        <v>11</v>
      </c>
      <c r="H22" s="146">
        <v>0</v>
      </c>
      <c r="I22" s="147" t="s">
        <v>25</v>
      </c>
    </row>
    <row r="23" spans="1:9" x14ac:dyDescent="0.2">
      <c r="A23" s="144" t="s">
        <v>56</v>
      </c>
      <c r="B23" s="145" t="s">
        <v>15</v>
      </c>
      <c r="C23" s="146">
        <v>93879000</v>
      </c>
      <c r="D23" s="147" t="s">
        <v>22</v>
      </c>
      <c r="F23" t="s">
        <v>80</v>
      </c>
      <c r="G23" s="144" t="s">
        <v>15</v>
      </c>
      <c r="H23" s="146">
        <v>0</v>
      </c>
      <c r="I23" s="147" t="s">
        <v>25</v>
      </c>
    </row>
    <row r="24" spans="1:9" x14ac:dyDescent="0.2">
      <c r="A24" s="144" t="s">
        <v>56</v>
      </c>
      <c r="B24" s="145" t="s">
        <v>16</v>
      </c>
      <c r="C24" s="146">
        <v>125286000</v>
      </c>
      <c r="D24" s="147" t="s">
        <v>22</v>
      </c>
      <c r="F24" t="s">
        <v>80</v>
      </c>
      <c r="G24" s="144" t="s">
        <v>16</v>
      </c>
      <c r="H24" s="146">
        <v>0</v>
      </c>
      <c r="I24" s="147" t="s">
        <v>25</v>
      </c>
    </row>
    <row r="25" spans="1:9" x14ac:dyDescent="0.2">
      <c r="A25" s="144" t="s">
        <v>56</v>
      </c>
      <c r="B25" s="145" t="s">
        <v>17</v>
      </c>
      <c r="C25" s="146">
        <v>148591000</v>
      </c>
      <c r="D25" s="147" t="s">
        <v>22</v>
      </c>
      <c r="F25" t="s">
        <v>80</v>
      </c>
      <c r="G25" s="144" t="s">
        <v>17</v>
      </c>
      <c r="H25" s="146">
        <v>0</v>
      </c>
      <c r="I25" s="147" t="s">
        <v>25</v>
      </c>
    </row>
    <row r="26" spans="1:9" x14ac:dyDescent="0.2">
      <c r="A26" s="144" t="s">
        <v>67</v>
      </c>
      <c r="B26" s="145" t="s">
        <v>11</v>
      </c>
      <c r="C26" s="146">
        <v>1320000000</v>
      </c>
      <c r="D26" s="147" t="s">
        <v>22</v>
      </c>
      <c r="F26" t="s">
        <v>106</v>
      </c>
      <c r="G26" s="144" t="s">
        <v>11</v>
      </c>
      <c r="H26" s="146">
        <v>1081000000</v>
      </c>
      <c r="I26" s="147" t="s">
        <v>25</v>
      </c>
    </row>
    <row r="27" spans="1:9" x14ac:dyDescent="0.2">
      <c r="A27" s="144" t="s">
        <v>67</v>
      </c>
      <c r="B27" s="145" t="s">
        <v>15</v>
      </c>
      <c r="C27" s="146">
        <v>1428000000</v>
      </c>
      <c r="D27" s="147" t="s">
        <v>22</v>
      </c>
      <c r="F27" t="s">
        <v>106</v>
      </c>
      <c r="G27" s="144" t="s">
        <v>15</v>
      </c>
      <c r="H27" s="146">
        <v>582000000</v>
      </c>
      <c r="I27" s="147" t="s">
        <v>25</v>
      </c>
    </row>
    <row r="28" spans="1:9" x14ac:dyDescent="0.2">
      <c r="A28" s="144" t="s">
        <v>67</v>
      </c>
      <c r="B28" s="145" t="s">
        <v>16</v>
      </c>
      <c r="C28" s="146">
        <v>1451000000</v>
      </c>
      <c r="D28" s="147" t="s">
        <v>22</v>
      </c>
      <c r="F28" t="s">
        <v>106</v>
      </c>
      <c r="G28" s="144" t="s">
        <v>16</v>
      </c>
      <c r="H28" s="146">
        <v>610000000</v>
      </c>
      <c r="I28" s="147" t="s">
        <v>25</v>
      </c>
    </row>
    <row r="29" spans="1:9" x14ac:dyDescent="0.2">
      <c r="A29" s="144" t="s">
        <v>67</v>
      </c>
      <c r="B29" s="145" t="s">
        <v>17</v>
      </c>
      <c r="C29" s="146">
        <v>1540000000</v>
      </c>
      <c r="D29" s="147" t="s">
        <v>22</v>
      </c>
      <c r="F29" t="s">
        <v>106</v>
      </c>
      <c r="G29" s="144" t="s">
        <v>17</v>
      </c>
      <c r="H29" s="146">
        <v>603000000</v>
      </c>
      <c r="I29" s="147" t="s">
        <v>25</v>
      </c>
    </row>
    <row r="30" spans="1:9" x14ac:dyDescent="0.2">
      <c r="A30" s="144" t="s">
        <v>88</v>
      </c>
      <c r="B30" s="145" t="s">
        <v>11</v>
      </c>
      <c r="C30" s="146">
        <v>0</v>
      </c>
      <c r="D30" s="147" t="s">
        <v>22</v>
      </c>
      <c r="F30" t="s">
        <v>111</v>
      </c>
      <c r="G30" s="144" t="s">
        <v>11</v>
      </c>
      <c r="H30" s="146">
        <v>295700000</v>
      </c>
      <c r="I30" s="147" t="s">
        <v>25</v>
      </c>
    </row>
    <row r="31" spans="1:9" x14ac:dyDescent="0.2">
      <c r="A31" s="144" t="s">
        <v>88</v>
      </c>
      <c r="B31" s="145" t="s">
        <v>15</v>
      </c>
      <c r="C31" s="146">
        <v>0</v>
      </c>
      <c r="D31" s="147" t="s">
        <v>22</v>
      </c>
      <c r="F31" t="s">
        <v>111</v>
      </c>
      <c r="G31" s="144" t="s">
        <v>15</v>
      </c>
      <c r="H31" s="146">
        <v>302000000</v>
      </c>
      <c r="I31" s="147" t="s">
        <v>25</v>
      </c>
    </row>
    <row r="32" spans="1:9" x14ac:dyDescent="0.2">
      <c r="A32" s="144" t="s">
        <v>88</v>
      </c>
      <c r="B32" s="145" t="s">
        <v>16</v>
      </c>
      <c r="C32" s="146">
        <v>0</v>
      </c>
      <c r="D32" s="147" t="s">
        <v>22</v>
      </c>
      <c r="F32" t="s">
        <v>111</v>
      </c>
      <c r="G32" s="144" t="s">
        <v>16</v>
      </c>
      <c r="H32" s="146">
        <v>259200000</v>
      </c>
      <c r="I32" s="147" t="s">
        <v>25</v>
      </c>
    </row>
    <row r="33" spans="1:9" x14ac:dyDescent="0.2">
      <c r="A33" s="144" t="s">
        <v>88</v>
      </c>
      <c r="B33" s="145" t="s">
        <v>17</v>
      </c>
      <c r="C33" s="146">
        <v>0</v>
      </c>
      <c r="D33" s="147" t="s">
        <v>22</v>
      </c>
      <c r="F33" t="s">
        <v>111</v>
      </c>
      <c r="G33" s="144" t="s">
        <v>17</v>
      </c>
      <c r="H33" s="146">
        <v>292800000</v>
      </c>
      <c r="I33" s="147" t="s">
        <v>25</v>
      </c>
    </row>
    <row r="34" spans="1:9" x14ac:dyDescent="0.2">
      <c r="A34" s="144" t="s">
        <v>92</v>
      </c>
      <c r="B34" s="145" t="s">
        <v>11</v>
      </c>
      <c r="C34" s="146">
        <v>604000000</v>
      </c>
      <c r="D34" s="147" t="s">
        <v>22</v>
      </c>
      <c r="F34" t="s">
        <v>112</v>
      </c>
      <c r="G34" s="144" t="s">
        <v>11</v>
      </c>
      <c r="H34" s="146">
        <v>494000000</v>
      </c>
      <c r="I34" s="147" t="s">
        <v>25</v>
      </c>
    </row>
    <row r="35" spans="1:9" x14ac:dyDescent="0.2">
      <c r="A35" s="144" t="s">
        <v>92</v>
      </c>
      <c r="B35" s="145" t="s">
        <v>15</v>
      </c>
      <c r="C35" s="146">
        <v>584000000</v>
      </c>
      <c r="D35" s="147" t="s">
        <v>22</v>
      </c>
      <c r="F35" t="s">
        <v>112</v>
      </c>
      <c r="G35" s="144" t="s">
        <v>15</v>
      </c>
      <c r="H35" s="146">
        <v>550000000</v>
      </c>
      <c r="I35" s="147" t="s">
        <v>25</v>
      </c>
    </row>
    <row r="36" spans="1:9" x14ac:dyDescent="0.2">
      <c r="A36" s="144" t="s">
        <v>92</v>
      </c>
      <c r="B36" s="145" t="s">
        <v>16</v>
      </c>
      <c r="C36" s="146">
        <v>571000000</v>
      </c>
      <c r="D36" s="147" t="s">
        <v>22</v>
      </c>
      <c r="F36" t="s">
        <v>112</v>
      </c>
      <c r="G36" s="144" t="s">
        <v>16</v>
      </c>
      <c r="H36" s="146">
        <v>632000000</v>
      </c>
      <c r="I36" s="147" t="s">
        <v>25</v>
      </c>
    </row>
    <row r="37" spans="1:9" x14ac:dyDescent="0.2">
      <c r="A37" s="144" t="s">
        <v>92</v>
      </c>
      <c r="B37" s="145" t="s">
        <v>17</v>
      </c>
      <c r="C37" s="146">
        <v>646000000</v>
      </c>
      <c r="D37" s="147" t="s">
        <v>22</v>
      </c>
      <c r="F37" t="s">
        <v>112</v>
      </c>
      <c r="G37" s="144" t="s">
        <v>17</v>
      </c>
      <c r="H37" s="146">
        <v>828000000</v>
      </c>
      <c r="I37" s="147" t="s">
        <v>25</v>
      </c>
    </row>
    <row r="38" spans="1:9" x14ac:dyDescent="0.2">
      <c r="A38" s="144" t="s">
        <v>94</v>
      </c>
      <c r="B38" s="145" t="s">
        <v>11</v>
      </c>
      <c r="C38" s="146">
        <v>1049000000</v>
      </c>
      <c r="D38" s="147" t="s">
        <v>22</v>
      </c>
      <c r="F38" t="s">
        <v>115</v>
      </c>
      <c r="G38" s="144" t="s">
        <v>11</v>
      </c>
      <c r="H38" s="146">
        <v>1444100000</v>
      </c>
      <c r="I38" s="147" t="s">
        <v>25</v>
      </c>
    </row>
    <row r="39" spans="1:9" x14ac:dyDescent="0.2">
      <c r="A39" s="144" t="s">
        <v>94</v>
      </c>
      <c r="B39" s="145" t="s">
        <v>15</v>
      </c>
      <c r="C39" s="146">
        <v>2674000000</v>
      </c>
      <c r="D39" s="147" t="s">
        <v>22</v>
      </c>
      <c r="F39" t="s">
        <v>115</v>
      </c>
      <c r="G39" s="144" t="s">
        <v>15</v>
      </c>
      <c r="H39" s="146">
        <v>1893400000</v>
      </c>
      <c r="I39" s="147" t="s">
        <v>25</v>
      </c>
    </row>
    <row r="40" spans="1:9" x14ac:dyDescent="0.2">
      <c r="A40" s="144" t="s">
        <v>172</v>
      </c>
      <c r="B40" s="145" t="s">
        <v>11</v>
      </c>
      <c r="C40" s="146">
        <v>429479000</v>
      </c>
      <c r="D40" s="147" t="s">
        <v>22</v>
      </c>
      <c r="F40" t="s">
        <v>115</v>
      </c>
      <c r="G40" s="144" t="s">
        <v>16</v>
      </c>
      <c r="H40" s="146">
        <v>2012800000</v>
      </c>
      <c r="I40" s="147" t="s">
        <v>25</v>
      </c>
    </row>
    <row r="41" spans="1:9" x14ac:dyDescent="0.2">
      <c r="A41" s="144" t="s">
        <v>172</v>
      </c>
      <c r="B41" s="145" t="s">
        <v>15</v>
      </c>
      <c r="C41" s="146">
        <v>623798000</v>
      </c>
      <c r="D41" s="147" t="s">
        <v>22</v>
      </c>
      <c r="F41" t="s">
        <v>115</v>
      </c>
      <c r="G41" s="144" t="s">
        <v>17</v>
      </c>
      <c r="H41" s="146">
        <v>1973300000</v>
      </c>
      <c r="I41" s="147" t="s">
        <v>25</v>
      </c>
    </row>
    <row r="42" spans="1:9" x14ac:dyDescent="0.2">
      <c r="A42" s="144" t="s">
        <v>172</v>
      </c>
      <c r="B42" s="145" t="s">
        <v>16</v>
      </c>
      <c r="C42" s="146">
        <v>792917000</v>
      </c>
      <c r="D42" s="147" t="s">
        <v>22</v>
      </c>
      <c r="F42" t="s">
        <v>118</v>
      </c>
      <c r="G42" s="144" t="s">
        <v>11</v>
      </c>
      <c r="H42" s="146">
        <v>3904000000</v>
      </c>
      <c r="I42" s="147" t="s">
        <v>25</v>
      </c>
    </row>
    <row r="43" spans="1:9" x14ac:dyDescent="0.2">
      <c r="A43" s="144" t="s">
        <v>172</v>
      </c>
      <c r="B43" s="145" t="s">
        <v>17</v>
      </c>
      <c r="C43" s="146">
        <v>946300000</v>
      </c>
      <c r="D43" s="147" t="s">
        <v>22</v>
      </c>
      <c r="F43" t="s">
        <v>118</v>
      </c>
      <c r="G43" s="144" t="s">
        <v>15</v>
      </c>
      <c r="H43" s="146">
        <v>3731000000</v>
      </c>
      <c r="I43" s="147" t="s">
        <v>25</v>
      </c>
    </row>
    <row r="44" spans="1:9" x14ac:dyDescent="0.2">
      <c r="A44" s="144" t="s">
        <v>173</v>
      </c>
      <c r="B44" s="145" t="s">
        <v>11</v>
      </c>
      <c r="C44" s="146">
        <v>5942000000</v>
      </c>
      <c r="D44" s="147" t="s">
        <v>22</v>
      </c>
      <c r="F44" t="s">
        <v>118</v>
      </c>
      <c r="G44" s="144" t="s">
        <v>16</v>
      </c>
      <c r="H44" s="146">
        <v>4534000000</v>
      </c>
      <c r="I44" s="147" t="s">
        <v>25</v>
      </c>
    </row>
    <row r="45" spans="1:9" x14ac:dyDescent="0.2">
      <c r="A45" s="144" t="s">
        <v>173</v>
      </c>
      <c r="B45" s="145" t="s">
        <v>15</v>
      </c>
      <c r="C45" s="146">
        <v>6294000000</v>
      </c>
      <c r="D45" s="147" t="s">
        <v>22</v>
      </c>
      <c r="F45" t="s">
        <v>118</v>
      </c>
      <c r="G45" s="144" t="s">
        <v>17</v>
      </c>
      <c r="H45" s="146">
        <v>5920000000</v>
      </c>
      <c r="I45" s="147" t="s">
        <v>25</v>
      </c>
    </row>
    <row r="46" spans="1:9" x14ac:dyDescent="0.2">
      <c r="A46" s="144" t="s">
        <v>173</v>
      </c>
      <c r="B46" s="145" t="s">
        <v>16</v>
      </c>
      <c r="C46" s="146">
        <v>6207000000</v>
      </c>
      <c r="D46" s="147" t="s">
        <v>22</v>
      </c>
      <c r="F46" t="s">
        <v>119</v>
      </c>
      <c r="G46" s="144" t="s">
        <v>11</v>
      </c>
      <c r="H46" s="146">
        <v>886000000</v>
      </c>
      <c r="I46" s="147" t="s">
        <v>25</v>
      </c>
    </row>
    <row r="47" spans="1:9" x14ac:dyDescent="0.2">
      <c r="A47" s="144" t="s">
        <v>173</v>
      </c>
      <c r="B47" s="145" t="s">
        <v>17</v>
      </c>
      <c r="C47" s="146">
        <v>6296000000</v>
      </c>
      <c r="D47" s="147" t="s">
        <v>22</v>
      </c>
      <c r="F47" t="s">
        <v>119</v>
      </c>
      <c r="G47" s="144" t="s">
        <v>15</v>
      </c>
      <c r="H47" s="146">
        <v>861000000</v>
      </c>
      <c r="I47" s="147" t="s">
        <v>25</v>
      </c>
    </row>
    <row r="48" spans="1:9" x14ac:dyDescent="0.2">
      <c r="A48" s="144" t="s">
        <v>175</v>
      </c>
      <c r="B48" s="145" t="s">
        <v>11</v>
      </c>
      <c r="C48" s="146">
        <v>0</v>
      </c>
      <c r="D48" s="147" t="s">
        <v>22</v>
      </c>
      <c r="F48" t="s">
        <v>119</v>
      </c>
      <c r="G48" s="144" t="s">
        <v>16</v>
      </c>
      <c r="H48" s="146">
        <v>817000000</v>
      </c>
      <c r="I48" s="147" t="s">
        <v>25</v>
      </c>
    </row>
    <row r="49" spans="1:9" x14ac:dyDescent="0.2">
      <c r="A49" s="144" t="s">
        <v>175</v>
      </c>
      <c r="B49" s="145" t="s">
        <v>15</v>
      </c>
      <c r="C49" s="146">
        <v>0</v>
      </c>
      <c r="D49" s="147" t="s">
        <v>22</v>
      </c>
      <c r="F49" t="s">
        <v>119</v>
      </c>
      <c r="G49" s="144" t="s">
        <v>17</v>
      </c>
      <c r="H49" s="146">
        <v>876000000</v>
      </c>
      <c r="I49" s="147" t="s">
        <v>25</v>
      </c>
    </row>
    <row r="50" spans="1:9" x14ac:dyDescent="0.2">
      <c r="A50" s="144" t="s">
        <v>184</v>
      </c>
      <c r="B50" s="145" t="s">
        <v>11</v>
      </c>
      <c r="C50" s="146">
        <v>0</v>
      </c>
      <c r="D50" s="147" t="s">
        <v>22</v>
      </c>
      <c r="F50" t="s">
        <v>125</v>
      </c>
      <c r="G50" s="144" t="s">
        <v>11</v>
      </c>
      <c r="H50" s="146">
        <v>0</v>
      </c>
      <c r="I50" s="147" t="s">
        <v>25</v>
      </c>
    </row>
    <row r="51" spans="1:9" x14ac:dyDescent="0.2">
      <c r="A51" s="144" t="s">
        <v>184</v>
      </c>
      <c r="B51" s="145" t="s">
        <v>15</v>
      </c>
      <c r="C51" s="146">
        <v>0</v>
      </c>
      <c r="D51" s="147" t="s">
        <v>22</v>
      </c>
      <c r="F51" t="s">
        <v>125</v>
      </c>
      <c r="G51" s="144" t="s">
        <v>15</v>
      </c>
      <c r="H51" s="146">
        <v>0</v>
      </c>
      <c r="I51" s="147" t="s">
        <v>25</v>
      </c>
    </row>
    <row r="52" spans="1:9" x14ac:dyDescent="0.2">
      <c r="A52" s="144" t="s">
        <v>184</v>
      </c>
      <c r="B52" s="145" t="s">
        <v>16</v>
      </c>
      <c r="C52" s="146">
        <v>0</v>
      </c>
      <c r="D52" s="147" t="s">
        <v>22</v>
      </c>
      <c r="F52" t="s">
        <v>125</v>
      </c>
      <c r="G52" s="144" t="s">
        <v>16</v>
      </c>
      <c r="H52" s="146">
        <v>0</v>
      </c>
      <c r="I52" s="147" t="s">
        <v>25</v>
      </c>
    </row>
    <row r="53" spans="1:9" x14ac:dyDescent="0.2">
      <c r="A53" s="144" t="s">
        <v>184</v>
      </c>
      <c r="B53" s="145" t="s">
        <v>17</v>
      </c>
      <c r="C53" s="146">
        <v>0</v>
      </c>
      <c r="D53" s="147" t="s">
        <v>22</v>
      </c>
      <c r="F53" t="s">
        <v>125</v>
      </c>
      <c r="G53" s="144" t="s">
        <v>17</v>
      </c>
      <c r="H53" s="146">
        <v>0</v>
      </c>
      <c r="I53" s="147" t="s">
        <v>25</v>
      </c>
    </row>
    <row r="54" spans="1:9" x14ac:dyDescent="0.2">
      <c r="A54" s="144" t="s">
        <v>185</v>
      </c>
      <c r="B54" s="145" t="s">
        <v>11</v>
      </c>
      <c r="C54" s="146">
        <v>516338000</v>
      </c>
      <c r="D54" s="147" t="s">
        <v>22</v>
      </c>
      <c r="F54" t="s">
        <v>134</v>
      </c>
      <c r="G54" s="144" t="s">
        <v>11</v>
      </c>
      <c r="H54" s="146">
        <v>2226200000</v>
      </c>
      <c r="I54" s="147" t="s">
        <v>25</v>
      </c>
    </row>
    <row r="55" spans="1:9" x14ac:dyDescent="0.2">
      <c r="A55" s="144" t="s">
        <v>185</v>
      </c>
      <c r="B55" s="145" t="s">
        <v>15</v>
      </c>
      <c r="C55" s="146">
        <v>553817000</v>
      </c>
      <c r="D55" s="147" t="s">
        <v>22</v>
      </c>
      <c r="F55" t="s">
        <v>134</v>
      </c>
      <c r="G55" s="144" t="s">
        <v>15</v>
      </c>
      <c r="H55" s="146">
        <v>2430600000</v>
      </c>
      <c r="I55" s="147" t="s">
        <v>25</v>
      </c>
    </row>
    <row r="56" spans="1:9" x14ac:dyDescent="0.2">
      <c r="A56" s="144" t="s">
        <v>185</v>
      </c>
      <c r="B56" s="145" t="s">
        <v>16</v>
      </c>
      <c r="C56" s="146">
        <v>563975000</v>
      </c>
      <c r="D56" s="147" t="s">
        <v>22</v>
      </c>
      <c r="F56" t="s">
        <v>134</v>
      </c>
      <c r="G56" s="144" t="s">
        <v>16</v>
      </c>
      <c r="H56" s="146">
        <v>3697300000</v>
      </c>
      <c r="I56" s="147" t="s">
        <v>25</v>
      </c>
    </row>
    <row r="57" spans="1:9" x14ac:dyDescent="0.2">
      <c r="A57" s="144" t="s">
        <v>185</v>
      </c>
      <c r="B57" s="145" t="s">
        <v>17</v>
      </c>
      <c r="C57" s="146">
        <v>489265000</v>
      </c>
      <c r="D57" s="147" t="s">
        <v>22</v>
      </c>
      <c r="F57" t="s">
        <v>134</v>
      </c>
      <c r="G57" s="144" t="s">
        <v>17</v>
      </c>
      <c r="H57" s="146">
        <v>4470100000</v>
      </c>
      <c r="I57" s="147" t="s">
        <v>25</v>
      </c>
    </row>
    <row r="58" spans="1:9" x14ac:dyDescent="0.2">
      <c r="A58" s="144" t="s">
        <v>219</v>
      </c>
      <c r="B58" s="145" t="s">
        <v>11</v>
      </c>
      <c r="C58" s="146">
        <v>1153000000</v>
      </c>
      <c r="D58" s="147" t="s">
        <v>22</v>
      </c>
      <c r="F58" t="s">
        <v>135</v>
      </c>
      <c r="G58" s="144" t="s">
        <v>11</v>
      </c>
      <c r="H58" s="146">
        <v>338786000</v>
      </c>
      <c r="I58" s="147" t="s">
        <v>25</v>
      </c>
    </row>
    <row r="59" spans="1:9" x14ac:dyDescent="0.2">
      <c r="A59" s="144" t="s">
        <v>219</v>
      </c>
      <c r="B59" s="145" t="s">
        <v>15</v>
      </c>
      <c r="C59" s="146">
        <v>1125000000</v>
      </c>
      <c r="D59" s="147" t="s">
        <v>22</v>
      </c>
      <c r="F59" t="s">
        <v>135</v>
      </c>
      <c r="G59" s="144" t="s">
        <v>15</v>
      </c>
      <c r="H59" s="146">
        <v>392805000</v>
      </c>
      <c r="I59" s="147" t="s">
        <v>25</v>
      </c>
    </row>
    <row r="60" spans="1:9" x14ac:dyDescent="0.2">
      <c r="A60" s="144" t="s">
        <v>219</v>
      </c>
      <c r="B60" s="145" t="s">
        <v>16</v>
      </c>
      <c r="C60" s="146">
        <v>1094000000</v>
      </c>
      <c r="D60" s="147" t="s">
        <v>22</v>
      </c>
      <c r="F60" t="s">
        <v>135</v>
      </c>
      <c r="G60" s="144" t="s">
        <v>16</v>
      </c>
      <c r="H60" s="146">
        <v>539799000</v>
      </c>
      <c r="I60" s="147" t="s">
        <v>25</v>
      </c>
    </row>
    <row r="61" spans="1:9" x14ac:dyDescent="0.2">
      <c r="A61" s="144" t="s">
        <v>219</v>
      </c>
      <c r="B61" s="145" t="s">
        <v>17</v>
      </c>
      <c r="C61" s="146">
        <v>1109000000</v>
      </c>
      <c r="D61" s="147" t="s">
        <v>22</v>
      </c>
      <c r="F61" t="s">
        <v>135</v>
      </c>
      <c r="G61" s="144" t="s">
        <v>17</v>
      </c>
      <c r="H61" s="146">
        <v>551418000</v>
      </c>
      <c r="I61" s="147" t="s">
        <v>25</v>
      </c>
    </row>
    <row r="62" spans="1:9" x14ac:dyDescent="0.2">
      <c r="A62" s="144" t="s">
        <v>220</v>
      </c>
      <c r="B62" s="145" t="s">
        <v>11</v>
      </c>
      <c r="C62" s="146">
        <v>915000000</v>
      </c>
      <c r="D62" s="147" t="s">
        <v>22</v>
      </c>
      <c r="F62" t="s">
        <v>149</v>
      </c>
      <c r="G62" s="144" t="s">
        <v>11</v>
      </c>
      <c r="H62" s="146">
        <v>0</v>
      </c>
      <c r="I62" s="147" t="s">
        <v>25</v>
      </c>
    </row>
    <row r="63" spans="1:9" x14ac:dyDescent="0.2">
      <c r="A63" s="144" t="s">
        <v>220</v>
      </c>
      <c r="B63" s="145" t="s">
        <v>15</v>
      </c>
      <c r="C63" s="146">
        <v>983000000</v>
      </c>
      <c r="D63" s="147" t="s">
        <v>22</v>
      </c>
      <c r="F63" t="s">
        <v>149</v>
      </c>
      <c r="G63" s="144" t="s">
        <v>15</v>
      </c>
      <c r="H63" s="146">
        <v>0</v>
      </c>
      <c r="I63" s="147" t="s">
        <v>25</v>
      </c>
    </row>
    <row r="64" spans="1:9" x14ac:dyDescent="0.2">
      <c r="A64" s="144" t="s">
        <v>220</v>
      </c>
      <c r="B64" s="145" t="s">
        <v>16</v>
      </c>
      <c r="C64" s="146">
        <v>923000000</v>
      </c>
      <c r="D64" s="147" t="s">
        <v>22</v>
      </c>
      <c r="F64" t="s">
        <v>149</v>
      </c>
      <c r="G64" s="144" t="s">
        <v>16</v>
      </c>
      <c r="H64" s="146">
        <v>0</v>
      </c>
      <c r="I64" s="147" t="s">
        <v>25</v>
      </c>
    </row>
    <row r="65" spans="1:9" x14ac:dyDescent="0.2">
      <c r="A65" s="144" t="s">
        <v>220</v>
      </c>
      <c r="B65" s="145" t="s">
        <v>17</v>
      </c>
      <c r="C65" s="146">
        <v>1114000000</v>
      </c>
      <c r="D65" s="147" t="s">
        <v>22</v>
      </c>
      <c r="F65" t="s">
        <v>149</v>
      </c>
      <c r="G65" s="144" t="s">
        <v>17</v>
      </c>
      <c r="H65" s="146">
        <v>0</v>
      </c>
      <c r="I65" s="147" t="s">
        <v>25</v>
      </c>
    </row>
    <row r="66" spans="1:9" x14ac:dyDescent="0.2">
      <c r="A66" s="144" t="s">
        <v>247</v>
      </c>
      <c r="B66" s="145" t="s">
        <v>11</v>
      </c>
      <c r="C66" s="146">
        <v>1415000000</v>
      </c>
      <c r="D66" s="147" t="s">
        <v>22</v>
      </c>
      <c r="F66" t="s">
        <v>159</v>
      </c>
      <c r="G66" s="144" t="s">
        <v>11</v>
      </c>
      <c r="H66" s="146">
        <v>0</v>
      </c>
      <c r="I66" s="147" t="s">
        <v>25</v>
      </c>
    </row>
    <row r="67" spans="1:9" x14ac:dyDescent="0.2">
      <c r="A67" s="144" t="s">
        <v>247</v>
      </c>
      <c r="B67" s="145" t="s">
        <v>15</v>
      </c>
      <c r="C67" s="146">
        <v>2666000000</v>
      </c>
      <c r="D67" s="147" t="s">
        <v>22</v>
      </c>
      <c r="F67" t="s">
        <v>159</v>
      </c>
      <c r="G67" s="144" t="s">
        <v>15</v>
      </c>
      <c r="H67" s="146">
        <v>0</v>
      </c>
      <c r="I67" s="147" t="s">
        <v>25</v>
      </c>
    </row>
    <row r="68" spans="1:9" x14ac:dyDescent="0.2">
      <c r="A68" s="144" t="s">
        <v>247</v>
      </c>
      <c r="B68" s="145" t="s">
        <v>16</v>
      </c>
      <c r="C68" s="146">
        <v>4816000000</v>
      </c>
      <c r="D68" s="147" t="s">
        <v>22</v>
      </c>
      <c r="F68" t="s">
        <v>159</v>
      </c>
      <c r="G68" s="144" t="s">
        <v>16</v>
      </c>
      <c r="H68" s="146">
        <v>0</v>
      </c>
      <c r="I68" s="147" t="s">
        <v>25</v>
      </c>
    </row>
    <row r="69" spans="1:9" x14ac:dyDescent="0.2">
      <c r="A69" s="144" t="s">
        <v>247</v>
      </c>
      <c r="B69" s="145" t="s">
        <v>17</v>
      </c>
      <c r="C69" s="146">
        <v>5919000000</v>
      </c>
      <c r="D69" s="147" t="s">
        <v>22</v>
      </c>
      <c r="F69" t="s">
        <v>159</v>
      </c>
      <c r="G69" s="144" t="s">
        <v>17</v>
      </c>
      <c r="H69" s="146">
        <v>0</v>
      </c>
      <c r="I69" s="147" t="s">
        <v>25</v>
      </c>
    </row>
    <row r="70" spans="1:9" x14ac:dyDescent="0.2">
      <c r="A70" s="144" t="s">
        <v>253</v>
      </c>
      <c r="B70" s="145" t="s">
        <v>11</v>
      </c>
      <c r="C70" s="146">
        <v>209614000</v>
      </c>
      <c r="D70" s="147" t="s">
        <v>22</v>
      </c>
      <c r="F70" t="s">
        <v>165</v>
      </c>
      <c r="G70" s="144" t="s">
        <v>11</v>
      </c>
      <c r="H70" s="146">
        <v>58827000</v>
      </c>
      <c r="I70" s="147" t="s">
        <v>25</v>
      </c>
    </row>
    <row r="71" spans="1:9" x14ac:dyDescent="0.2">
      <c r="A71" s="144" t="s">
        <v>253</v>
      </c>
      <c r="B71" s="145" t="s">
        <v>15</v>
      </c>
      <c r="C71" s="146">
        <v>263792000</v>
      </c>
      <c r="D71" s="147" t="s">
        <v>22</v>
      </c>
      <c r="F71" t="s">
        <v>165</v>
      </c>
      <c r="G71" s="144" t="s">
        <v>15</v>
      </c>
      <c r="H71" s="146">
        <v>66259000</v>
      </c>
      <c r="I71" s="147" t="s">
        <v>25</v>
      </c>
    </row>
    <row r="72" spans="1:9" x14ac:dyDescent="0.2">
      <c r="A72" s="144" t="s">
        <v>253</v>
      </c>
      <c r="B72" s="145" t="s">
        <v>16</v>
      </c>
      <c r="C72" s="146">
        <v>296583000</v>
      </c>
      <c r="D72" s="147" t="s">
        <v>22</v>
      </c>
      <c r="F72" t="s">
        <v>165</v>
      </c>
      <c r="G72" s="144" t="s">
        <v>16</v>
      </c>
      <c r="H72" s="146">
        <v>69589000</v>
      </c>
      <c r="I72" s="147" t="s">
        <v>25</v>
      </c>
    </row>
    <row r="73" spans="1:9" x14ac:dyDescent="0.2">
      <c r="A73" s="144" t="s">
        <v>253</v>
      </c>
      <c r="B73" s="145" t="s">
        <v>17</v>
      </c>
      <c r="C73" s="146">
        <v>334227000</v>
      </c>
      <c r="D73" s="147" t="s">
        <v>22</v>
      </c>
      <c r="F73" t="s">
        <v>165</v>
      </c>
      <c r="G73" s="144" t="s">
        <v>17</v>
      </c>
      <c r="H73" s="146">
        <v>65411000</v>
      </c>
      <c r="I73" s="147" t="s">
        <v>25</v>
      </c>
    </row>
    <row r="74" spans="1:9" x14ac:dyDescent="0.2">
      <c r="A74" s="144" t="s">
        <v>254</v>
      </c>
      <c r="B74" s="145" t="s">
        <v>11</v>
      </c>
      <c r="C74" s="146">
        <v>0</v>
      </c>
      <c r="D74" s="147" t="s">
        <v>22</v>
      </c>
      <c r="F74" t="s">
        <v>198</v>
      </c>
      <c r="G74" s="144" t="s">
        <v>11</v>
      </c>
      <c r="H74" s="146">
        <v>0</v>
      </c>
      <c r="I74" s="147" t="s">
        <v>25</v>
      </c>
    </row>
    <row r="75" spans="1:9" x14ac:dyDescent="0.2">
      <c r="A75" s="144" t="s">
        <v>254</v>
      </c>
      <c r="B75" s="145" t="s">
        <v>15</v>
      </c>
      <c r="C75" s="146">
        <v>0</v>
      </c>
      <c r="D75" s="147" t="s">
        <v>22</v>
      </c>
      <c r="F75" t="s">
        <v>198</v>
      </c>
      <c r="G75" s="144" t="s">
        <v>15</v>
      </c>
      <c r="H75" s="146">
        <v>0</v>
      </c>
      <c r="I75" s="147" t="s">
        <v>25</v>
      </c>
    </row>
    <row r="76" spans="1:9" x14ac:dyDescent="0.2">
      <c r="A76" s="144" t="s">
        <v>254</v>
      </c>
      <c r="B76" s="145" t="s">
        <v>16</v>
      </c>
      <c r="C76" s="146">
        <v>0</v>
      </c>
      <c r="D76" s="147" t="s">
        <v>22</v>
      </c>
      <c r="F76" t="s">
        <v>198</v>
      </c>
      <c r="G76" s="144" t="s">
        <v>16</v>
      </c>
      <c r="H76" s="146">
        <v>0</v>
      </c>
      <c r="I76" s="147" t="s">
        <v>25</v>
      </c>
    </row>
    <row r="77" spans="1:9" x14ac:dyDescent="0.2">
      <c r="A77" s="144" t="s">
        <v>254</v>
      </c>
      <c r="B77" s="145" t="s">
        <v>17</v>
      </c>
      <c r="C77" s="146">
        <v>0</v>
      </c>
      <c r="D77" s="147" t="s">
        <v>22</v>
      </c>
      <c r="F77" t="s">
        <v>198</v>
      </c>
      <c r="G77" s="144" t="s">
        <v>17</v>
      </c>
      <c r="H77" s="146">
        <v>0</v>
      </c>
      <c r="I77" s="147" t="s">
        <v>25</v>
      </c>
    </row>
    <row r="78" spans="1:9" x14ac:dyDescent="0.2">
      <c r="A78" s="144" t="s">
        <v>255</v>
      </c>
      <c r="B78" s="145" t="s">
        <v>11</v>
      </c>
      <c r="C78" s="146">
        <v>0</v>
      </c>
      <c r="D78" s="147" t="s">
        <v>22</v>
      </c>
      <c r="F78" t="s">
        <v>217</v>
      </c>
      <c r="G78" s="144" t="s">
        <v>11</v>
      </c>
      <c r="H78" s="146">
        <v>0</v>
      </c>
      <c r="I78" s="147" t="s">
        <v>25</v>
      </c>
    </row>
    <row r="79" spans="1:9" x14ac:dyDescent="0.2">
      <c r="A79" s="144" t="s">
        <v>255</v>
      </c>
      <c r="B79" s="145" t="s">
        <v>15</v>
      </c>
      <c r="C79" s="146">
        <v>0</v>
      </c>
      <c r="D79" s="147" t="s">
        <v>22</v>
      </c>
      <c r="F79" t="s">
        <v>217</v>
      </c>
      <c r="G79" s="144" t="s">
        <v>15</v>
      </c>
      <c r="H79" s="146">
        <v>0</v>
      </c>
      <c r="I79" s="147" t="s">
        <v>25</v>
      </c>
    </row>
    <row r="80" spans="1:9" x14ac:dyDescent="0.2">
      <c r="A80" s="144" t="s">
        <v>255</v>
      </c>
      <c r="B80" s="145" t="s">
        <v>16</v>
      </c>
      <c r="C80" s="146">
        <v>0</v>
      </c>
      <c r="D80" s="147" t="s">
        <v>22</v>
      </c>
      <c r="F80" t="s">
        <v>217</v>
      </c>
      <c r="G80" s="144" t="s">
        <v>16</v>
      </c>
      <c r="H80" s="146">
        <v>0</v>
      </c>
      <c r="I80" s="147" t="s">
        <v>25</v>
      </c>
    </row>
    <row r="81" spans="1:9" x14ac:dyDescent="0.2">
      <c r="A81" s="144" t="s">
        <v>255</v>
      </c>
      <c r="B81" s="145" t="s">
        <v>17</v>
      </c>
      <c r="C81" s="146">
        <v>0</v>
      </c>
      <c r="D81" s="147" t="s">
        <v>22</v>
      </c>
      <c r="F81" t="s">
        <v>217</v>
      </c>
      <c r="G81" s="144" t="s">
        <v>17</v>
      </c>
      <c r="H81" s="146">
        <v>0</v>
      </c>
      <c r="I81" s="147" t="s">
        <v>25</v>
      </c>
    </row>
    <row r="82" spans="1:9" x14ac:dyDescent="0.2">
      <c r="A82" s="144" t="s">
        <v>258</v>
      </c>
      <c r="B82" s="145" t="s">
        <v>11</v>
      </c>
      <c r="C82" s="146">
        <v>137354000</v>
      </c>
      <c r="D82" s="147" t="s">
        <v>22</v>
      </c>
      <c r="F82" t="s">
        <v>239</v>
      </c>
      <c r="G82" s="144" t="s">
        <v>11</v>
      </c>
      <c r="H82" s="146">
        <v>291300000</v>
      </c>
      <c r="I82" s="147" t="s">
        <v>25</v>
      </c>
    </row>
    <row r="83" spans="1:9" x14ac:dyDescent="0.2">
      <c r="A83" s="144" t="s">
        <v>258</v>
      </c>
      <c r="B83" s="145" t="s">
        <v>15</v>
      </c>
      <c r="C83" s="146">
        <v>147696000</v>
      </c>
      <c r="D83" s="147" t="s">
        <v>22</v>
      </c>
      <c r="F83" t="s">
        <v>239</v>
      </c>
      <c r="G83" s="144" t="s">
        <v>15</v>
      </c>
      <c r="H83" s="146">
        <v>323000000</v>
      </c>
      <c r="I83" s="147" t="s">
        <v>25</v>
      </c>
    </row>
    <row r="84" spans="1:9" x14ac:dyDescent="0.2">
      <c r="A84" s="144" t="s">
        <v>258</v>
      </c>
      <c r="B84" s="145" t="s">
        <v>16</v>
      </c>
      <c r="C84" s="146">
        <v>142751000</v>
      </c>
      <c r="D84" s="147" t="s">
        <v>22</v>
      </c>
      <c r="F84" t="s">
        <v>239</v>
      </c>
      <c r="G84" s="144" t="s">
        <v>16</v>
      </c>
      <c r="H84" s="146">
        <v>346500000</v>
      </c>
      <c r="I84" s="147" t="s">
        <v>25</v>
      </c>
    </row>
    <row r="85" spans="1:9" x14ac:dyDescent="0.2">
      <c r="A85" s="144" t="s">
        <v>258</v>
      </c>
      <c r="B85" s="145" t="s">
        <v>17</v>
      </c>
      <c r="C85" s="146">
        <v>132892000</v>
      </c>
      <c r="D85" s="147" t="s">
        <v>22</v>
      </c>
      <c r="F85" t="s">
        <v>239</v>
      </c>
      <c r="G85" s="144" t="s">
        <v>17</v>
      </c>
      <c r="H85" s="146">
        <v>383100000</v>
      </c>
      <c r="I85" s="147" t="s">
        <v>25</v>
      </c>
    </row>
    <row r="86" spans="1:9" x14ac:dyDescent="0.2">
      <c r="A86" s="144" t="s">
        <v>266</v>
      </c>
      <c r="B86" s="145" t="s">
        <v>11</v>
      </c>
      <c r="C86" s="146">
        <v>132460000</v>
      </c>
      <c r="D86" s="147" t="s">
        <v>22</v>
      </c>
      <c r="F86" t="s">
        <v>270</v>
      </c>
      <c r="G86" s="144" t="s">
        <v>11</v>
      </c>
      <c r="H86" s="146">
        <v>1760000000</v>
      </c>
      <c r="I86" s="147" t="s">
        <v>25</v>
      </c>
    </row>
    <row r="87" spans="1:9" x14ac:dyDescent="0.2">
      <c r="A87" s="144" t="s">
        <v>266</v>
      </c>
      <c r="B87" s="145" t="s">
        <v>15</v>
      </c>
      <c r="C87" s="146">
        <v>134300000</v>
      </c>
      <c r="D87" s="147" t="s">
        <v>22</v>
      </c>
      <c r="F87" t="s">
        <v>270</v>
      </c>
      <c r="G87" s="144" t="s">
        <v>15</v>
      </c>
      <c r="H87" s="146">
        <v>2120000000</v>
      </c>
      <c r="I87" s="147" t="s">
        <v>25</v>
      </c>
    </row>
    <row r="88" spans="1:9" x14ac:dyDescent="0.2">
      <c r="A88" s="144" t="s">
        <v>266</v>
      </c>
      <c r="B88" s="145" t="s">
        <v>16</v>
      </c>
      <c r="C88" s="146">
        <v>143969000</v>
      </c>
      <c r="D88" s="147" t="s">
        <v>22</v>
      </c>
      <c r="F88" t="s">
        <v>270</v>
      </c>
      <c r="G88" s="144" t="s">
        <v>16</v>
      </c>
      <c r="H88" s="146">
        <v>2854000000</v>
      </c>
      <c r="I88" s="147" t="s">
        <v>25</v>
      </c>
    </row>
    <row r="89" spans="1:9" x14ac:dyDescent="0.2">
      <c r="A89" s="144" t="s">
        <v>266</v>
      </c>
      <c r="B89" s="145" t="s">
        <v>17</v>
      </c>
      <c r="C89" s="146">
        <v>130593000</v>
      </c>
      <c r="D89" s="147" t="s">
        <v>22</v>
      </c>
      <c r="F89" t="s">
        <v>270</v>
      </c>
      <c r="G89" s="144" t="s">
        <v>17</v>
      </c>
      <c r="H89" s="146">
        <v>3014000000</v>
      </c>
      <c r="I89" s="147" t="s">
        <v>25</v>
      </c>
    </row>
    <row r="90" spans="1:9" x14ac:dyDescent="0.2">
      <c r="A90" s="144" t="s">
        <v>272</v>
      </c>
      <c r="B90" s="145" t="s">
        <v>11</v>
      </c>
      <c r="C90" s="146">
        <v>710000000</v>
      </c>
      <c r="D90" s="147" t="s">
        <v>22</v>
      </c>
      <c r="F90" t="s">
        <v>290</v>
      </c>
      <c r="G90" s="144" t="s">
        <v>11</v>
      </c>
      <c r="H90" s="146">
        <v>0</v>
      </c>
      <c r="I90" s="147" t="s">
        <v>25</v>
      </c>
    </row>
    <row r="91" spans="1:9" x14ac:dyDescent="0.2">
      <c r="A91" s="144" t="s">
        <v>272</v>
      </c>
      <c r="B91" s="145" t="s">
        <v>15</v>
      </c>
      <c r="C91" s="146">
        <v>815000000</v>
      </c>
      <c r="D91" s="147" t="s">
        <v>22</v>
      </c>
      <c r="F91" t="s">
        <v>290</v>
      </c>
      <c r="G91" s="144" t="s">
        <v>15</v>
      </c>
      <c r="H91" s="146">
        <v>0</v>
      </c>
      <c r="I91" s="147" t="s">
        <v>25</v>
      </c>
    </row>
    <row r="92" spans="1:9" x14ac:dyDescent="0.2">
      <c r="A92" s="144" t="s">
        <v>272</v>
      </c>
      <c r="B92" s="145" t="s">
        <v>16</v>
      </c>
      <c r="C92" s="146">
        <v>769000000</v>
      </c>
      <c r="D92" s="147" t="s">
        <v>22</v>
      </c>
      <c r="F92" t="s">
        <v>290</v>
      </c>
      <c r="G92" s="144" t="s">
        <v>16</v>
      </c>
      <c r="H92" s="146">
        <v>0</v>
      </c>
      <c r="I92" s="147" t="s">
        <v>25</v>
      </c>
    </row>
    <row r="93" spans="1:9" x14ac:dyDescent="0.2">
      <c r="A93" s="144" t="s">
        <v>272</v>
      </c>
      <c r="B93" s="145" t="s">
        <v>17</v>
      </c>
      <c r="C93" s="146">
        <v>742000000</v>
      </c>
      <c r="D93" s="147" t="s">
        <v>22</v>
      </c>
      <c r="F93" t="s">
        <v>290</v>
      </c>
      <c r="G93" s="144" t="s">
        <v>17</v>
      </c>
      <c r="H93" s="146">
        <v>0</v>
      </c>
      <c r="I93" s="147" t="s">
        <v>25</v>
      </c>
    </row>
    <row r="94" spans="1:9" x14ac:dyDescent="0.2">
      <c r="A94" s="144" t="s">
        <v>275</v>
      </c>
      <c r="B94" s="145" t="s">
        <v>11</v>
      </c>
      <c r="C94" s="146">
        <v>0</v>
      </c>
      <c r="D94" s="147" t="s">
        <v>22</v>
      </c>
      <c r="F94" t="s">
        <v>299</v>
      </c>
      <c r="G94" s="144" t="s">
        <v>11</v>
      </c>
      <c r="H94" s="146">
        <v>197600000</v>
      </c>
      <c r="I94" s="147" t="s">
        <v>25</v>
      </c>
    </row>
    <row r="95" spans="1:9" x14ac:dyDescent="0.2">
      <c r="A95" s="144" t="s">
        <v>275</v>
      </c>
      <c r="B95" s="145" t="s">
        <v>15</v>
      </c>
      <c r="C95" s="146">
        <v>0</v>
      </c>
      <c r="D95" s="147" t="s">
        <v>22</v>
      </c>
      <c r="F95" t="s">
        <v>299</v>
      </c>
      <c r="G95" s="144" t="s">
        <v>15</v>
      </c>
      <c r="H95" s="146">
        <v>203200000</v>
      </c>
      <c r="I95" s="147" t="s">
        <v>25</v>
      </c>
    </row>
    <row r="96" spans="1:9" x14ac:dyDescent="0.2">
      <c r="A96" s="144" t="s">
        <v>275</v>
      </c>
      <c r="B96" s="145" t="s">
        <v>16</v>
      </c>
      <c r="C96" s="146">
        <v>0</v>
      </c>
      <c r="D96" s="147" t="s">
        <v>22</v>
      </c>
      <c r="F96" t="s">
        <v>299</v>
      </c>
      <c r="G96" s="144" t="s">
        <v>16</v>
      </c>
      <c r="H96" s="146">
        <v>214900000</v>
      </c>
      <c r="I96" s="147" t="s">
        <v>25</v>
      </c>
    </row>
    <row r="97" spans="1:9" x14ac:dyDescent="0.2">
      <c r="A97" s="144" t="s">
        <v>275</v>
      </c>
      <c r="B97" s="145" t="s">
        <v>17</v>
      </c>
      <c r="C97" s="146">
        <v>0</v>
      </c>
      <c r="D97" s="147" t="s">
        <v>22</v>
      </c>
      <c r="F97" t="s">
        <v>299</v>
      </c>
      <c r="G97" s="144" t="s">
        <v>17</v>
      </c>
      <c r="H97" s="146">
        <v>232100000</v>
      </c>
      <c r="I97" s="147" t="s">
        <v>25</v>
      </c>
    </row>
    <row r="98" spans="1:9" x14ac:dyDescent="0.2">
      <c r="A98" s="144" t="s">
        <v>303</v>
      </c>
      <c r="B98" s="145" t="s">
        <v>11</v>
      </c>
      <c r="C98" s="146">
        <v>2197000000</v>
      </c>
      <c r="D98" s="147" t="s">
        <v>22</v>
      </c>
      <c r="F98" t="s">
        <v>310</v>
      </c>
      <c r="G98" s="144" t="s">
        <v>11</v>
      </c>
      <c r="H98" s="146">
        <v>0</v>
      </c>
      <c r="I98" s="147" t="s">
        <v>25</v>
      </c>
    </row>
    <row r="99" spans="1:9" x14ac:dyDescent="0.2">
      <c r="A99" s="144" t="s">
        <v>303</v>
      </c>
      <c r="B99" s="145" t="s">
        <v>15</v>
      </c>
      <c r="C99" s="146">
        <v>2338000000</v>
      </c>
      <c r="D99" s="147" t="s">
        <v>22</v>
      </c>
      <c r="F99" t="s">
        <v>310</v>
      </c>
      <c r="G99" s="144" t="s">
        <v>15</v>
      </c>
      <c r="H99" s="146">
        <v>0</v>
      </c>
      <c r="I99" s="147" t="s">
        <v>25</v>
      </c>
    </row>
    <row r="100" spans="1:9" x14ac:dyDescent="0.2">
      <c r="A100" s="144" t="s">
        <v>303</v>
      </c>
      <c r="B100" s="145" t="s">
        <v>16</v>
      </c>
      <c r="C100" s="146">
        <v>2298000000</v>
      </c>
      <c r="D100" s="147" t="s">
        <v>22</v>
      </c>
      <c r="F100" t="s">
        <v>310</v>
      </c>
      <c r="G100" s="144" t="s">
        <v>16</v>
      </c>
      <c r="H100" s="146">
        <v>0</v>
      </c>
      <c r="I100" s="147" t="s">
        <v>25</v>
      </c>
    </row>
    <row r="101" spans="1:9" x14ac:dyDescent="0.2">
      <c r="A101" s="144" t="s">
        <v>305</v>
      </c>
      <c r="B101" s="145" t="s">
        <v>11</v>
      </c>
      <c r="C101" s="146">
        <v>3135000000</v>
      </c>
      <c r="D101" s="147" t="s">
        <v>22</v>
      </c>
      <c r="F101" t="s">
        <v>310</v>
      </c>
      <c r="G101" s="144" t="s">
        <v>17</v>
      </c>
      <c r="H101" s="146">
        <v>0</v>
      </c>
      <c r="I101" s="147" t="s">
        <v>25</v>
      </c>
    </row>
    <row r="102" spans="1:9" x14ac:dyDescent="0.2">
      <c r="A102" s="144" t="s">
        <v>305</v>
      </c>
      <c r="B102" s="145" t="s">
        <v>15</v>
      </c>
      <c r="C102" s="146">
        <v>1298000000</v>
      </c>
      <c r="D102" s="147" t="s">
        <v>22</v>
      </c>
      <c r="F102" t="s">
        <v>313</v>
      </c>
      <c r="G102" s="144" t="s">
        <v>11</v>
      </c>
      <c r="H102" s="146">
        <v>0</v>
      </c>
      <c r="I102" s="147" t="s">
        <v>25</v>
      </c>
    </row>
    <row r="103" spans="1:9" x14ac:dyDescent="0.2">
      <c r="A103" s="144" t="s">
        <v>305</v>
      </c>
      <c r="B103" s="145" t="s">
        <v>16</v>
      </c>
      <c r="C103" s="146">
        <v>1191000000</v>
      </c>
      <c r="D103" s="147" t="s">
        <v>22</v>
      </c>
      <c r="F103" t="s">
        <v>313</v>
      </c>
      <c r="G103" s="144" t="s">
        <v>15</v>
      </c>
      <c r="H103" s="146">
        <v>0</v>
      </c>
      <c r="I103" s="147" t="s">
        <v>25</v>
      </c>
    </row>
    <row r="104" spans="1:9" x14ac:dyDescent="0.2">
      <c r="A104" s="144" t="s">
        <v>305</v>
      </c>
      <c r="B104" s="145" t="s">
        <v>17</v>
      </c>
      <c r="C104" s="146">
        <v>1209000000</v>
      </c>
      <c r="D104" s="147" t="s">
        <v>22</v>
      </c>
      <c r="F104" t="s">
        <v>313</v>
      </c>
      <c r="G104" s="144" t="s">
        <v>16</v>
      </c>
      <c r="H104" s="146">
        <v>0</v>
      </c>
      <c r="I104" s="147" t="s">
        <v>25</v>
      </c>
    </row>
    <row r="105" spans="1:9" x14ac:dyDescent="0.2">
      <c r="A105" s="144" t="s">
        <v>308</v>
      </c>
      <c r="B105" s="145" t="s">
        <v>11</v>
      </c>
      <c r="C105" s="146">
        <v>0</v>
      </c>
      <c r="D105" s="147" t="s">
        <v>22</v>
      </c>
      <c r="F105" t="s">
        <v>313</v>
      </c>
      <c r="G105" s="144" t="s">
        <v>17</v>
      </c>
      <c r="H105" s="146">
        <v>0</v>
      </c>
      <c r="I105" s="147" t="s">
        <v>25</v>
      </c>
    </row>
    <row r="106" spans="1:9" x14ac:dyDescent="0.2">
      <c r="A106" s="144" t="s">
        <v>308</v>
      </c>
      <c r="B106" s="145" t="s">
        <v>15</v>
      </c>
      <c r="C106" s="146">
        <v>0</v>
      </c>
      <c r="D106" s="147" t="s">
        <v>22</v>
      </c>
      <c r="F106" t="s">
        <v>315</v>
      </c>
      <c r="G106" s="144" t="s">
        <v>11</v>
      </c>
      <c r="H106" s="146">
        <v>82014000</v>
      </c>
      <c r="I106" s="147" t="s">
        <v>25</v>
      </c>
    </row>
    <row r="107" spans="1:9" x14ac:dyDescent="0.2">
      <c r="A107" s="144" t="s">
        <v>308</v>
      </c>
      <c r="B107" s="145" t="s">
        <v>16</v>
      </c>
      <c r="C107" s="146">
        <v>0</v>
      </c>
      <c r="D107" s="147" t="s">
        <v>22</v>
      </c>
      <c r="F107" t="s">
        <v>315</v>
      </c>
      <c r="G107" s="144" t="s">
        <v>15</v>
      </c>
      <c r="H107" s="146">
        <v>88003000</v>
      </c>
      <c r="I107" s="147" t="s">
        <v>25</v>
      </c>
    </row>
    <row r="108" spans="1:9" x14ac:dyDescent="0.2">
      <c r="A108" s="144" t="s">
        <v>308</v>
      </c>
      <c r="B108" s="145" t="s">
        <v>17</v>
      </c>
      <c r="C108" s="146">
        <v>0</v>
      </c>
      <c r="D108" s="147" t="s">
        <v>22</v>
      </c>
      <c r="F108" t="s">
        <v>315</v>
      </c>
      <c r="G108" s="144" t="s">
        <v>16</v>
      </c>
      <c r="H108" s="146">
        <v>98263000</v>
      </c>
      <c r="I108" s="147" t="s">
        <v>25</v>
      </c>
    </row>
    <row r="109" spans="1:9" x14ac:dyDescent="0.2">
      <c r="A109" s="144" t="s">
        <v>314</v>
      </c>
      <c r="B109" s="145" t="s">
        <v>11</v>
      </c>
      <c r="C109" s="146">
        <v>5816000000</v>
      </c>
      <c r="D109" s="147" t="s">
        <v>22</v>
      </c>
      <c r="F109" t="s">
        <v>315</v>
      </c>
      <c r="G109" s="144" t="s">
        <v>17</v>
      </c>
      <c r="H109" s="146">
        <v>99681000</v>
      </c>
      <c r="I109" s="147" t="s">
        <v>25</v>
      </c>
    </row>
    <row r="110" spans="1:9" x14ac:dyDescent="0.2">
      <c r="A110" s="144" t="s">
        <v>314</v>
      </c>
      <c r="B110" s="145" t="s">
        <v>15</v>
      </c>
      <c r="C110" s="146">
        <v>5743000000</v>
      </c>
      <c r="D110" s="147" t="s">
        <v>22</v>
      </c>
      <c r="F110" t="s">
        <v>317</v>
      </c>
      <c r="G110" s="144" t="s">
        <v>11</v>
      </c>
      <c r="H110" s="146">
        <v>276743000</v>
      </c>
      <c r="I110" s="147" t="s">
        <v>25</v>
      </c>
    </row>
    <row r="111" spans="1:9" x14ac:dyDescent="0.2">
      <c r="A111" s="144" t="s">
        <v>314</v>
      </c>
      <c r="B111" s="145" t="s">
        <v>16</v>
      </c>
      <c r="C111" s="146">
        <v>5437000000</v>
      </c>
      <c r="D111" s="147" t="s">
        <v>22</v>
      </c>
      <c r="F111" t="s">
        <v>317</v>
      </c>
      <c r="G111" s="144" t="s">
        <v>15</v>
      </c>
      <c r="H111" s="146">
        <v>388055000</v>
      </c>
      <c r="I111" s="147" t="s">
        <v>25</v>
      </c>
    </row>
    <row r="112" spans="1:9" x14ac:dyDescent="0.2">
      <c r="A112" s="144" t="s">
        <v>314</v>
      </c>
      <c r="B112" s="145" t="s">
        <v>17</v>
      </c>
      <c r="C112" s="146">
        <v>5247000000</v>
      </c>
      <c r="D112" s="147" t="s">
        <v>22</v>
      </c>
      <c r="F112" t="s">
        <v>317</v>
      </c>
      <c r="G112" s="144" t="s">
        <v>16</v>
      </c>
      <c r="H112" s="146">
        <v>401527000</v>
      </c>
      <c r="I112" s="147" t="s">
        <v>25</v>
      </c>
    </row>
    <row r="113" spans="1:9" x14ac:dyDescent="0.2">
      <c r="A113" s="144" t="s">
        <v>319</v>
      </c>
      <c r="B113" s="145" t="s">
        <v>11</v>
      </c>
      <c r="C113" s="146">
        <v>10611000000</v>
      </c>
      <c r="D113" s="147" t="s">
        <v>22</v>
      </c>
      <c r="F113" t="s">
        <v>317</v>
      </c>
      <c r="G113" s="144" t="s">
        <v>17</v>
      </c>
      <c r="H113" s="146">
        <v>504415000</v>
      </c>
      <c r="I113" s="147" t="s">
        <v>25</v>
      </c>
    </row>
    <row r="114" spans="1:9" x14ac:dyDescent="0.2">
      <c r="A114" s="144" t="s">
        <v>319</v>
      </c>
      <c r="B114" s="145" t="s">
        <v>15</v>
      </c>
      <c r="C114" s="146">
        <v>11537000000</v>
      </c>
      <c r="D114" s="147" t="s">
        <v>22</v>
      </c>
      <c r="F114" t="s">
        <v>325</v>
      </c>
      <c r="G114" s="144" t="s">
        <v>11</v>
      </c>
      <c r="H114" s="146">
        <v>167700000</v>
      </c>
      <c r="I114" s="147" t="s">
        <v>25</v>
      </c>
    </row>
    <row r="115" spans="1:9" x14ac:dyDescent="0.2">
      <c r="A115" s="144" t="s">
        <v>319</v>
      </c>
      <c r="B115" s="145" t="s">
        <v>16</v>
      </c>
      <c r="C115" s="146">
        <v>12128000000</v>
      </c>
      <c r="D115" s="147" t="s">
        <v>22</v>
      </c>
      <c r="F115" t="s">
        <v>325</v>
      </c>
      <c r="G115" s="144" t="s">
        <v>15</v>
      </c>
      <c r="H115" s="146">
        <v>178000000</v>
      </c>
      <c r="I115" s="147" t="s">
        <v>25</v>
      </c>
    </row>
    <row r="116" spans="1:9" x14ac:dyDescent="0.2">
      <c r="A116" s="144" t="s">
        <v>319</v>
      </c>
      <c r="B116" s="145" t="s">
        <v>17</v>
      </c>
      <c r="C116" s="146">
        <v>12740000000</v>
      </c>
      <c r="D116" s="147" t="s">
        <v>22</v>
      </c>
      <c r="F116" t="s">
        <v>325</v>
      </c>
      <c r="G116" s="144" t="s">
        <v>16</v>
      </c>
      <c r="H116" s="146">
        <v>197400000</v>
      </c>
      <c r="I116" s="147" t="s">
        <v>25</v>
      </c>
    </row>
    <row r="117" spans="1:9" x14ac:dyDescent="0.2">
      <c r="A117" s="144" t="s">
        <v>320</v>
      </c>
      <c r="B117" s="145" t="s">
        <v>11</v>
      </c>
      <c r="C117" s="146">
        <v>647000000</v>
      </c>
      <c r="D117" s="147" t="s">
        <v>22</v>
      </c>
      <c r="F117" t="s">
        <v>325</v>
      </c>
      <c r="G117" s="144" t="s">
        <v>17</v>
      </c>
      <c r="H117" s="146">
        <v>239600000</v>
      </c>
      <c r="I117" s="147" t="s">
        <v>25</v>
      </c>
    </row>
    <row r="118" spans="1:9" x14ac:dyDescent="0.2">
      <c r="A118" s="144" t="s">
        <v>320</v>
      </c>
      <c r="B118" s="145" t="s">
        <v>15</v>
      </c>
      <c r="C118" s="146">
        <v>714000000</v>
      </c>
      <c r="D118" s="147" t="s">
        <v>22</v>
      </c>
      <c r="F118" t="s">
        <v>352</v>
      </c>
      <c r="G118" s="144" t="s">
        <v>11</v>
      </c>
      <c r="H118" s="146">
        <v>0</v>
      </c>
      <c r="I118" s="147" t="s">
        <v>25</v>
      </c>
    </row>
    <row r="119" spans="1:9" x14ac:dyDescent="0.2">
      <c r="A119" s="144" t="s">
        <v>320</v>
      </c>
      <c r="B119" s="145" t="s">
        <v>16</v>
      </c>
      <c r="C119" s="146">
        <v>798000000</v>
      </c>
      <c r="D119" s="147" t="s">
        <v>22</v>
      </c>
      <c r="F119" t="s">
        <v>352</v>
      </c>
      <c r="G119" s="144" t="s">
        <v>15</v>
      </c>
      <c r="H119" s="146">
        <v>0</v>
      </c>
      <c r="I119" s="147" t="s">
        <v>25</v>
      </c>
    </row>
    <row r="120" spans="1:9" x14ac:dyDescent="0.2">
      <c r="A120" s="144" t="s">
        <v>320</v>
      </c>
      <c r="B120" s="145" t="s">
        <v>17</v>
      </c>
      <c r="C120" s="146">
        <v>881000000</v>
      </c>
      <c r="D120" s="147" t="s">
        <v>22</v>
      </c>
      <c r="F120" t="s">
        <v>352</v>
      </c>
      <c r="G120" s="144" t="s">
        <v>16</v>
      </c>
      <c r="H120" s="146">
        <v>0</v>
      </c>
      <c r="I120" s="147" t="s">
        <v>25</v>
      </c>
    </row>
    <row r="121" spans="1:9" x14ac:dyDescent="0.2">
      <c r="A121" s="144" t="s">
        <v>331</v>
      </c>
      <c r="B121" s="145" t="s">
        <v>11</v>
      </c>
      <c r="C121" s="146">
        <v>1101600000</v>
      </c>
      <c r="D121" s="147" t="s">
        <v>22</v>
      </c>
      <c r="F121" t="s">
        <v>352</v>
      </c>
      <c r="G121" s="144" t="s">
        <v>17</v>
      </c>
      <c r="H121" s="146">
        <v>0</v>
      </c>
      <c r="I121" s="147" t="s">
        <v>25</v>
      </c>
    </row>
    <row r="122" spans="1:9" x14ac:dyDescent="0.2">
      <c r="A122" s="144" t="s">
        <v>331</v>
      </c>
      <c r="B122" s="145" t="s">
        <v>15</v>
      </c>
      <c r="C122" s="146">
        <v>1043200000</v>
      </c>
      <c r="D122" s="147" t="s">
        <v>22</v>
      </c>
      <c r="F122" t="s">
        <v>357</v>
      </c>
      <c r="G122" s="144" t="s">
        <v>11</v>
      </c>
      <c r="H122" s="146">
        <v>5278100000</v>
      </c>
      <c r="I122" s="147" t="s">
        <v>25</v>
      </c>
    </row>
    <row r="123" spans="1:9" x14ac:dyDescent="0.2">
      <c r="A123" s="144" t="s">
        <v>331</v>
      </c>
      <c r="B123" s="145" t="s">
        <v>16</v>
      </c>
      <c r="C123" s="146">
        <v>1006200000</v>
      </c>
      <c r="D123" s="147" t="s">
        <v>22</v>
      </c>
      <c r="F123" t="s">
        <v>357</v>
      </c>
      <c r="G123" s="144" t="s">
        <v>15</v>
      </c>
      <c r="H123" s="146">
        <v>5531300000</v>
      </c>
      <c r="I123" s="147" t="s">
        <v>25</v>
      </c>
    </row>
    <row r="124" spans="1:9" x14ac:dyDescent="0.2">
      <c r="A124" s="144" t="s">
        <v>331</v>
      </c>
      <c r="B124" s="145" t="s">
        <v>17</v>
      </c>
      <c r="C124" s="146">
        <v>994500000</v>
      </c>
      <c r="D124" s="147" t="s">
        <v>22</v>
      </c>
      <c r="F124" t="s">
        <v>357</v>
      </c>
      <c r="G124" s="144" t="s">
        <v>16</v>
      </c>
      <c r="H124" s="146">
        <v>4733600000</v>
      </c>
      <c r="I124" s="147" t="s">
        <v>25</v>
      </c>
    </row>
    <row r="125" spans="1:9" x14ac:dyDescent="0.2">
      <c r="A125" s="144" t="s">
        <v>338</v>
      </c>
      <c r="B125" s="145" t="s">
        <v>11</v>
      </c>
      <c r="C125" s="146">
        <v>487832000</v>
      </c>
      <c r="D125" s="147" t="s">
        <v>22</v>
      </c>
      <c r="F125" t="s">
        <v>357</v>
      </c>
      <c r="G125" s="144" t="s">
        <v>17</v>
      </c>
      <c r="H125" s="146">
        <v>4796400000</v>
      </c>
      <c r="I125" s="147" t="s">
        <v>25</v>
      </c>
    </row>
    <row r="126" spans="1:9" x14ac:dyDescent="0.2">
      <c r="A126" s="144" t="s">
        <v>338</v>
      </c>
      <c r="B126" s="145" t="s">
        <v>15</v>
      </c>
      <c r="C126" s="146">
        <v>539469000</v>
      </c>
      <c r="D126" s="147" t="s">
        <v>22</v>
      </c>
      <c r="F126" t="s">
        <v>377</v>
      </c>
      <c r="G126" s="144" t="s">
        <v>11</v>
      </c>
      <c r="H126" s="146">
        <v>433000000</v>
      </c>
      <c r="I126" s="147" t="s">
        <v>25</v>
      </c>
    </row>
    <row r="127" spans="1:9" x14ac:dyDescent="0.2">
      <c r="A127" s="144" t="s">
        <v>338</v>
      </c>
      <c r="B127" s="145" t="s">
        <v>16</v>
      </c>
      <c r="C127" s="146">
        <v>530616000</v>
      </c>
      <c r="D127" s="147" t="s">
        <v>22</v>
      </c>
      <c r="F127" t="s">
        <v>377</v>
      </c>
      <c r="G127" s="144" t="s">
        <v>15</v>
      </c>
      <c r="H127" s="146">
        <v>457000000</v>
      </c>
      <c r="I127" s="147" t="s">
        <v>25</v>
      </c>
    </row>
    <row r="128" spans="1:9" x14ac:dyDescent="0.2">
      <c r="A128" s="144" t="s">
        <v>338</v>
      </c>
      <c r="B128" s="145" t="s">
        <v>17</v>
      </c>
      <c r="C128" s="146">
        <v>481258000</v>
      </c>
      <c r="D128" s="147" t="s">
        <v>22</v>
      </c>
      <c r="F128" t="s">
        <v>377</v>
      </c>
      <c r="G128" s="144" t="s">
        <v>16</v>
      </c>
      <c r="H128" s="146">
        <v>392000000</v>
      </c>
      <c r="I128" s="147" t="s">
        <v>25</v>
      </c>
    </row>
    <row r="129" spans="1:9" x14ac:dyDescent="0.2">
      <c r="A129" s="144" t="s">
        <v>356</v>
      </c>
      <c r="B129" s="145" t="s">
        <v>11</v>
      </c>
      <c r="C129" s="146">
        <v>235184000</v>
      </c>
      <c r="D129" s="147" t="s">
        <v>22</v>
      </c>
      <c r="F129" t="s">
        <v>377</v>
      </c>
      <c r="G129" s="144" t="s">
        <v>17</v>
      </c>
      <c r="H129" s="146">
        <v>392000000</v>
      </c>
      <c r="I129" s="147" t="s">
        <v>25</v>
      </c>
    </row>
    <row r="130" spans="1:9" x14ac:dyDescent="0.2">
      <c r="A130" s="144" t="s">
        <v>356</v>
      </c>
      <c r="B130" s="145" t="s">
        <v>15</v>
      </c>
      <c r="C130" s="146">
        <v>250434000</v>
      </c>
      <c r="D130" s="147" t="s">
        <v>22</v>
      </c>
      <c r="F130" t="s">
        <v>397</v>
      </c>
      <c r="G130" s="144" t="s">
        <v>11</v>
      </c>
      <c r="H130" s="146">
        <v>8168000000</v>
      </c>
      <c r="I130" s="147" t="s">
        <v>25</v>
      </c>
    </row>
    <row r="131" spans="1:9" x14ac:dyDescent="0.2">
      <c r="A131" s="144" t="s">
        <v>356</v>
      </c>
      <c r="B131" s="145" t="s">
        <v>16</v>
      </c>
      <c r="C131" s="146">
        <v>266761000</v>
      </c>
      <c r="D131" s="147" t="s">
        <v>22</v>
      </c>
      <c r="F131" t="s">
        <v>397</v>
      </c>
      <c r="G131" s="144" t="s">
        <v>15</v>
      </c>
      <c r="H131" s="146">
        <v>7503000000</v>
      </c>
      <c r="I131" s="147" t="s">
        <v>25</v>
      </c>
    </row>
    <row r="132" spans="1:9" x14ac:dyDescent="0.2">
      <c r="A132" s="144" t="s">
        <v>356</v>
      </c>
      <c r="B132" s="145" t="s">
        <v>17</v>
      </c>
      <c r="C132" s="146">
        <v>276462000</v>
      </c>
      <c r="D132" s="147" t="s">
        <v>22</v>
      </c>
      <c r="F132" t="s">
        <v>397</v>
      </c>
      <c r="G132" s="144" t="s">
        <v>16</v>
      </c>
      <c r="H132" s="146">
        <v>7180000000</v>
      </c>
      <c r="I132" s="147" t="s">
        <v>25</v>
      </c>
    </row>
    <row r="133" spans="1:9" x14ac:dyDescent="0.2">
      <c r="A133" s="144" t="s">
        <v>361</v>
      </c>
      <c r="B133" s="145" t="s">
        <v>11</v>
      </c>
      <c r="C133" s="146">
        <v>683688000</v>
      </c>
      <c r="D133" s="147" t="s">
        <v>22</v>
      </c>
      <c r="F133" t="s">
        <v>397</v>
      </c>
      <c r="G133" s="144" t="s">
        <v>17</v>
      </c>
      <c r="H133" s="146">
        <v>6704000000</v>
      </c>
      <c r="I133" s="147" t="s">
        <v>25</v>
      </c>
    </row>
    <row r="134" spans="1:9" x14ac:dyDescent="0.2">
      <c r="A134" s="144" t="s">
        <v>361</v>
      </c>
      <c r="B134" s="145" t="s">
        <v>15</v>
      </c>
      <c r="C134" s="146">
        <v>716471000</v>
      </c>
      <c r="D134" s="147" t="s">
        <v>22</v>
      </c>
      <c r="F134" t="s">
        <v>402</v>
      </c>
      <c r="G134" s="144" t="s">
        <v>11</v>
      </c>
      <c r="H134" s="146">
        <v>116346000</v>
      </c>
      <c r="I134" s="147" t="s">
        <v>25</v>
      </c>
    </row>
    <row r="135" spans="1:9" x14ac:dyDescent="0.2">
      <c r="A135" s="144" t="s">
        <v>361</v>
      </c>
      <c r="B135" s="145" t="s">
        <v>16</v>
      </c>
      <c r="C135" s="146">
        <v>825242000</v>
      </c>
      <c r="D135" s="147" t="s">
        <v>22</v>
      </c>
      <c r="F135" t="s">
        <v>402</v>
      </c>
      <c r="G135" s="144" t="s">
        <v>15</v>
      </c>
      <c r="H135" s="146">
        <v>123297000</v>
      </c>
      <c r="I135" s="147" t="s">
        <v>25</v>
      </c>
    </row>
    <row r="136" spans="1:9" x14ac:dyDescent="0.2">
      <c r="A136" s="144" t="s">
        <v>361</v>
      </c>
      <c r="B136" s="145" t="s">
        <v>17</v>
      </c>
      <c r="C136" s="146">
        <v>913712000</v>
      </c>
      <c r="D136" s="147" t="s">
        <v>22</v>
      </c>
      <c r="F136" t="s">
        <v>402</v>
      </c>
      <c r="G136" s="144" t="s">
        <v>16</v>
      </c>
      <c r="H136" s="146">
        <v>119076000</v>
      </c>
      <c r="I136" s="147" t="s">
        <v>25</v>
      </c>
    </row>
    <row r="137" spans="1:9" x14ac:dyDescent="0.2">
      <c r="A137" s="144" t="s">
        <v>369</v>
      </c>
      <c r="B137" s="145" t="s">
        <v>11</v>
      </c>
      <c r="C137" s="146">
        <v>0</v>
      </c>
      <c r="D137" s="147" t="s">
        <v>22</v>
      </c>
      <c r="F137" t="s">
        <v>402</v>
      </c>
      <c r="G137" s="144" t="s">
        <v>17</v>
      </c>
      <c r="H137" s="146">
        <v>119968000</v>
      </c>
      <c r="I137" s="147" t="s">
        <v>25</v>
      </c>
    </row>
    <row r="138" spans="1:9" x14ac:dyDescent="0.2">
      <c r="A138" s="144" t="s">
        <v>369</v>
      </c>
      <c r="B138" s="145" t="s">
        <v>15</v>
      </c>
      <c r="C138" s="146">
        <v>0</v>
      </c>
      <c r="D138" s="147" t="s">
        <v>22</v>
      </c>
      <c r="F138" t="s">
        <v>405</v>
      </c>
      <c r="G138" s="144" t="s">
        <v>11</v>
      </c>
      <c r="H138" s="146">
        <v>581800000</v>
      </c>
      <c r="I138" s="147" t="s">
        <v>25</v>
      </c>
    </row>
    <row r="139" spans="1:9" x14ac:dyDescent="0.2">
      <c r="A139" s="144" t="s">
        <v>369</v>
      </c>
      <c r="B139" s="145" t="s">
        <v>16</v>
      </c>
      <c r="C139" s="146">
        <v>0</v>
      </c>
      <c r="D139" s="147" t="s">
        <v>22</v>
      </c>
      <c r="F139" t="s">
        <v>405</v>
      </c>
      <c r="G139" s="144" t="s">
        <v>15</v>
      </c>
      <c r="H139" s="146">
        <v>671900000</v>
      </c>
      <c r="I139" s="147" t="s">
        <v>25</v>
      </c>
    </row>
    <row r="140" spans="1:9" x14ac:dyDescent="0.2">
      <c r="A140" s="144" t="s">
        <v>369</v>
      </c>
      <c r="B140" s="145" t="s">
        <v>17</v>
      </c>
      <c r="C140" s="146">
        <v>0</v>
      </c>
      <c r="D140" s="147" t="s">
        <v>22</v>
      </c>
      <c r="F140" t="s">
        <v>435</v>
      </c>
      <c r="G140" s="144" t="s">
        <v>11</v>
      </c>
      <c r="H140" s="146">
        <v>0</v>
      </c>
      <c r="I140" s="147" t="s">
        <v>25</v>
      </c>
    </row>
    <row r="141" spans="1:9" x14ac:dyDescent="0.2">
      <c r="A141" s="144" t="s">
        <v>376</v>
      </c>
      <c r="B141" s="145" t="s">
        <v>11</v>
      </c>
      <c r="C141" s="146">
        <v>254723000</v>
      </c>
      <c r="D141" s="147" t="s">
        <v>22</v>
      </c>
      <c r="F141" t="s">
        <v>435</v>
      </c>
      <c r="G141" s="144" t="s">
        <v>15</v>
      </c>
      <c r="H141" s="146">
        <v>0</v>
      </c>
      <c r="I141" s="147" t="s">
        <v>25</v>
      </c>
    </row>
    <row r="142" spans="1:9" x14ac:dyDescent="0.2">
      <c r="A142" s="144" t="s">
        <v>376</v>
      </c>
      <c r="B142" s="145" t="s">
        <v>15</v>
      </c>
      <c r="C142" s="146">
        <v>305043000</v>
      </c>
      <c r="D142" s="147" t="s">
        <v>22</v>
      </c>
      <c r="F142" t="s">
        <v>435</v>
      </c>
      <c r="G142" s="144" t="s">
        <v>16</v>
      </c>
      <c r="H142" s="146">
        <v>0</v>
      </c>
      <c r="I142" s="147" t="s">
        <v>25</v>
      </c>
    </row>
    <row r="143" spans="1:9" x14ac:dyDescent="0.2">
      <c r="A143" s="144" t="s">
        <v>376</v>
      </c>
      <c r="B143" s="145" t="s">
        <v>16</v>
      </c>
      <c r="C143" s="146">
        <v>349543000</v>
      </c>
      <c r="D143" s="147" t="s">
        <v>22</v>
      </c>
      <c r="F143" t="s">
        <v>435</v>
      </c>
      <c r="G143" s="144" t="s">
        <v>17</v>
      </c>
      <c r="H143" s="146">
        <v>0</v>
      </c>
      <c r="I143" s="147" t="s">
        <v>25</v>
      </c>
    </row>
    <row r="144" spans="1:9" x14ac:dyDescent="0.2">
      <c r="A144" s="144" t="s">
        <v>376</v>
      </c>
      <c r="B144" s="145" t="s">
        <v>17</v>
      </c>
      <c r="C144" s="146">
        <v>372596000</v>
      </c>
      <c r="D144" s="147" t="s">
        <v>22</v>
      </c>
      <c r="F144" t="s">
        <v>438</v>
      </c>
      <c r="G144" s="144" t="s">
        <v>11</v>
      </c>
      <c r="H144" s="146">
        <v>7482000000</v>
      </c>
      <c r="I144" s="147" t="s">
        <v>25</v>
      </c>
    </row>
    <row r="145" spans="1:9" x14ac:dyDescent="0.2">
      <c r="A145" s="144" t="s">
        <v>399</v>
      </c>
      <c r="B145" s="145" t="s">
        <v>11</v>
      </c>
      <c r="C145" s="146">
        <v>10411000000</v>
      </c>
      <c r="D145" s="147" t="s">
        <v>22</v>
      </c>
      <c r="F145" t="s">
        <v>438</v>
      </c>
      <c r="G145" s="144" t="s">
        <v>15</v>
      </c>
      <c r="H145" s="146">
        <v>6678000000</v>
      </c>
      <c r="I145" s="147" t="s">
        <v>25</v>
      </c>
    </row>
    <row r="146" spans="1:9" x14ac:dyDescent="0.2">
      <c r="A146" s="144" t="s">
        <v>399</v>
      </c>
      <c r="B146" s="145" t="s">
        <v>15</v>
      </c>
      <c r="C146" s="146">
        <v>11381000000</v>
      </c>
      <c r="D146" s="147" t="s">
        <v>22</v>
      </c>
      <c r="F146" t="s">
        <v>438</v>
      </c>
      <c r="G146" s="144" t="s">
        <v>16</v>
      </c>
      <c r="H146" s="146">
        <v>8393000000</v>
      </c>
      <c r="I146" s="147" t="s">
        <v>25</v>
      </c>
    </row>
    <row r="147" spans="1:9" x14ac:dyDescent="0.2">
      <c r="A147" s="144" t="s">
        <v>399</v>
      </c>
      <c r="B147" s="145" t="s">
        <v>16</v>
      </c>
      <c r="C147" s="146">
        <v>12046000000</v>
      </c>
      <c r="D147" s="147" t="s">
        <v>22</v>
      </c>
      <c r="F147" t="s">
        <v>438</v>
      </c>
      <c r="G147" s="144" t="s">
        <v>17</v>
      </c>
      <c r="H147" s="146">
        <v>7690000000</v>
      </c>
      <c r="I147" s="147" t="s">
        <v>25</v>
      </c>
    </row>
    <row r="148" spans="1:9" x14ac:dyDescent="0.2">
      <c r="A148" s="144" t="s">
        <v>399</v>
      </c>
      <c r="B148" s="145" t="s">
        <v>17</v>
      </c>
      <c r="C148" s="146">
        <v>11988000000</v>
      </c>
      <c r="D148" s="147" t="s">
        <v>22</v>
      </c>
      <c r="F148" t="s">
        <v>444</v>
      </c>
      <c r="G148" s="144" t="s">
        <v>11</v>
      </c>
      <c r="H148" s="146">
        <v>131835000</v>
      </c>
      <c r="I148" s="147" t="s">
        <v>25</v>
      </c>
    </row>
    <row r="149" spans="1:9" x14ac:dyDescent="0.2">
      <c r="A149" s="144" t="s">
        <v>403</v>
      </c>
      <c r="B149" s="145" t="s">
        <v>11</v>
      </c>
      <c r="C149" s="146">
        <v>931000000</v>
      </c>
      <c r="D149" s="147" t="s">
        <v>22</v>
      </c>
      <c r="F149" t="s">
        <v>444</v>
      </c>
      <c r="G149" s="144" t="s">
        <v>15</v>
      </c>
      <c r="H149" s="146">
        <v>132400000</v>
      </c>
      <c r="I149" s="147" t="s">
        <v>25</v>
      </c>
    </row>
    <row r="150" spans="1:9" x14ac:dyDescent="0.2">
      <c r="A150" s="144" t="s">
        <v>403</v>
      </c>
      <c r="B150" s="145" t="s">
        <v>15</v>
      </c>
      <c r="C150" s="146">
        <v>1371000000</v>
      </c>
      <c r="D150" s="147" t="s">
        <v>22</v>
      </c>
      <c r="F150" t="s">
        <v>444</v>
      </c>
      <c r="G150" s="144" t="s">
        <v>16</v>
      </c>
      <c r="H150" s="146">
        <v>121141000</v>
      </c>
      <c r="I150" s="147" t="s">
        <v>25</v>
      </c>
    </row>
    <row r="151" spans="1:9" x14ac:dyDescent="0.2">
      <c r="A151" s="144" t="s">
        <v>403</v>
      </c>
      <c r="B151" s="145" t="s">
        <v>16</v>
      </c>
      <c r="C151" s="146">
        <v>1540000000</v>
      </c>
      <c r="D151" s="147" t="s">
        <v>22</v>
      </c>
      <c r="F151" t="s">
        <v>444</v>
      </c>
      <c r="G151" s="144" t="s">
        <v>17</v>
      </c>
      <c r="H151" s="146">
        <v>125928000</v>
      </c>
      <c r="I151" s="147" t="s">
        <v>25</v>
      </c>
    </row>
    <row r="152" spans="1:9" x14ac:dyDescent="0.2">
      <c r="A152" s="144" t="s">
        <v>403</v>
      </c>
      <c r="B152" s="145" t="s">
        <v>17</v>
      </c>
      <c r="C152" s="146">
        <v>1617000000</v>
      </c>
      <c r="D152" s="147" t="s">
        <v>22</v>
      </c>
      <c r="F152" t="s">
        <v>460</v>
      </c>
      <c r="G152" s="144" t="s">
        <v>11</v>
      </c>
      <c r="H152" s="146">
        <v>859947000</v>
      </c>
      <c r="I152" s="147" t="s">
        <v>25</v>
      </c>
    </row>
    <row r="153" spans="1:9" x14ac:dyDescent="0.2">
      <c r="A153" s="144" t="s">
        <v>411</v>
      </c>
      <c r="B153" s="145" t="s">
        <v>11</v>
      </c>
      <c r="C153" s="146">
        <v>378769000</v>
      </c>
      <c r="D153" s="147" t="s">
        <v>22</v>
      </c>
      <c r="F153" t="s">
        <v>460</v>
      </c>
      <c r="G153" s="144" t="s">
        <v>15</v>
      </c>
      <c r="H153" s="146">
        <v>1271353000</v>
      </c>
      <c r="I153" s="147" t="s">
        <v>25</v>
      </c>
    </row>
    <row r="154" spans="1:9" x14ac:dyDescent="0.2">
      <c r="A154" s="144" t="s">
        <v>411</v>
      </c>
      <c r="B154" s="145" t="s">
        <v>15</v>
      </c>
      <c r="C154" s="146">
        <v>472321000</v>
      </c>
      <c r="D154" s="147" t="s">
        <v>22</v>
      </c>
      <c r="F154" t="s">
        <v>460</v>
      </c>
      <c r="G154" s="144" t="s">
        <v>16</v>
      </c>
      <c r="H154" s="146">
        <v>1620577000</v>
      </c>
      <c r="I154" s="147" t="s">
        <v>25</v>
      </c>
    </row>
    <row r="155" spans="1:9" x14ac:dyDescent="0.2">
      <c r="A155" s="144" t="s">
        <v>411</v>
      </c>
      <c r="B155" s="145" t="s">
        <v>16</v>
      </c>
      <c r="C155" s="146">
        <v>650788000</v>
      </c>
      <c r="D155" s="147" t="s">
        <v>22</v>
      </c>
      <c r="F155" t="s">
        <v>460</v>
      </c>
      <c r="G155" s="144" t="s">
        <v>17</v>
      </c>
      <c r="H155" s="146">
        <v>2052295000</v>
      </c>
      <c r="I155" s="147" t="s">
        <v>25</v>
      </c>
    </row>
    <row r="156" spans="1:9" x14ac:dyDescent="0.2">
      <c r="A156" s="144" t="s">
        <v>411</v>
      </c>
      <c r="B156" s="145" t="s">
        <v>17</v>
      </c>
      <c r="C156" s="146">
        <v>852098000</v>
      </c>
      <c r="D156" s="147" t="s">
        <v>22</v>
      </c>
      <c r="F156" t="s">
        <v>496</v>
      </c>
      <c r="G156" s="144" t="s">
        <v>11</v>
      </c>
      <c r="H156" s="146">
        <v>536000000</v>
      </c>
      <c r="I156" s="147" t="s">
        <v>25</v>
      </c>
    </row>
    <row r="157" spans="1:9" x14ac:dyDescent="0.2">
      <c r="A157" s="144" t="s">
        <v>417</v>
      </c>
      <c r="B157" s="145" t="s">
        <v>11</v>
      </c>
      <c r="C157" s="146">
        <v>904200000</v>
      </c>
      <c r="D157" s="147" t="s">
        <v>22</v>
      </c>
      <c r="F157" t="s">
        <v>496</v>
      </c>
      <c r="G157" s="144" t="s">
        <v>15</v>
      </c>
      <c r="H157" s="146">
        <v>614000000</v>
      </c>
      <c r="I157" s="147" t="s">
        <v>25</v>
      </c>
    </row>
    <row r="158" spans="1:9" x14ac:dyDescent="0.2">
      <c r="A158" s="144" t="s">
        <v>417</v>
      </c>
      <c r="B158" s="145" t="s">
        <v>15</v>
      </c>
      <c r="C158" s="146">
        <v>918000000</v>
      </c>
      <c r="D158" s="147" t="s">
        <v>22</v>
      </c>
      <c r="F158" t="s">
        <v>496</v>
      </c>
      <c r="G158" s="144" t="s">
        <v>16</v>
      </c>
      <c r="H158" s="146">
        <v>625000000</v>
      </c>
      <c r="I158" s="147" t="s">
        <v>25</v>
      </c>
    </row>
    <row r="159" spans="1:9" x14ac:dyDescent="0.2">
      <c r="A159" s="144" t="s">
        <v>417</v>
      </c>
      <c r="B159" s="145" t="s">
        <v>16</v>
      </c>
      <c r="C159" s="146">
        <v>920000000</v>
      </c>
      <c r="D159" s="147" t="s">
        <v>22</v>
      </c>
      <c r="F159" t="s">
        <v>496</v>
      </c>
      <c r="G159" s="144" t="s">
        <v>17</v>
      </c>
      <c r="H159" s="146">
        <v>715000000</v>
      </c>
      <c r="I159" s="147" t="s">
        <v>25</v>
      </c>
    </row>
    <row r="160" spans="1:9" x14ac:dyDescent="0.2">
      <c r="A160" s="144" t="s">
        <v>417</v>
      </c>
      <c r="B160" s="145" t="s">
        <v>17</v>
      </c>
      <c r="C160" s="146">
        <v>861000000</v>
      </c>
      <c r="D160" s="147" t="s">
        <v>22</v>
      </c>
      <c r="F160" t="s">
        <v>513</v>
      </c>
      <c r="G160" s="144" t="s">
        <v>11</v>
      </c>
      <c r="H160" s="146">
        <v>376400000</v>
      </c>
      <c r="I160" s="147" t="s">
        <v>25</v>
      </c>
    </row>
    <row r="161" spans="1:9" x14ac:dyDescent="0.2">
      <c r="A161" s="144" t="s">
        <v>420</v>
      </c>
      <c r="B161" s="145" t="s">
        <v>11</v>
      </c>
      <c r="C161" s="146">
        <v>1147282000</v>
      </c>
      <c r="D161" s="147" t="s">
        <v>22</v>
      </c>
      <c r="F161" t="s">
        <v>513</v>
      </c>
      <c r="G161" s="144" t="s">
        <v>15</v>
      </c>
      <c r="H161" s="146">
        <v>395500000</v>
      </c>
      <c r="I161" s="147" t="s">
        <v>25</v>
      </c>
    </row>
    <row r="162" spans="1:9" x14ac:dyDescent="0.2">
      <c r="A162" s="144" t="s">
        <v>420</v>
      </c>
      <c r="B162" s="145" t="s">
        <v>15</v>
      </c>
      <c r="C162" s="146">
        <v>1336000000</v>
      </c>
      <c r="D162" s="147" t="s">
        <v>22</v>
      </c>
      <c r="F162" t="s">
        <v>513</v>
      </c>
      <c r="G162" s="144" t="s">
        <v>16</v>
      </c>
      <c r="H162" s="146">
        <v>691100000</v>
      </c>
      <c r="I162" s="147" t="s">
        <v>25</v>
      </c>
    </row>
    <row r="163" spans="1:9" x14ac:dyDescent="0.2">
      <c r="A163" s="144" t="s">
        <v>420</v>
      </c>
      <c r="B163" s="145" t="s">
        <v>16</v>
      </c>
      <c r="C163" s="146">
        <v>1360000000</v>
      </c>
      <c r="D163" s="147" t="s">
        <v>22</v>
      </c>
      <c r="F163" t="s">
        <v>513</v>
      </c>
      <c r="G163" s="144" t="s">
        <v>17</v>
      </c>
      <c r="H163" s="146">
        <v>692300000</v>
      </c>
      <c r="I163" s="147" t="s">
        <v>25</v>
      </c>
    </row>
    <row r="164" spans="1:9" x14ac:dyDescent="0.2">
      <c r="A164" s="144" t="s">
        <v>420</v>
      </c>
      <c r="B164" s="145" t="s">
        <v>17</v>
      </c>
      <c r="C164" s="146">
        <v>1331000000</v>
      </c>
      <c r="D164" s="147" t="s">
        <v>22</v>
      </c>
      <c r="F164" t="s">
        <v>528</v>
      </c>
      <c r="G164" s="144" t="s">
        <v>11</v>
      </c>
      <c r="H164" s="146">
        <v>0</v>
      </c>
      <c r="I164" s="147" t="s">
        <v>25</v>
      </c>
    </row>
    <row r="165" spans="1:9" x14ac:dyDescent="0.2">
      <c r="A165" s="144" t="s">
        <v>456</v>
      </c>
      <c r="B165" s="145" t="s">
        <v>11</v>
      </c>
      <c r="C165" s="146">
        <v>4967000000</v>
      </c>
      <c r="D165" s="147" t="s">
        <v>22</v>
      </c>
      <c r="F165" t="s">
        <v>528</v>
      </c>
      <c r="G165" s="144" t="s">
        <v>15</v>
      </c>
      <c r="H165" s="146">
        <v>0</v>
      </c>
      <c r="I165" s="147" t="s">
        <v>25</v>
      </c>
    </row>
    <row r="166" spans="1:9" x14ac:dyDescent="0.2">
      <c r="A166" s="144" t="s">
        <v>456</v>
      </c>
      <c r="B166" s="145" t="s">
        <v>15</v>
      </c>
      <c r="C166" s="146">
        <v>5477000000</v>
      </c>
      <c r="D166" s="147" t="s">
        <v>22</v>
      </c>
      <c r="F166" t="s">
        <v>528</v>
      </c>
      <c r="G166" s="144" t="s">
        <v>16</v>
      </c>
      <c r="H166" s="146">
        <v>0</v>
      </c>
      <c r="I166" s="147" t="s">
        <v>25</v>
      </c>
    </row>
    <row r="167" spans="1:9" x14ac:dyDescent="0.2">
      <c r="A167" s="144" t="s">
        <v>456</v>
      </c>
      <c r="B167" s="145" t="s">
        <v>16</v>
      </c>
      <c r="C167" s="146">
        <v>5490000000</v>
      </c>
      <c r="D167" s="147" t="s">
        <v>22</v>
      </c>
      <c r="F167" t="s">
        <v>528</v>
      </c>
      <c r="G167" s="144" t="s">
        <v>17</v>
      </c>
      <c r="H167" s="146">
        <v>0</v>
      </c>
      <c r="I167" s="147" t="s">
        <v>25</v>
      </c>
    </row>
    <row r="168" spans="1:9" x14ac:dyDescent="0.2">
      <c r="A168" s="144" t="s">
        <v>456</v>
      </c>
      <c r="B168" s="145" t="s">
        <v>17</v>
      </c>
      <c r="C168" s="146">
        <v>5151000000</v>
      </c>
      <c r="D168" s="147" t="s">
        <v>22</v>
      </c>
      <c r="F168" t="s">
        <v>536</v>
      </c>
      <c r="G168" s="144" t="s">
        <v>11</v>
      </c>
      <c r="H168" s="146">
        <v>208208000</v>
      </c>
      <c r="I168" s="147" t="s">
        <v>25</v>
      </c>
    </row>
    <row r="169" spans="1:9" x14ac:dyDescent="0.2">
      <c r="A169" s="144" t="s">
        <v>457</v>
      </c>
      <c r="B169" s="145" t="s">
        <v>11</v>
      </c>
      <c r="C169" s="146">
        <v>197269000</v>
      </c>
      <c r="D169" s="147" t="s">
        <v>22</v>
      </c>
      <c r="F169" t="s">
        <v>536</v>
      </c>
      <c r="G169" s="144" t="s">
        <v>15</v>
      </c>
      <c r="H169" s="146">
        <v>234800000</v>
      </c>
      <c r="I169" s="147" t="s">
        <v>25</v>
      </c>
    </row>
    <row r="170" spans="1:9" x14ac:dyDescent="0.2">
      <c r="A170" s="144" t="s">
        <v>457</v>
      </c>
      <c r="B170" s="145" t="s">
        <v>15</v>
      </c>
      <c r="C170" s="146">
        <v>257494000</v>
      </c>
      <c r="D170" s="147" t="s">
        <v>22</v>
      </c>
      <c r="F170" t="s">
        <v>536</v>
      </c>
      <c r="G170" s="144" t="s">
        <v>16</v>
      </c>
      <c r="H170" s="146">
        <v>245200000</v>
      </c>
      <c r="I170" s="147" t="s">
        <v>25</v>
      </c>
    </row>
    <row r="171" spans="1:9" x14ac:dyDescent="0.2">
      <c r="A171" s="144" t="s">
        <v>457</v>
      </c>
      <c r="B171" s="145" t="s">
        <v>16</v>
      </c>
      <c r="C171" s="146">
        <v>448763000</v>
      </c>
      <c r="D171" s="147" t="s">
        <v>22</v>
      </c>
      <c r="F171" t="s">
        <v>536</v>
      </c>
      <c r="G171" s="144" t="s">
        <v>17</v>
      </c>
      <c r="H171" s="146">
        <v>253500000</v>
      </c>
      <c r="I171" s="147" t="s">
        <v>25</v>
      </c>
    </row>
    <row r="172" spans="1:9" x14ac:dyDescent="0.2">
      <c r="A172" s="144" t="s">
        <v>463</v>
      </c>
      <c r="B172" s="145" t="s">
        <v>11</v>
      </c>
      <c r="C172" s="146">
        <v>263150000</v>
      </c>
      <c r="D172" s="147" t="s">
        <v>22</v>
      </c>
      <c r="F172" t="s">
        <v>544</v>
      </c>
      <c r="G172" s="144" t="s">
        <v>11</v>
      </c>
      <c r="H172" s="146">
        <v>765905000</v>
      </c>
      <c r="I172" s="147" t="s">
        <v>25</v>
      </c>
    </row>
    <row r="173" spans="1:9" x14ac:dyDescent="0.2">
      <c r="A173" s="144" t="s">
        <v>463</v>
      </c>
      <c r="B173" s="145" t="s">
        <v>15</v>
      </c>
      <c r="C173" s="146">
        <v>317263000</v>
      </c>
      <c r="D173" s="147" t="s">
        <v>22</v>
      </c>
      <c r="F173" t="s">
        <v>544</v>
      </c>
      <c r="G173" s="144" t="s">
        <v>15</v>
      </c>
      <c r="H173" s="146">
        <v>882097000</v>
      </c>
      <c r="I173" s="147" t="s">
        <v>25</v>
      </c>
    </row>
    <row r="174" spans="1:9" x14ac:dyDescent="0.2">
      <c r="A174" s="144" t="s">
        <v>463</v>
      </c>
      <c r="B174" s="145" t="s">
        <v>16</v>
      </c>
      <c r="C174" s="146">
        <v>367856000</v>
      </c>
      <c r="D174" s="147" t="s">
        <v>22</v>
      </c>
      <c r="F174" t="s">
        <v>544</v>
      </c>
      <c r="G174" s="144" t="s">
        <v>16</v>
      </c>
      <c r="H174" s="146">
        <v>855506000</v>
      </c>
      <c r="I174" s="147" t="s">
        <v>25</v>
      </c>
    </row>
    <row r="175" spans="1:9" x14ac:dyDescent="0.2">
      <c r="A175" s="144" t="s">
        <v>463</v>
      </c>
      <c r="B175" s="145" t="s">
        <v>17</v>
      </c>
      <c r="C175" s="146">
        <v>413322000</v>
      </c>
      <c r="D175" s="147" t="s">
        <v>22</v>
      </c>
      <c r="F175" t="s">
        <v>544</v>
      </c>
      <c r="G175" s="144" t="s">
        <v>17</v>
      </c>
      <c r="H175" s="146">
        <v>995922000</v>
      </c>
      <c r="I175" s="147" t="s">
        <v>25</v>
      </c>
    </row>
    <row r="176" spans="1:9" x14ac:dyDescent="0.2">
      <c r="A176" s="144" t="s">
        <v>488</v>
      </c>
      <c r="B176" s="145" t="s">
        <v>11</v>
      </c>
      <c r="C176" s="146">
        <v>1133000000</v>
      </c>
      <c r="D176" s="147" t="s">
        <v>22</v>
      </c>
      <c r="F176" t="s">
        <v>547</v>
      </c>
      <c r="G176" s="144" t="s">
        <v>11</v>
      </c>
      <c r="H176" s="146">
        <v>96004000</v>
      </c>
      <c r="I176" s="147" t="s">
        <v>25</v>
      </c>
    </row>
    <row r="177" spans="1:9" x14ac:dyDescent="0.2">
      <c r="A177" s="144" t="s">
        <v>488</v>
      </c>
      <c r="B177" s="145" t="s">
        <v>15</v>
      </c>
      <c r="C177" s="146">
        <v>1226000000</v>
      </c>
      <c r="D177" s="147" t="s">
        <v>22</v>
      </c>
      <c r="F177" t="s">
        <v>547</v>
      </c>
      <c r="G177" s="144" t="s">
        <v>15</v>
      </c>
      <c r="H177" s="146">
        <v>100536000</v>
      </c>
      <c r="I177" s="147" t="s">
        <v>25</v>
      </c>
    </row>
    <row r="178" spans="1:9" x14ac:dyDescent="0.2">
      <c r="A178" s="144" t="s">
        <v>488</v>
      </c>
      <c r="B178" s="145" t="s">
        <v>16</v>
      </c>
      <c r="C178" s="146">
        <v>1353000000</v>
      </c>
      <c r="D178" s="147" t="s">
        <v>22</v>
      </c>
      <c r="F178" t="s">
        <v>547</v>
      </c>
      <c r="G178" s="144" t="s">
        <v>16</v>
      </c>
      <c r="H178" s="146">
        <v>107726000</v>
      </c>
      <c r="I178" s="147" t="s">
        <v>25</v>
      </c>
    </row>
    <row r="179" spans="1:9" x14ac:dyDescent="0.2">
      <c r="A179" s="144" t="s">
        <v>488</v>
      </c>
      <c r="B179" s="145" t="s">
        <v>17</v>
      </c>
      <c r="C179" s="146">
        <v>1237000000</v>
      </c>
      <c r="D179" s="147" t="s">
        <v>22</v>
      </c>
      <c r="F179" t="s">
        <v>547</v>
      </c>
      <c r="G179" s="144" t="s">
        <v>17</v>
      </c>
      <c r="H179" s="146">
        <v>118545000</v>
      </c>
      <c r="I179" s="147" t="s">
        <v>25</v>
      </c>
    </row>
    <row r="180" spans="1:9" x14ac:dyDescent="0.2">
      <c r="A180" s="144" t="s">
        <v>493</v>
      </c>
      <c r="B180" s="145" t="s">
        <v>11</v>
      </c>
      <c r="C180" s="146">
        <v>226300000</v>
      </c>
      <c r="D180" s="147" t="s">
        <v>22</v>
      </c>
      <c r="F180" t="s">
        <v>568</v>
      </c>
      <c r="G180" s="144" t="s">
        <v>11</v>
      </c>
      <c r="H180" s="146">
        <v>0</v>
      </c>
      <c r="I180" s="147" t="s">
        <v>25</v>
      </c>
    </row>
    <row r="181" spans="1:9" x14ac:dyDescent="0.2">
      <c r="A181" s="144" t="s">
        <v>493</v>
      </c>
      <c r="B181" s="145" t="s">
        <v>15</v>
      </c>
      <c r="C181" s="146">
        <v>252200000</v>
      </c>
      <c r="D181" s="147" t="s">
        <v>22</v>
      </c>
      <c r="F181" t="s">
        <v>568</v>
      </c>
      <c r="G181" s="144" t="s">
        <v>15</v>
      </c>
      <c r="H181" s="146">
        <v>0</v>
      </c>
      <c r="I181" s="147" t="s">
        <v>25</v>
      </c>
    </row>
    <row r="182" spans="1:9" x14ac:dyDescent="0.2">
      <c r="A182" s="144" t="s">
        <v>493</v>
      </c>
      <c r="B182" s="145" t="s">
        <v>16</v>
      </c>
      <c r="C182" s="146">
        <v>303200000</v>
      </c>
      <c r="D182" s="147" t="s">
        <v>22</v>
      </c>
      <c r="F182" t="s">
        <v>568</v>
      </c>
      <c r="G182" s="144" t="s">
        <v>16</v>
      </c>
      <c r="H182" s="146">
        <v>0</v>
      </c>
      <c r="I182" s="147" t="s">
        <v>25</v>
      </c>
    </row>
    <row r="183" spans="1:9" x14ac:dyDescent="0.2">
      <c r="A183" s="144" t="s">
        <v>493</v>
      </c>
      <c r="B183" s="145" t="s">
        <v>17</v>
      </c>
      <c r="C183" s="146">
        <v>312400000</v>
      </c>
      <c r="D183" s="147" t="s">
        <v>22</v>
      </c>
      <c r="F183" t="s">
        <v>568</v>
      </c>
      <c r="G183" s="144" t="s">
        <v>17</v>
      </c>
      <c r="H183" s="146">
        <v>0</v>
      </c>
      <c r="I183" s="147" t="s">
        <v>25</v>
      </c>
    </row>
    <row r="184" spans="1:9" x14ac:dyDescent="0.2">
      <c r="A184" s="144" t="s">
        <v>497</v>
      </c>
      <c r="B184" s="145" t="s">
        <v>11</v>
      </c>
      <c r="C184" s="146">
        <v>1026000000</v>
      </c>
      <c r="D184" s="147" t="s">
        <v>22</v>
      </c>
      <c r="F184" t="s">
        <v>573</v>
      </c>
      <c r="G184" s="144" t="s">
        <v>11</v>
      </c>
      <c r="H184" s="146">
        <v>225600000</v>
      </c>
      <c r="I184" s="147" t="s">
        <v>25</v>
      </c>
    </row>
    <row r="185" spans="1:9" x14ac:dyDescent="0.2">
      <c r="A185" s="144" t="s">
        <v>497</v>
      </c>
      <c r="B185" s="145" t="s">
        <v>15</v>
      </c>
      <c r="C185" s="146">
        <v>722000000</v>
      </c>
      <c r="D185" s="147" t="s">
        <v>22</v>
      </c>
      <c r="F185" t="s">
        <v>573</v>
      </c>
      <c r="G185" s="144" t="s">
        <v>15</v>
      </c>
      <c r="H185" s="146">
        <v>203000000</v>
      </c>
      <c r="I185" s="147" t="s">
        <v>25</v>
      </c>
    </row>
    <row r="186" spans="1:9" x14ac:dyDescent="0.2">
      <c r="A186" s="144" t="s">
        <v>497</v>
      </c>
      <c r="B186" s="145" t="s">
        <v>16</v>
      </c>
      <c r="C186" s="146">
        <v>812000000</v>
      </c>
      <c r="D186" s="147" t="s">
        <v>22</v>
      </c>
      <c r="F186" t="s">
        <v>573</v>
      </c>
      <c r="G186" s="144" t="s">
        <v>16</v>
      </c>
      <c r="H186" s="146">
        <v>187400000</v>
      </c>
      <c r="I186" s="147" t="s">
        <v>25</v>
      </c>
    </row>
    <row r="187" spans="1:9" x14ac:dyDescent="0.2">
      <c r="A187" s="144" t="s">
        <v>497</v>
      </c>
      <c r="B187" s="145" t="s">
        <v>17</v>
      </c>
      <c r="C187" s="146">
        <v>748000000</v>
      </c>
      <c r="D187" s="147" t="s">
        <v>22</v>
      </c>
      <c r="F187" t="s">
        <v>573</v>
      </c>
      <c r="G187" s="144" t="s">
        <v>17</v>
      </c>
      <c r="H187" s="146">
        <v>268800000</v>
      </c>
      <c r="I187" s="147" t="s">
        <v>25</v>
      </c>
    </row>
    <row r="188" spans="1:9" x14ac:dyDescent="0.2">
      <c r="A188" s="144" t="s">
        <v>503</v>
      </c>
      <c r="B188" s="145" t="s">
        <v>11</v>
      </c>
      <c r="C188" s="146">
        <v>183000000</v>
      </c>
      <c r="D188" s="147" t="s">
        <v>22</v>
      </c>
      <c r="F188" t="s">
        <v>575</v>
      </c>
      <c r="G188" s="144" t="s">
        <v>11</v>
      </c>
      <c r="H188" s="146">
        <v>399000000</v>
      </c>
      <c r="I188" s="147" t="s">
        <v>25</v>
      </c>
    </row>
    <row r="189" spans="1:9" x14ac:dyDescent="0.2">
      <c r="A189" s="144" t="s">
        <v>503</v>
      </c>
      <c r="B189" s="145" t="s">
        <v>15</v>
      </c>
      <c r="C189" s="146">
        <v>184000000</v>
      </c>
      <c r="D189" s="147" t="s">
        <v>22</v>
      </c>
      <c r="F189" t="s">
        <v>575</v>
      </c>
      <c r="G189" s="144" t="s">
        <v>15</v>
      </c>
      <c r="H189" s="146">
        <v>396000000</v>
      </c>
      <c r="I189" s="147" t="s">
        <v>25</v>
      </c>
    </row>
    <row r="190" spans="1:9" x14ac:dyDescent="0.2">
      <c r="A190" s="144" t="s">
        <v>503</v>
      </c>
      <c r="B190" s="145" t="s">
        <v>16</v>
      </c>
      <c r="C190" s="146">
        <v>206000000</v>
      </c>
      <c r="D190" s="147" t="s">
        <v>22</v>
      </c>
      <c r="F190" t="s">
        <v>575</v>
      </c>
      <c r="G190" s="144" t="s">
        <v>16</v>
      </c>
      <c r="H190" s="146">
        <v>364000000</v>
      </c>
      <c r="I190" s="147" t="s">
        <v>25</v>
      </c>
    </row>
    <row r="191" spans="1:9" x14ac:dyDescent="0.2">
      <c r="A191" s="144" t="s">
        <v>503</v>
      </c>
      <c r="B191" s="145" t="s">
        <v>17</v>
      </c>
      <c r="C191" s="146">
        <v>228000000</v>
      </c>
      <c r="D191" s="147" t="s">
        <v>22</v>
      </c>
      <c r="F191" t="s">
        <v>575</v>
      </c>
      <c r="G191" s="144" t="s">
        <v>17</v>
      </c>
      <c r="H191" s="146">
        <v>376000000</v>
      </c>
      <c r="I191" s="147" t="s">
        <v>25</v>
      </c>
    </row>
    <row r="192" spans="1:9" x14ac:dyDescent="0.2">
      <c r="A192" s="144" t="s">
        <v>505</v>
      </c>
      <c r="B192" s="145" t="s">
        <v>11</v>
      </c>
      <c r="C192" s="146">
        <v>590000000</v>
      </c>
      <c r="D192" s="147" t="s">
        <v>22</v>
      </c>
    </row>
    <row r="193" spans="1:4" x14ac:dyDescent="0.2">
      <c r="A193" s="144" t="s">
        <v>505</v>
      </c>
      <c r="B193" s="145" t="s">
        <v>15</v>
      </c>
      <c r="C193" s="146">
        <v>583000000</v>
      </c>
      <c r="D193" s="147" t="s">
        <v>22</v>
      </c>
    </row>
    <row r="194" spans="1:4" x14ac:dyDescent="0.2">
      <c r="A194" s="144" t="s">
        <v>505</v>
      </c>
      <c r="B194" s="145" t="s">
        <v>16</v>
      </c>
      <c r="C194" s="146">
        <v>627000000</v>
      </c>
      <c r="D194" s="147" t="s">
        <v>22</v>
      </c>
    </row>
    <row r="195" spans="1:4" x14ac:dyDescent="0.2">
      <c r="A195" s="144" t="s">
        <v>505</v>
      </c>
      <c r="B195" s="145" t="s">
        <v>17</v>
      </c>
      <c r="C195" s="146">
        <v>644000000</v>
      </c>
      <c r="D195" s="147" t="s">
        <v>22</v>
      </c>
    </row>
    <row r="196" spans="1:4" x14ac:dyDescent="0.2">
      <c r="A196" s="144" t="s">
        <v>520</v>
      </c>
      <c r="B196" s="145" t="s">
        <v>11</v>
      </c>
      <c r="C196" s="146">
        <v>0</v>
      </c>
      <c r="D196" s="147" t="s">
        <v>22</v>
      </c>
    </row>
    <row r="197" spans="1:4" x14ac:dyDescent="0.2">
      <c r="A197" s="144" t="s">
        <v>520</v>
      </c>
      <c r="B197" s="145" t="s">
        <v>15</v>
      </c>
      <c r="C197" s="146">
        <v>0</v>
      </c>
      <c r="D197" s="147" t="s">
        <v>22</v>
      </c>
    </row>
    <row r="198" spans="1:4" x14ac:dyDescent="0.2">
      <c r="A198" s="144" t="s">
        <v>520</v>
      </c>
      <c r="B198" s="145" t="s">
        <v>16</v>
      </c>
      <c r="C198" s="146">
        <v>0</v>
      </c>
      <c r="D198" s="147" t="s">
        <v>22</v>
      </c>
    </row>
    <row r="199" spans="1:4" x14ac:dyDescent="0.2">
      <c r="A199" s="144" t="s">
        <v>520</v>
      </c>
      <c r="B199" s="145" t="s">
        <v>17</v>
      </c>
      <c r="C199" s="146">
        <v>0</v>
      </c>
      <c r="D199" s="147" t="s">
        <v>22</v>
      </c>
    </row>
    <row r="200" spans="1:4" x14ac:dyDescent="0.2">
      <c r="A200" s="144" t="s">
        <v>521</v>
      </c>
      <c r="B200" s="145" t="s">
        <v>11</v>
      </c>
      <c r="C200" s="146">
        <v>1877000000</v>
      </c>
      <c r="D200" s="147" t="s">
        <v>22</v>
      </c>
    </row>
    <row r="201" spans="1:4" x14ac:dyDescent="0.2">
      <c r="A201" s="144" t="s">
        <v>521</v>
      </c>
      <c r="B201" s="145" t="s">
        <v>15</v>
      </c>
      <c r="C201" s="146">
        <v>1522000000</v>
      </c>
      <c r="D201" s="147" t="s">
        <v>22</v>
      </c>
    </row>
    <row r="202" spans="1:4" x14ac:dyDescent="0.2">
      <c r="A202" s="144" t="s">
        <v>521</v>
      </c>
      <c r="B202" s="145" t="s">
        <v>16</v>
      </c>
      <c r="C202" s="146">
        <v>1358000000</v>
      </c>
      <c r="D202" s="147" t="s">
        <v>22</v>
      </c>
    </row>
    <row r="203" spans="1:4" x14ac:dyDescent="0.2">
      <c r="A203" s="144" t="s">
        <v>521</v>
      </c>
      <c r="B203" s="145" t="s">
        <v>17</v>
      </c>
      <c r="C203" s="146">
        <v>1280000000</v>
      </c>
      <c r="D203" s="147" t="s">
        <v>22</v>
      </c>
    </row>
    <row r="204" spans="1:4" x14ac:dyDescent="0.2">
      <c r="A204" s="144" t="s">
        <v>535</v>
      </c>
      <c r="B204" s="145" t="s">
        <v>11</v>
      </c>
      <c r="C204" s="146">
        <v>0</v>
      </c>
      <c r="D204" s="147" t="s">
        <v>22</v>
      </c>
    </row>
    <row r="205" spans="1:4" x14ac:dyDescent="0.2">
      <c r="A205" s="144" t="s">
        <v>535</v>
      </c>
      <c r="B205" s="145" t="s">
        <v>15</v>
      </c>
      <c r="C205" s="146">
        <v>0</v>
      </c>
      <c r="D205" s="147" t="s">
        <v>22</v>
      </c>
    </row>
    <row r="206" spans="1:4" x14ac:dyDescent="0.2">
      <c r="A206" s="144" t="s">
        <v>535</v>
      </c>
      <c r="B206" s="145" t="s">
        <v>16</v>
      </c>
      <c r="C206" s="146">
        <v>0</v>
      </c>
      <c r="D206" s="147" t="s">
        <v>22</v>
      </c>
    </row>
    <row r="207" spans="1:4" x14ac:dyDescent="0.2">
      <c r="A207" s="144" t="s">
        <v>535</v>
      </c>
      <c r="B207" s="145" t="s">
        <v>17</v>
      </c>
      <c r="C207" s="146">
        <v>0</v>
      </c>
      <c r="D207" s="147" t="s">
        <v>22</v>
      </c>
    </row>
    <row r="208" spans="1:4" x14ac:dyDescent="0.2">
      <c r="A208" s="144" t="s">
        <v>543</v>
      </c>
      <c r="B208" s="145" t="s">
        <v>11</v>
      </c>
      <c r="C208" s="146">
        <v>61694000</v>
      </c>
      <c r="D208" s="147" t="s">
        <v>22</v>
      </c>
    </row>
    <row r="209" spans="1:4" x14ac:dyDescent="0.2">
      <c r="A209" s="144" t="s">
        <v>543</v>
      </c>
      <c r="B209" s="145" t="s">
        <v>15</v>
      </c>
      <c r="C209" s="146">
        <v>70297000</v>
      </c>
      <c r="D209" s="147" t="s">
        <v>22</v>
      </c>
    </row>
    <row r="210" spans="1:4" x14ac:dyDescent="0.2">
      <c r="A210" s="144" t="s">
        <v>543</v>
      </c>
      <c r="B210" s="145" t="s">
        <v>16</v>
      </c>
      <c r="C210" s="146">
        <v>67777000</v>
      </c>
      <c r="D210" s="147" t="s">
        <v>22</v>
      </c>
    </row>
    <row r="211" spans="1:4" x14ac:dyDescent="0.2">
      <c r="A211" s="144" t="s">
        <v>543</v>
      </c>
      <c r="B211" s="145" t="s">
        <v>17</v>
      </c>
      <c r="C211" s="146">
        <v>63718000</v>
      </c>
      <c r="D211" s="147" t="s">
        <v>22</v>
      </c>
    </row>
    <row r="212" spans="1:4" x14ac:dyDescent="0.2">
      <c r="A212" s="144" t="s">
        <v>548</v>
      </c>
      <c r="B212" s="145" t="s">
        <v>11</v>
      </c>
      <c r="C212" s="146">
        <v>1572000000</v>
      </c>
      <c r="D212" s="147" t="s">
        <v>22</v>
      </c>
    </row>
    <row r="213" spans="1:4" x14ac:dyDescent="0.2">
      <c r="A213" s="144" t="s">
        <v>548</v>
      </c>
      <c r="B213" s="145" t="s">
        <v>15</v>
      </c>
      <c r="C213" s="146">
        <v>1661000000</v>
      </c>
      <c r="D213" s="147" t="s">
        <v>22</v>
      </c>
    </row>
    <row r="214" spans="1:4" x14ac:dyDescent="0.2">
      <c r="A214" s="144" t="s">
        <v>548</v>
      </c>
      <c r="B214" s="145" t="s">
        <v>16</v>
      </c>
      <c r="C214" s="146">
        <v>1646000000</v>
      </c>
      <c r="D214" s="147" t="s">
        <v>22</v>
      </c>
    </row>
    <row r="215" spans="1:4" x14ac:dyDescent="0.2">
      <c r="A215" s="144" t="s">
        <v>548</v>
      </c>
      <c r="B215" s="145" t="s">
        <v>17</v>
      </c>
      <c r="C215" s="146">
        <v>1627000000</v>
      </c>
      <c r="D215" s="147" t="s">
        <v>22</v>
      </c>
    </row>
    <row r="216" spans="1:4" x14ac:dyDescent="0.2">
      <c r="A216" s="144" t="s">
        <v>558</v>
      </c>
      <c r="B216" s="145" t="s">
        <v>11</v>
      </c>
      <c r="C216" s="146">
        <v>0</v>
      </c>
      <c r="D216" s="147" t="s">
        <v>22</v>
      </c>
    </row>
    <row r="217" spans="1:4" x14ac:dyDescent="0.2">
      <c r="A217" s="144" t="s">
        <v>558</v>
      </c>
      <c r="B217" s="145" t="s">
        <v>15</v>
      </c>
      <c r="C217" s="146">
        <v>0</v>
      </c>
      <c r="D217" s="147" t="s">
        <v>22</v>
      </c>
    </row>
    <row r="218" spans="1:4" x14ac:dyDescent="0.2">
      <c r="A218" s="144" t="s">
        <v>558</v>
      </c>
      <c r="B218" s="145" t="s">
        <v>16</v>
      </c>
      <c r="C218" s="146">
        <v>0</v>
      </c>
      <c r="D218" s="147" t="s">
        <v>22</v>
      </c>
    </row>
    <row r="219" spans="1:4" x14ac:dyDescent="0.2">
      <c r="A219" s="144" t="s">
        <v>558</v>
      </c>
      <c r="B219" s="145" t="s">
        <v>17</v>
      </c>
      <c r="C219" s="146">
        <v>0</v>
      </c>
      <c r="D219" s="147" t="s">
        <v>22</v>
      </c>
    </row>
    <row r="220" spans="1:4" x14ac:dyDescent="0.2">
      <c r="A220" s="144" t="s">
        <v>566</v>
      </c>
      <c r="B220" s="145" t="s">
        <v>11</v>
      </c>
      <c r="C220" s="146">
        <v>475522000</v>
      </c>
      <c r="D220" s="147" t="s">
        <v>22</v>
      </c>
    </row>
    <row r="221" spans="1:4" x14ac:dyDescent="0.2">
      <c r="A221" s="144" t="s">
        <v>566</v>
      </c>
      <c r="B221" s="145" t="s">
        <v>15</v>
      </c>
      <c r="C221" s="146">
        <v>492447000</v>
      </c>
      <c r="D221" s="147" t="s">
        <v>22</v>
      </c>
    </row>
    <row r="222" spans="1:4" x14ac:dyDescent="0.2">
      <c r="A222" s="144" t="s">
        <v>566</v>
      </c>
      <c r="B222" s="145" t="s">
        <v>16</v>
      </c>
      <c r="C222" s="146">
        <v>525745000</v>
      </c>
      <c r="D222" s="147" t="s">
        <v>22</v>
      </c>
    </row>
    <row r="223" spans="1:4" x14ac:dyDescent="0.2">
      <c r="A223" s="144" t="s">
        <v>566</v>
      </c>
      <c r="B223" s="145" t="s">
        <v>17</v>
      </c>
      <c r="C223" s="146">
        <v>533891000</v>
      </c>
      <c r="D223" s="147" t="s">
        <v>22</v>
      </c>
    </row>
    <row r="224" spans="1:4" x14ac:dyDescent="0.2">
      <c r="A224" s="144" t="s">
        <v>569</v>
      </c>
      <c r="B224" s="145" t="s">
        <v>11</v>
      </c>
      <c r="C224" s="146">
        <v>655000000</v>
      </c>
      <c r="D224" s="147" t="s">
        <v>22</v>
      </c>
    </row>
    <row r="225" spans="1:5" x14ac:dyDescent="0.2">
      <c r="A225" s="144" t="s">
        <v>569</v>
      </c>
      <c r="B225" s="145" t="s">
        <v>15</v>
      </c>
      <c r="C225" s="146">
        <v>603000000</v>
      </c>
      <c r="D225" s="147" t="s">
        <v>22</v>
      </c>
    </row>
    <row r="226" spans="1:5" x14ac:dyDescent="0.2">
      <c r="A226" s="144" t="s">
        <v>569</v>
      </c>
      <c r="B226" s="145" t="s">
        <v>16</v>
      </c>
      <c r="C226" s="146">
        <v>577000000</v>
      </c>
      <c r="D226" s="147" t="s">
        <v>22</v>
      </c>
    </row>
    <row r="227" spans="1:5" x14ac:dyDescent="0.2">
      <c r="A227" s="144" t="s">
        <v>569</v>
      </c>
      <c r="B227" s="145" t="s">
        <v>17</v>
      </c>
      <c r="C227" s="146">
        <v>563000000</v>
      </c>
      <c r="D227" s="147" t="s">
        <v>22</v>
      </c>
    </row>
    <row r="228" spans="1:5" x14ac:dyDescent="0.2">
      <c r="A228" s="144" t="s">
        <v>571</v>
      </c>
      <c r="B228" s="145" t="s">
        <v>11</v>
      </c>
      <c r="C228" s="146">
        <v>885824000</v>
      </c>
      <c r="D228" s="147" t="s">
        <v>22</v>
      </c>
    </row>
    <row r="229" spans="1:5" x14ac:dyDescent="0.2">
      <c r="A229" s="144" t="s">
        <v>571</v>
      </c>
      <c r="B229" s="145" t="s">
        <v>15</v>
      </c>
      <c r="C229" s="146">
        <v>957587000</v>
      </c>
      <c r="D229" s="147" t="s">
        <v>22</v>
      </c>
    </row>
    <row r="230" spans="1:5" x14ac:dyDescent="0.2">
      <c r="A230" s="144" t="s">
        <v>571</v>
      </c>
      <c r="B230" s="145" t="s">
        <v>16</v>
      </c>
      <c r="C230" s="146">
        <v>1156386000</v>
      </c>
      <c r="D230" s="147" t="s">
        <v>22</v>
      </c>
    </row>
    <row r="231" spans="1:5" x14ac:dyDescent="0.2">
      <c r="A231" s="144" t="s">
        <v>571</v>
      </c>
      <c r="B231" s="145" t="s">
        <v>17</v>
      </c>
      <c r="C231" s="146">
        <v>1177923000</v>
      </c>
      <c r="D231" s="147" t="s">
        <v>22</v>
      </c>
    </row>
    <row r="232" spans="1:5" x14ac:dyDescent="0.2">
      <c r="E232"/>
    </row>
    <row r="233" spans="1:5" x14ac:dyDescent="0.2">
      <c r="E233"/>
    </row>
    <row r="234" spans="1:5" x14ac:dyDescent="0.2">
      <c r="E234"/>
    </row>
    <row r="235" spans="1:5" x14ac:dyDescent="0.2">
      <c r="E235"/>
    </row>
    <row r="236" spans="1:5" x14ac:dyDescent="0.2">
      <c r="E236"/>
    </row>
    <row r="237" spans="1:5" x14ac:dyDescent="0.2">
      <c r="E237"/>
    </row>
    <row r="238" spans="1:5" x14ac:dyDescent="0.2">
      <c r="E238"/>
    </row>
    <row r="239" spans="1:5" x14ac:dyDescent="0.2">
      <c r="E239"/>
    </row>
    <row r="240" spans="1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  <row r="278" spans="5:5" x14ac:dyDescent="0.2">
      <c r="E278"/>
    </row>
    <row r="279" spans="5:5" x14ac:dyDescent="0.2">
      <c r="E279"/>
    </row>
    <row r="280" spans="5:5" x14ac:dyDescent="0.2">
      <c r="E280"/>
    </row>
    <row r="281" spans="5:5" x14ac:dyDescent="0.2">
      <c r="E281"/>
    </row>
    <row r="282" spans="5:5" x14ac:dyDescent="0.2">
      <c r="E282"/>
    </row>
    <row r="283" spans="5:5" x14ac:dyDescent="0.2">
      <c r="E283"/>
    </row>
    <row r="284" spans="5:5" x14ac:dyDescent="0.2">
      <c r="E284"/>
    </row>
    <row r="285" spans="5:5" x14ac:dyDescent="0.2">
      <c r="E285"/>
    </row>
    <row r="286" spans="5:5" x14ac:dyDescent="0.2">
      <c r="E286"/>
    </row>
    <row r="287" spans="5:5" x14ac:dyDescent="0.2">
      <c r="E287"/>
    </row>
    <row r="288" spans="5:5" x14ac:dyDescent="0.2">
      <c r="E288"/>
    </row>
    <row r="289" spans="5:5" x14ac:dyDescent="0.2">
      <c r="E289"/>
    </row>
    <row r="290" spans="5:5" x14ac:dyDescent="0.2">
      <c r="E290"/>
    </row>
    <row r="291" spans="5:5" x14ac:dyDescent="0.2">
      <c r="E291"/>
    </row>
    <row r="292" spans="5:5" x14ac:dyDescent="0.2">
      <c r="E292"/>
    </row>
    <row r="293" spans="5:5" x14ac:dyDescent="0.2">
      <c r="E293"/>
    </row>
    <row r="294" spans="5:5" x14ac:dyDescent="0.2">
      <c r="E294"/>
    </row>
    <row r="295" spans="5:5" x14ac:dyDescent="0.2">
      <c r="E295"/>
    </row>
    <row r="296" spans="5:5" x14ac:dyDescent="0.2">
      <c r="E296"/>
    </row>
    <row r="297" spans="5:5" x14ac:dyDescent="0.2">
      <c r="E297"/>
    </row>
    <row r="298" spans="5:5" x14ac:dyDescent="0.2">
      <c r="E298"/>
    </row>
    <row r="299" spans="5:5" x14ac:dyDescent="0.2">
      <c r="E299"/>
    </row>
    <row r="300" spans="5:5" x14ac:dyDescent="0.2">
      <c r="E300"/>
    </row>
    <row r="301" spans="5:5" x14ac:dyDescent="0.2">
      <c r="E301"/>
    </row>
    <row r="302" spans="5:5" x14ac:dyDescent="0.2">
      <c r="E302"/>
    </row>
    <row r="303" spans="5:5" x14ac:dyDescent="0.2">
      <c r="E303"/>
    </row>
    <row r="304" spans="5:5" x14ac:dyDescent="0.2">
      <c r="E304"/>
    </row>
    <row r="305" spans="5:5" x14ac:dyDescent="0.2">
      <c r="E305"/>
    </row>
    <row r="306" spans="5:5" x14ac:dyDescent="0.2">
      <c r="E306"/>
    </row>
    <row r="307" spans="5:5" x14ac:dyDescent="0.2">
      <c r="E307"/>
    </row>
    <row r="308" spans="5:5" x14ac:dyDescent="0.2">
      <c r="E308"/>
    </row>
    <row r="309" spans="5:5" x14ac:dyDescent="0.2">
      <c r="E309"/>
    </row>
    <row r="310" spans="5:5" x14ac:dyDescent="0.2">
      <c r="E310"/>
    </row>
    <row r="311" spans="5:5" x14ac:dyDescent="0.2">
      <c r="E311"/>
    </row>
    <row r="312" spans="5:5" x14ac:dyDescent="0.2">
      <c r="E312"/>
    </row>
    <row r="313" spans="5:5" x14ac:dyDescent="0.2">
      <c r="E313"/>
    </row>
    <row r="314" spans="5:5" x14ac:dyDescent="0.2">
      <c r="E314"/>
    </row>
    <row r="315" spans="5:5" x14ac:dyDescent="0.2">
      <c r="E315"/>
    </row>
    <row r="316" spans="5:5" x14ac:dyDescent="0.2">
      <c r="E316"/>
    </row>
    <row r="317" spans="5:5" x14ac:dyDescent="0.2">
      <c r="E317"/>
    </row>
    <row r="318" spans="5:5" x14ac:dyDescent="0.2">
      <c r="E318"/>
    </row>
    <row r="319" spans="5:5" x14ac:dyDescent="0.2">
      <c r="E319"/>
    </row>
    <row r="320" spans="5:5" x14ac:dyDescent="0.2">
      <c r="E320"/>
    </row>
    <row r="321" spans="5:5" x14ac:dyDescent="0.2">
      <c r="E321"/>
    </row>
    <row r="322" spans="5:5" x14ac:dyDescent="0.2">
      <c r="E322"/>
    </row>
    <row r="323" spans="5:5" x14ac:dyDescent="0.2">
      <c r="E323"/>
    </row>
    <row r="324" spans="5:5" x14ac:dyDescent="0.2">
      <c r="E324"/>
    </row>
    <row r="325" spans="5:5" x14ac:dyDescent="0.2">
      <c r="E325"/>
    </row>
    <row r="326" spans="5:5" x14ac:dyDescent="0.2">
      <c r="E326"/>
    </row>
    <row r="327" spans="5:5" x14ac:dyDescent="0.2">
      <c r="E327"/>
    </row>
    <row r="328" spans="5:5" x14ac:dyDescent="0.2">
      <c r="E328"/>
    </row>
    <row r="329" spans="5:5" x14ac:dyDescent="0.2">
      <c r="E329"/>
    </row>
    <row r="330" spans="5:5" x14ac:dyDescent="0.2">
      <c r="E330"/>
    </row>
    <row r="331" spans="5:5" x14ac:dyDescent="0.2">
      <c r="E331"/>
    </row>
    <row r="332" spans="5:5" x14ac:dyDescent="0.2">
      <c r="E332"/>
    </row>
    <row r="333" spans="5:5" x14ac:dyDescent="0.2">
      <c r="E333"/>
    </row>
    <row r="334" spans="5:5" x14ac:dyDescent="0.2">
      <c r="E334"/>
    </row>
    <row r="335" spans="5:5" x14ac:dyDescent="0.2">
      <c r="E335"/>
    </row>
    <row r="336" spans="5:5" x14ac:dyDescent="0.2">
      <c r="E336"/>
    </row>
    <row r="337" spans="5:5" x14ac:dyDescent="0.2">
      <c r="E337"/>
    </row>
    <row r="338" spans="5:5" x14ac:dyDescent="0.2">
      <c r="E338"/>
    </row>
    <row r="339" spans="5:5" x14ac:dyDescent="0.2">
      <c r="E339"/>
    </row>
    <row r="340" spans="5:5" x14ac:dyDescent="0.2">
      <c r="E340"/>
    </row>
    <row r="341" spans="5:5" x14ac:dyDescent="0.2">
      <c r="E341"/>
    </row>
    <row r="342" spans="5:5" x14ac:dyDescent="0.2">
      <c r="E342"/>
    </row>
    <row r="343" spans="5:5" x14ac:dyDescent="0.2">
      <c r="E343"/>
    </row>
    <row r="344" spans="5:5" x14ac:dyDescent="0.2">
      <c r="E344"/>
    </row>
    <row r="345" spans="5:5" x14ac:dyDescent="0.2">
      <c r="E345"/>
    </row>
    <row r="346" spans="5:5" x14ac:dyDescent="0.2">
      <c r="E346"/>
    </row>
    <row r="347" spans="5:5" x14ac:dyDescent="0.2">
      <c r="E347"/>
    </row>
    <row r="348" spans="5:5" x14ac:dyDescent="0.2">
      <c r="E348"/>
    </row>
    <row r="349" spans="5:5" x14ac:dyDescent="0.2">
      <c r="E349"/>
    </row>
    <row r="350" spans="5:5" x14ac:dyDescent="0.2">
      <c r="E350"/>
    </row>
    <row r="351" spans="5:5" x14ac:dyDescent="0.2">
      <c r="E351"/>
    </row>
    <row r="352" spans="5:5" x14ac:dyDescent="0.2">
      <c r="E352"/>
    </row>
    <row r="353" spans="5:5" x14ac:dyDescent="0.2">
      <c r="E353"/>
    </row>
    <row r="354" spans="5:5" x14ac:dyDescent="0.2">
      <c r="E354"/>
    </row>
    <row r="355" spans="5:5" x14ac:dyDescent="0.2">
      <c r="E355"/>
    </row>
    <row r="356" spans="5:5" x14ac:dyDescent="0.2">
      <c r="E356"/>
    </row>
    <row r="357" spans="5:5" x14ac:dyDescent="0.2">
      <c r="E357"/>
    </row>
    <row r="358" spans="5:5" x14ac:dyDescent="0.2">
      <c r="E358"/>
    </row>
    <row r="359" spans="5:5" x14ac:dyDescent="0.2">
      <c r="E359"/>
    </row>
    <row r="360" spans="5:5" x14ac:dyDescent="0.2">
      <c r="E360"/>
    </row>
    <row r="361" spans="5:5" x14ac:dyDescent="0.2">
      <c r="E361"/>
    </row>
    <row r="362" spans="5:5" x14ac:dyDescent="0.2">
      <c r="E362"/>
    </row>
    <row r="363" spans="5:5" x14ac:dyDescent="0.2">
      <c r="E363"/>
    </row>
    <row r="364" spans="5:5" x14ac:dyDescent="0.2">
      <c r="E364"/>
    </row>
    <row r="365" spans="5:5" x14ac:dyDescent="0.2">
      <c r="E365"/>
    </row>
    <row r="366" spans="5:5" x14ac:dyDescent="0.2">
      <c r="E366"/>
    </row>
    <row r="367" spans="5:5" x14ac:dyDescent="0.2">
      <c r="E367"/>
    </row>
    <row r="368" spans="5:5" x14ac:dyDescent="0.2">
      <c r="E368"/>
    </row>
    <row r="369" spans="5:5" x14ac:dyDescent="0.2">
      <c r="E369"/>
    </row>
    <row r="370" spans="5:5" x14ac:dyDescent="0.2">
      <c r="E370"/>
    </row>
    <row r="371" spans="5:5" x14ac:dyDescent="0.2">
      <c r="E371"/>
    </row>
    <row r="372" spans="5:5" x14ac:dyDescent="0.2">
      <c r="E372"/>
    </row>
    <row r="373" spans="5:5" x14ac:dyDescent="0.2">
      <c r="E373"/>
    </row>
    <row r="374" spans="5:5" x14ac:dyDescent="0.2">
      <c r="E374"/>
    </row>
    <row r="375" spans="5:5" x14ac:dyDescent="0.2">
      <c r="E375"/>
    </row>
    <row r="376" spans="5:5" x14ac:dyDescent="0.2">
      <c r="E376"/>
    </row>
    <row r="377" spans="5:5" x14ac:dyDescent="0.2">
      <c r="E377"/>
    </row>
    <row r="378" spans="5:5" x14ac:dyDescent="0.2">
      <c r="E378"/>
    </row>
    <row r="379" spans="5:5" x14ac:dyDescent="0.2">
      <c r="E379"/>
    </row>
    <row r="380" spans="5:5" x14ac:dyDescent="0.2">
      <c r="E380"/>
    </row>
    <row r="381" spans="5:5" x14ac:dyDescent="0.2">
      <c r="E381"/>
    </row>
    <row r="382" spans="5:5" x14ac:dyDescent="0.2">
      <c r="E382"/>
    </row>
    <row r="383" spans="5:5" x14ac:dyDescent="0.2">
      <c r="E383"/>
    </row>
    <row r="384" spans="5:5" x14ac:dyDescent="0.2">
      <c r="E384"/>
    </row>
    <row r="385" spans="5:5" x14ac:dyDescent="0.2">
      <c r="E385"/>
    </row>
    <row r="386" spans="5:5" x14ac:dyDescent="0.2">
      <c r="E386"/>
    </row>
    <row r="387" spans="5:5" x14ac:dyDescent="0.2">
      <c r="E387"/>
    </row>
    <row r="388" spans="5:5" x14ac:dyDescent="0.2">
      <c r="E388"/>
    </row>
    <row r="389" spans="5:5" x14ac:dyDescent="0.2">
      <c r="E389"/>
    </row>
    <row r="390" spans="5:5" x14ac:dyDescent="0.2">
      <c r="E390"/>
    </row>
    <row r="391" spans="5:5" x14ac:dyDescent="0.2">
      <c r="E391"/>
    </row>
    <row r="392" spans="5:5" x14ac:dyDescent="0.2">
      <c r="E392"/>
    </row>
    <row r="393" spans="5:5" x14ac:dyDescent="0.2">
      <c r="E393"/>
    </row>
    <row r="394" spans="5:5" x14ac:dyDescent="0.2">
      <c r="E394"/>
    </row>
    <row r="395" spans="5:5" x14ac:dyDescent="0.2">
      <c r="E395"/>
    </row>
    <row r="396" spans="5:5" x14ac:dyDescent="0.2">
      <c r="E396"/>
    </row>
    <row r="397" spans="5:5" x14ac:dyDescent="0.2">
      <c r="E397"/>
    </row>
    <row r="398" spans="5:5" x14ac:dyDescent="0.2">
      <c r="E398"/>
    </row>
    <row r="399" spans="5:5" x14ac:dyDescent="0.2">
      <c r="E399"/>
    </row>
    <row r="400" spans="5:5" x14ac:dyDescent="0.2">
      <c r="E400"/>
    </row>
    <row r="401" spans="5:5" x14ac:dyDescent="0.2">
      <c r="E401"/>
    </row>
    <row r="402" spans="5:5" x14ac:dyDescent="0.2">
      <c r="E402"/>
    </row>
    <row r="403" spans="5:5" x14ac:dyDescent="0.2">
      <c r="E403"/>
    </row>
    <row r="404" spans="5:5" x14ac:dyDescent="0.2">
      <c r="E404"/>
    </row>
    <row r="405" spans="5:5" x14ac:dyDescent="0.2">
      <c r="E405"/>
    </row>
    <row r="406" spans="5:5" x14ac:dyDescent="0.2">
      <c r="E406"/>
    </row>
    <row r="407" spans="5:5" x14ac:dyDescent="0.2">
      <c r="E407"/>
    </row>
    <row r="408" spans="5:5" x14ac:dyDescent="0.2">
      <c r="E408"/>
    </row>
    <row r="409" spans="5:5" x14ac:dyDescent="0.2">
      <c r="E409"/>
    </row>
    <row r="410" spans="5:5" x14ac:dyDescent="0.2">
      <c r="E410"/>
    </row>
    <row r="411" spans="5:5" x14ac:dyDescent="0.2">
      <c r="E411"/>
    </row>
    <row r="412" spans="5:5" x14ac:dyDescent="0.2">
      <c r="E412"/>
    </row>
    <row r="413" spans="5:5" x14ac:dyDescent="0.2">
      <c r="E413"/>
    </row>
    <row r="414" spans="5:5" x14ac:dyDescent="0.2">
      <c r="E414"/>
    </row>
    <row r="415" spans="5:5" x14ac:dyDescent="0.2">
      <c r="E415"/>
    </row>
    <row r="416" spans="5:5" x14ac:dyDescent="0.2">
      <c r="E416"/>
    </row>
    <row r="417" spans="5:5" x14ac:dyDescent="0.2">
      <c r="E417"/>
    </row>
    <row r="418" spans="5:5" x14ac:dyDescent="0.2">
      <c r="E418"/>
    </row>
    <row r="419" spans="5:5" x14ac:dyDescent="0.2">
      <c r="E419"/>
    </row>
    <row r="420" spans="5:5" x14ac:dyDescent="0.2">
      <c r="E420"/>
    </row>
    <row r="421" spans="5:5" x14ac:dyDescent="0.2">
      <c r="E421"/>
    </row>
  </sheetData>
  <autoFilter ref="A1:I1" xr:uid="{B7FB23A8-38FE-4D16-9AFF-7708E8C87C8C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69AB-E51E-4E08-AB17-8E13F3474E6C}">
  <dimension ref="A1:G12"/>
  <sheetViews>
    <sheetView workbookViewId="0">
      <selection activeCell="E16" sqref="E16"/>
    </sheetView>
  </sheetViews>
  <sheetFormatPr defaultRowHeight="15" x14ac:dyDescent="0.25"/>
  <cols>
    <col min="1" max="1" width="25.85546875" style="82" customWidth="1"/>
    <col min="2" max="2" width="25.42578125" style="82" bestFit="1" customWidth="1"/>
    <col min="3" max="6" width="16.85546875" style="82" bestFit="1" customWidth="1"/>
    <col min="7" max="16384" width="9.140625" style="82"/>
  </cols>
  <sheetData>
    <row r="1" spans="1:7" ht="30.75" thickBot="1" x14ac:dyDescent="0.45">
      <c r="D1" s="170" t="s">
        <v>623</v>
      </c>
      <c r="E1" s="170"/>
      <c r="F1" s="170"/>
      <c r="G1" s="170"/>
    </row>
    <row r="2" spans="1:7" ht="15.75" thickBot="1" x14ac:dyDescent="0.3">
      <c r="A2" s="101" t="s">
        <v>587</v>
      </c>
      <c r="B2" s="172" t="s">
        <v>40</v>
      </c>
    </row>
    <row r="3" spans="1:7" ht="15.75" thickBot="1" x14ac:dyDescent="0.3">
      <c r="B3" s="83" t="s">
        <v>588</v>
      </c>
      <c r="C3" s="84"/>
      <c r="D3" s="84"/>
      <c r="E3" s="84"/>
      <c r="F3" s="85"/>
    </row>
    <row r="4" spans="1:7" ht="15.75" thickBot="1" x14ac:dyDescent="0.3">
      <c r="B4" s="86"/>
      <c r="C4" s="87" t="s">
        <v>11</v>
      </c>
      <c r="D4" s="22" t="s">
        <v>15</v>
      </c>
      <c r="E4" s="22" t="s">
        <v>16</v>
      </c>
      <c r="F4" s="29" t="s">
        <v>17</v>
      </c>
    </row>
    <row r="5" spans="1:7" x14ac:dyDescent="0.25">
      <c r="B5" s="88" t="s">
        <v>585</v>
      </c>
      <c r="C5" s="89">
        <f t="array" ref="C5">INDEX(total_revenue,MATCH(1,($B$2=ticker_symbol)*(C4=years),0))</f>
        <v>2312200000</v>
      </c>
      <c r="D5" s="89">
        <f t="array" ref="D5">INDEX(total_revenue,MATCH(1,($B$2=ticker_symbol)*(D4=years),0))</f>
        <v>2273900000</v>
      </c>
      <c r="E5" s="89">
        <f t="array" ref="E5">INDEX(total_revenue,MATCH(1,($B$2=ticker_symbol)*(E4=years),0))</f>
        <v>2512200000</v>
      </c>
      <c r="F5" s="90">
        <f t="array" ref="F5">INDEX(total_revenue,MATCH(1,($B$2=ticker_symbol)*(F4=years),0))</f>
        <v>2504100000</v>
      </c>
    </row>
    <row r="6" spans="1:7" x14ac:dyDescent="0.25">
      <c r="B6" s="91" t="s">
        <v>589</v>
      </c>
      <c r="C6" s="89">
        <f t="array" ref="C6">INDEX(COGS,MATCH(1,($B$2=ticker_symbol)*(C4=years),0))</f>
        <v>238500000</v>
      </c>
      <c r="D6" s="89">
        <f t="array" ref="D6">INDEX(COGS,MATCH(1,($B$2=ticker_symbol)*(D4=years),0))</f>
        <v>274300000</v>
      </c>
      <c r="E6" s="89">
        <f t="array" ref="E6">INDEX(COGS,MATCH(1,($B$2=ticker_symbol)*(E4=years),0))</f>
        <v>342100000</v>
      </c>
      <c r="F6" s="90">
        <f t="array" ref="F6">INDEX(COGS,MATCH(1,($B$2=ticker_symbol)*(F4=years),0))</f>
        <v>370700000</v>
      </c>
    </row>
    <row r="7" spans="1:7" ht="15.75" thickBot="1" x14ac:dyDescent="0.3">
      <c r="B7" s="92" t="s">
        <v>581</v>
      </c>
      <c r="C7" s="93">
        <f>C5-C6</f>
        <v>2073700000</v>
      </c>
      <c r="D7" s="94">
        <f>D5-D6</f>
        <v>1999600000</v>
      </c>
      <c r="E7" s="94">
        <f t="shared" ref="E7:F7" si="0">E5-E6</f>
        <v>2170100000</v>
      </c>
      <c r="F7" s="95">
        <f t="shared" si="0"/>
        <v>2133400000</v>
      </c>
    </row>
    <row r="8" spans="1:7" ht="15.75" thickTop="1" x14ac:dyDescent="0.25">
      <c r="B8" s="96" t="s">
        <v>590</v>
      </c>
      <c r="C8" s="97">
        <f t="array" ref="C8">INDEX(SGAs,MATCH(1,($B$2=ticker_symbol)*(C4=years),0))</f>
        <v>1081800000</v>
      </c>
      <c r="D8" s="97">
        <f t="array" ref="D8">INDEX(SGAs,MATCH(1,($B$2=ticker_symbol)*(D4=years),0))</f>
        <v>1054400000</v>
      </c>
      <c r="E8" s="97">
        <f t="array" ref="E8">INDEX(SGAs,MATCH(1,($B$2=ticker_symbol)*(E4=years),0))</f>
        <v>1281300000</v>
      </c>
      <c r="F8" s="98">
        <f t="array" ref="F8">INDEX(SGAs,MATCH(1,($B$2=ticker_symbol)*(F4=years),0))</f>
        <v>1308900000</v>
      </c>
    </row>
    <row r="9" spans="1:7" x14ac:dyDescent="0.25">
      <c r="B9" s="91" t="s">
        <v>591</v>
      </c>
      <c r="C9" s="97">
        <f t="array" ref="C9">INDEX(Other_Opitems,MATCH(1,($B$2=ticker_symbol)*(C4=years),0))</f>
        <v>42100000</v>
      </c>
      <c r="D9" s="97">
        <f t="array" ref="D9">INDEX(Other_Opitems,MATCH(1,($B$2=ticker_symbol)*(D4=years),0))</f>
        <v>36500000</v>
      </c>
      <c r="E9" s="97">
        <f t="array" ref="E9">INDEX(Other_Opitems,MATCH(1,($B$2=ticker_symbol)*(E4=years),0))</f>
        <v>39800000</v>
      </c>
      <c r="F9" s="98">
        <f t="array" ref="F9">INDEX(Other_Opitems,MATCH(1,($B$2=ticker_symbol)*(F4=years),0))</f>
        <v>33200000</v>
      </c>
    </row>
    <row r="10" spans="1:7" x14ac:dyDescent="0.25">
      <c r="B10" s="91" t="s">
        <v>592</v>
      </c>
      <c r="C10" s="97">
        <f t="array" ref="C10">INDEX(R_and_D,MATCH(1,($B$2=ticker_symbol)*(C4=years),0))</f>
        <v>600000000</v>
      </c>
      <c r="D10" s="97">
        <f t="array" ref="D10">INDEX(R_and_D,MATCH(1,($B$2=ticker_symbol)*(D4=years),0))</f>
        <v>611100000</v>
      </c>
      <c r="E10" s="97">
        <f t="array" ref="E10">INDEX(R_and_D,MATCH(1,($B$2=ticker_symbol)*(E4=years),0))</f>
        <v>725200000</v>
      </c>
      <c r="F10" s="98">
        <f t="array" ref="F10">INDEX(R_and_D,MATCH(1,($B$2=ticker_symbol)*(F4=years),0))</f>
        <v>790000000</v>
      </c>
    </row>
    <row r="11" spans="1:7" ht="15.75" thickBot="1" x14ac:dyDescent="0.3">
      <c r="B11" s="92" t="s">
        <v>593</v>
      </c>
      <c r="C11" s="93">
        <f xml:space="preserve"> SUM(C8:C10)</f>
        <v>1723900000</v>
      </c>
      <c r="D11" s="94">
        <f xml:space="preserve"> SUM(D8:D10)</f>
        <v>1702000000</v>
      </c>
      <c r="E11" s="94">
        <f xml:space="preserve"> SUM(E8:E10)</f>
        <v>2046300000</v>
      </c>
      <c r="F11" s="95">
        <f xml:space="preserve"> SUM(F8:F10)</f>
        <v>2132100000</v>
      </c>
    </row>
    <row r="12" spans="1:7" ht="16.5" thickTop="1" thickBot="1" x14ac:dyDescent="0.3">
      <c r="B12" s="47" t="s">
        <v>611</v>
      </c>
      <c r="C12" s="99">
        <f>C7-C11</f>
        <v>349800000</v>
      </c>
      <c r="D12" s="49">
        <f t="shared" ref="D12:F12" si="1">D7-D11</f>
        <v>297600000</v>
      </c>
      <c r="E12" s="49">
        <f t="shared" si="1"/>
        <v>123800000</v>
      </c>
      <c r="F12" s="100">
        <f t="shared" si="1"/>
        <v>1300000</v>
      </c>
    </row>
  </sheetData>
  <mergeCells count="1">
    <mergeCell ref="D1:G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95AC38-126A-4938-98C8-787D29EAC7FB}">
          <x14:formula1>
            <xm:f>'Ticker Dropdown'!$B$2:$B$431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4915-DD87-46D7-9B98-54004BB7D1BF}">
  <dimension ref="A1:I34"/>
  <sheetViews>
    <sheetView workbookViewId="0"/>
  </sheetViews>
  <sheetFormatPr defaultRowHeight="12" x14ac:dyDescent="0.2"/>
  <cols>
    <col min="1" max="1" width="29.5703125" style="20" customWidth="1"/>
    <col min="2" max="2" width="24.5703125" style="20" customWidth="1"/>
    <col min="3" max="3" width="6.7109375" style="20" customWidth="1"/>
    <col min="4" max="4" width="17.28515625" style="20" bestFit="1" customWidth="1"/>
    <col min="5" max="7" width="15.5703125" style="20" bestFit="1" customWidth="1"/>
    <col min="8" max="9" width="15.5703125" style="33" bestFit="1" customWidth="1"/>
    <col min="10" max="16384" width="9.140625" style="20"/>
  </cols>
  <sheetData>
    <row r="1" spans="1:9" ht="30.75" thickBot="1" x14ac:dyDescent="0.45">
      <c r="D1" s="170" t="s">
        <v>622</v>
      </c>
      <c r="E1" s="170"/>
      <c r="F1" s="170"/>
      <c r="G1" s="170"/>
    </row>
    <row r="2" spans="1:9" ht="15.75" thickBot="1" x14ac:dyDescent="0.3">
      <c r="A2" s="31" t="s">
        <v>582</v>
      </c>
      <c r="B2" s="111" t="s">
        <v>299</v>
      </c>
    </row>
    <row r="3" spans="1:9" ht="15.75" thickBot="1" x14ac:dyDescent="0.25">
      <c r="A3" s="32" t="s">
        <v>608</v>
      </c>
      <c r="B3" s="112" t="s">
        <v>605</v>
      </c>
    </row>
    <row r="4" spans="1:9" ht="15.75" thickBot="1" x14ac:dyDescent="0.3">
      <c r="B4" s="76" t="s">
        <v>588</v>
      </c>
      <c r="C4" s="77"/>
      <c r="D4" s="77"/>
      <c r="E4" s="77"/>
      <c r="F4" s="77"/>
      <c r="G4" s="77"/>
      <c r="H4" s="23"/>
      <c r="I4" s="34"/>
    </row>
    <row r="5" spans="1:9" ht="15.75" thickBot="1" x14ac:dyDescent="0.3">
      <c r="B5" s="74"/>
      <c r="C5" s="75"/>
      <c r="D5" s="131" t="s">
        <v>595</v>
      </c>
      <c r="E5" s="131"/>
      <c r="F5" s="131"/>
      <c r="G5" s="67"/>
      <c r="H5" s="132" t="s">
        <v>596</v>
      </c>
      <c r="I5" s="133"/>
    </row>
    <row r="6" spans="1:9" ht="15.75" thickBot="1" x14ac:dyDescent="0.3">
      <c r="B6" s="78"/>
      <c r="C6" s="21"/>
      <c r="D6" s="58" t="s">
        <v>11</v>
      </c>
      <c r="E6" s="58" t="s">
        <v>15</v>
      </c>
      <c r="F6" s="58" t="s">
        <v>16</v>
      </c>
      <c r="G6" s="58" t="s">
        <v>17</v>
      </c>
      <c r="H6" s="72" t="s">
        <v>597</v>
      </c>
      <c r="I6" s="59" t="s">
        <v>598</v>
      </c>
    </row>
    <row r="7" spans="1:9" ht="15" x14ac:dyDescent="0.25">
      <c r="B7" s="35" t="s">
        <v>585</v>
      </c>
      <c r="C7" s="36"/>
      <c r="D7" s="37">
        <f t="array" ref="D7">INDEX(total_revenue,MATCH(1,(B2=ticker_symbol)*(D6=years),0))</f>
        <v>2492300000</v>
      </c>
      <c r="E7" s="37">
        <f t="array" ref="E7">INDEX(total_revenue,MATCH(1,(B2=ticker_symbol)*(E6=years),0))</f>
        <v>2530700000</v>
      </c>
      <c r="F7" s="37">
        <f t="array" ref="F7">INDEX(total_revenue,MATCH(1,($B$2=ticker_symbol)*(F6=years),0))</f>
        <v>2705000000</v>
      </c>
      <c r="G7" s="37">
        <f t="array" ref="G7">INDEX(total_revenue,MATCH(1,($B$2=ticker_symbol)*(G6=years),0))</f>
        <v>2832700000</v>
      </c>
      <c r="H7" s="50">
        <f ca="1">G7*(1+H17)</f>
        <v>3030989000</v>
      </c>
      <c r="I7" s="38">
        <f ca="1">H7*(1+I17)</f>
        <v>3273468120</v>
      </c>
    </row>
    <row r="8" spans="1:9" x14ac:dyDescent="0.2">
      <c r="B8" s="39" t="s">
        <v>589</v>
      </c>
      <c r="C8" s="11"/>
      <c r="D8" s="40">
        <f t="array" ref="D8">INDEX(COGS,MATCH(1,(B2=ticker_symbol)*(D6=years),0))</f>
        <v>1330900000</v>
      </c>
      <c r="E8" s="40">
        <f t="array" ref="E8">INDEX(COGS,MATCH(1,(B2=ticker_symbol)*(E6=years),0))</f>
        <v>1285200000</v>
      </c>
      <c r="F8" s="40">
        <f t="array" ref="F8">INDEX(COGS,MATCH(1,($B$2=ticker_symbol)*(F6=years),0))</f>
        <v>1272300000</v>
      </c>
      <c r="G8" s="40">
        <f t="array" ref="G8">INDEX(COGS,MATCH(1,($B$2=ticker_symbol)*(G6=years),0))</f>
        <v>1269400000</v>
      </c>
      <c r="H8" s="61"/>
      <c r="I8" s="62"/>
    </row>
    <row r="9" spans="1:9" ht="15" x14ac:dyDescent="0.25">
      <c r="B9" s="42" t="s">
        <v>581</v>
      </c>
      <c r="C9" s="11"/>
      <c r="D9" s="43">
        <f>D7-D8</f>
        <v>1161400000</v>
      </c>
      <c r="E9" s="43">
        <f>E7-E8</f>
        <v>1245500000</v>
      </c>
      <c r="F9" s="43">
        <f t="shared" ref="F9:G9" si="0">F7-F8</f>
        <v>1432700000</v>
      </c>
      <c r="G9" s="43">
        <f t="shared" si="0"/>
        <v>1563300000</v>
      </c>
      <c r="H9" s="51">
        <f ca="1">H7*H18</f>
        <v>1818593400</v>
      </c>
      <c r="I9" s="41">
        <f ca="1">I7*I18</f>
        <v>2029550234.4000001</v>
      </c>
    </row>
    <row r="10" spans="1:9" x14ac:dyDescent="0.2">
      <c r="B10" s="44" t="s">
        <v>5</v>
      </c>
      <c r="C10" s="11"/>
      <c r="D10" s="43">
        <f t="array" ref="D10">INDEX(SGAs,MATCH(1,($B$2=ticker_symbol)*(D6=years),0))</f>
        <v>661100000</v>
      </c>
      <c r="E10" s="43">
        <f t="array" ref="E10">INDEX(SGAs,MATCH(1,($B$2=ticker_symbol)*(E6=years),0))</f>
        <v>591500000</v>
      </c>
      <c r="F10" s="43">
        <f t="array" ref="F10">INDEX(SGAs,MATCH(1,($B$2=ticker_symbol)*(F6=years),0))</f>
        <v>624000000</v>
      </c>
      <c r="G10" s="43">
        <f t="array" ref="G10">INDEX(SGAs,MATCH(1,($B$2=ticker_symbol)*(G6=years),0))</f>
        <v>682400000</v>
      </c>
      <c r="H10" s="61"/>
      <c r="I10" s="62"/>
    </row>
    <row r="11" spans="1:9" x14ac:dyDescent="0.2">
      <c r="B11" s="39" t="s">
        <v>591</v>
      </c>
      <c r="C11" s="11"/>
      <c r="D11" s="43">
        <f t="array" ref="D11">INDEX(Other_Opitems,MATCH(1,($B$2=ticker_symbol)*(D6=years),0))</f>
        <v>112600000</v>
      </c>
      <c r="E11" s="43">
        <f t="array" ref="E11">INDEX(Other_Opitems,MATCH(1,($B$2=ticker_symbol)*(E6=years),0))</f>
        <v>113800000</v>
      </c>
      <c r="F11" s="43">
        <f t="array" ref="F11">INDEX(Other_Opitems,MATCH(1,($B$2=ticker_symbol)*(F6=years),0))</f>
        <v>110200000</v>
      </c>
      <c r="G11" s="43">
        <f t="array" ref="G11">INDEX(Other_Opitems,MATCH(1,($B$2=ticker_symbol)*(G6=years),0))</f>
        <v>89700000</v>
      </c>
      <c r="H11" s="61"/>
      <c r="I11" s="62"/>
    </row>
    <row r="12" spans="1:9" x14ac:dyDescent="0.2">
      <c r="B12" s="39" t="s">
        <v>592</v>
      </c>
      <c r="C12" s="11"/>
      <c r="D12" s="43">
        <f t="array" ref="D12">INDEX(R_and_D,MATCH(1,($B$2=ticker_symbol)*(D6=years),0))</f>
        <v>197600000</v>
      </c>
      <c r="E12" s="43">
        <f t="array" ref="E12">INDEX(R_and_D,MATCH(1,($B$2=ticker_symbol)*(E6=years),0))</f>
        <v>203200000</v>
      </c>
      <c r="F12" s="43">
        <f t="array" ref="F12">INDEX(R_and_D,MATCH(1,($B$2=ticker_symbol)*(F6=years),0))</f>
        <v>214900000</v>
      </c>
      <c r="G12" s="43">
        <f t="array" ref="G12">INDEX(R_and_D,MATCH(1,($B$2=ticker_symbol)*(G6=years),0))</f>
        <v>232100000</v>
      </c>
      <c r="H12" s="61"/>
      <c r="I12" s="62"/>
    </row>
    <row r="13" spans="1:9" ht="15" x14ac:dyDescent="0.25">
      <c r="B13" s="45" t="s">
        <v>593</v>
      </c>
      <c r="C13" s="11"/>
      <c r="D13" s="43">
        <f xml:space="preserve"> SUM(D10:D12)</f>
        <v>971300000</v>
      </c>
      <c r="E13" s="43">
        <f xml:space="preserve"> SUM(E10:E12)</f>
        <v>908500000</v>
      </c>
      <c r="F13" s="43">
        <f xml:space="preserve"> SUM(F10:F12)</f>
        <v>949100000</v>
      </c>
      <c r="G13" s="43">
        <f xml:space="preserve"> SUM(G10:G12)</f>
        <v>1004200000</v>
      </c>
      <c r="H13" s="63"/>
      <c r="I13" s="64"/>
    </row>
    <row r="14" spans="1:9" ht="15.75" thickBot="1" x14ac:dyDescent="0.3">
      <c r="B14" s="52" t="s">
        <v>594</v>
      </c>
      <c r="C14" s="16"/>
      <c r="D14" s="53">
        <f>D9-D13</f>
        <v>190100000</v>
      </c>
      <c r="E14" s="53">
        <f>E9-E13</f>
        <v>337000000</v>
      </c>
      <c r="F14" s="53">
        <f>F9-F13</f>
        <v>483600000</v>
      </c>
      <c r="G14" s="53">
        <f>G9-G13</f>
        <v>559100000</v>
      </c>
      <c r="H14" s="54">
        <f ca="1">H7*H19</f>
        <v>757747250</v>
      </c>
      <c r="I14" s="55">
        <f ca="1">I7*I19</f>
        <v>818367030</v>
      </c>
    </row>
    <row r="15" spans="1:9" ht="13.5" thickTop="1" thickBot="1" x14ac:dyDescent="0.25"/>
    <row r="16" spans="1:9" ht="15.75" thickBot="1" x14ac:dyDescent="0.3">
      <c r="B16" s="74"/>
      <c r="C16" s="79"/>
      <c r="D16" s="66" t="s">
        <v>609</v>
      </c>
      <c r="E16" s="65"/>
      <c r="F16" s="65"/>
      <c r="G16" s="67"/>
      <c r="H16" s="131" t="s">
        <v>602</v>
      </c>
      <c r="I16" s="133"/>
    </row>
    <row r="17" spans="1:9" ht="15" x14ac:dyDescent="0.25">
      <c r="B17" s="24" t="s">
        <v>601</v>
      </c>
      <c r="C17" s="25"/>
      <c r="D17" s="110"/>
      <c r="E17" s="26">
        <f>$E$7/$D$7-1</f>
        <v>1.540745496128082E-2</v>
      </c>
      <c r="F17" s="26">
        <f>F7/E7-1</f>
        <v>6.8874224522859295E-2</v>
      </c>
      <c r="G17" s="30">
        <f>G7/F7-1</f>
        <v>4.7208872458410323E-2</v>
      </c>
      <c r="H17" s="168">
        <f t="array" aca="1" ref="H17" ca="1">OFFSET($H$22,MATCH($B$3,$B$23:$B$25,0),0)</f>
        <v>7.0000000000000007E-2</v>
      </c>
      <c r="I17" s="169">
        <f ca="1">OFFSET($I$22,MATCH($B$3,$B$23:$B$25,0),0)</f>
        <v>0.08</v>
      </c>
    </row>
    <row r="18" spans="1:9" ht="15" x14ac:dyDescent="0.25">
      <c r="B18" s="24" t="s">
        <v>603</v>
      </c>
      <c r="C18" s="25"/>
      <c r="D18" s="104">
        <f t="array" ref="D18">INDEX(gross_margin, MATCH(1,($B$2=ticker_symbol)*(D6=years),0),0)</f>
        <v>0.46599526541748582</v>
      </c>
      <c r="E18" s="104">
        <f t="array" ref="E18">INDEX(gross_margin, MATCH(1,($B$2=ticker_symbol)*(E6=years),0),0)</f>
        <v>0.49215632038566404</v>
      </c>
      <c r="F18" s="104">
        <f t="array" ref="F18">INDEX(gross_margin, MATCH(1,($B$2=ticker_symbol)*(F6=years),0),0)</f>
        <v>0.52964879852125701</v>
      </c>
      <c r="G18" s="105">
        <f t="array" ref="G18">INDEX(gross_margin, MATCH(1,($B$2=ticker_symbol)*(G6=years),0),0)</f>
        <v>0.55187630176157021</v>
      </c>
      <c r="H18" s="102">
        <f ca="1">OFFSET($H$26,MATCH($B$3,$B$27:$B$29,0),0)</f>
        <v>0.6</v>
      </c>
      <c r="I18" s="103">
        <f ca="1">OFFSET($I$26,MATCH($B$3,$B$27:$B$29,0),0)</f>
        <v>0.62</v>
      </c>
    </row>
    <row r="19" spans="1:9" ht="15.75" thickBot="1" x14ac:dyDescent="0.3">
      <c r="B19" s="27" t="s">
        <v>604</v>
      </c>
      <c r="C19" s="28"/>
      <c r="D19" s="106">
        <f t="array" ref="D19">INDEX(Op_margin,MATCH(1,($B$2=ticker_symbol)*(D6=years),0),0)</f>
        <v>7.627492677446536E-2</v>
      </c>
      <c r="E19" s="106">
        <f t="array" ref="E19">INDEX(Op_margin,MATCH(1,($B$2=ticker_symbol)*(E6=years),0),0)</f>
        <v>0.13316473702928044</v>
      </c>
      <c r="F19" s="106">
        <f t="array" ref="F19">INDEX(Op_margin,MATCH(1,($B$2=ticker_symbol)*(F6=years),0),0)</f>
        <v>0.17878003696857672</v>
      </c>
      <c r="G19" s="107">
        <f t="array" ref="G19">INDEX(Op_margin,MATCH(1,($B$2=ticker_symbol)*(G6=years),0),0)</f>
        <v>0.19737353055388851</v>
      </c>
      <c r="H19" s="108">
        <f ca="1">OFFSET($H$30,MATCH($B$3,$B$31:$B$33,0),0)</f>
        <v>0.25</v>
      </c>
      <c r="I19" s="109">
        <f ca="1">OFFSET($H$30,MATCH($B$3,$B$31:$B$33,0),0)</f>
        <v>0.25</v>
      </c>
    </row>
    <row r="20" spans="1:9" ht="12.75" thickBot="1" x14ac:dyDescent="0.25"/>
    <row r="21" spans="1:9" ht="15.75" thickBot="1" x14ac:dyDescent="0.25">
      <c r="B21" s="80"/>
      <c r="C21" s="81"/>
      <c r="D21" s="68" t="s">
        <v>610</v>
      </c>
      <c r="E21" s="69"/>
      <c r="F21" s="69"/>
      <c r="G21" s="73"/>
      <c r="H21" s="70"/>
      <c r="I21" s="71"/>
    </row>
    <row r="22" spans="1:9" ht="15.75" thickBot="1" x14ac:dyDescent="0.3">
      <c r="B22" s="57" t="s">
        <v>601</v>
      </c>
      <c r="C22" s="21"/>
      <c r="D22" s="21"/>
      <c r="E22" s="21"/>
      <c r="F22" s="48"/>
      <c r="G22" s="48"/>
      <c r="H22" s="58" t="s">
        <v>597</v>
      </c>
      <c r="I22" s="59" t="s">
        <v>598</v>
      </c>
    </row>
    <row r="23" spans="1:9" ht="15" x14ac:dyDescent="0.25">
      <c r="A23" s="33"/>
      <c r="B23" s="9" t="s">
        <v>605</v>
      </c>
      <c r="C23" s="10"/>
      <c r="D23" s="11"/>
      <c r="E23" s="11"/>
      <c r="F23" s="11"/>
      <c r="G23" s="11"/>
      <c r="H23" s="160">
        <v>7.0000000000000007E-2</v>
      </c>
      <c r="I23" s="161">
        <v>0.08</v>
      </c>
    </row>
    <row r="24" spans="1:9" ht="12.75" customHeight="1" x14ac:dyDescent="0.25">
      <c r="A24" s="33"/>
      <c r="B24" s="12" t="s">
        <v>606</v>
      </c>
      <c r="C24" s="10"/>
      <c r="D24" s="11"/>
      <c r="E24" s="11"/>
      <c r="F24" s="11"/>
      <c r="G24" s="11"/>
      <c r="H24" s="160">
        <v>0.05</v>
      </c>
      <c r="I24" s="161">
        <v>0.06</v>
      </c>
    </row>
    <row r="25" spans="1:9" ht="15" x14ac:dyDescent="0.25">
      <c r="A25" s="33"/>
      <c r="B25" s="9" t="s">
        <v>607</v>
      </c>
      <c r="C25" s="10"/>
      <c r="D25" s="11"/>
      <c r="E25" s="11"/>
      <c r="F25" s="11"/>
      <c r="G25" s="11"/>
      <c r="H25" s="162">
        <v>0.04</v>
      </c>
      <c r="I25" s="161">
        <v>0.05</v>
      </c>
    </row>
    <row r="26" spans="1:9" ht="15.75" thickBot="1" x14ac:dyDescent="0.3">
      <c r="A26" s="33"/>
      <c r="B26" s="13" t="s">
        <v>599</v>
      </c>
      <c r="C26" s="14"/>
      <c r="D26" s="15"/>
      <c r="E26" s="15"/>
      <c r="F26" s="16"/>
      <c r="G26" s="16"/>
      <c r="H26" s="163"/>
      <c r="I26" s="164"/>
    </row>
    <row r="27" spans="1:9" ht="15.75" thickTop="1" x14ac:dyDescent="0.25">
      <c r="A27" s="33"/>
      <c r="B27" s="9" t="s">
        <v>605</v>
      </c>
      <c r="C27" s="10"/>
      <c r="D27" s="11"/>
      <c r="E27" s="11"/>
      <c r="F27" s="11"/>
      <c r="G27" s="11"/>
      <c r="H27" s="162">
        <v>0.6</v>
      </c>
      <c r="I27" s="161">
        <v>0.62</v>
      </c>
    </row>
    <row r="28" spans="1:9" ht="17.25" customHeight="1" x14ac:dyDescent="0.25">
      <c r="A28" s="33"/>
      <c r="B28" s="12" t="s">
        <v>606</v>
      </c>
      <c r="C28" s="10"/>
      <c r="D28" s="17"/>
      <c r="E28" s="17"/>
      <c r="F28" s="11"/>
      <c r="G28" s="11"/>
      <c r="H28" s="162">
        <v>0.56000000000000005</v>
      </c>
      <c r="I28" s="161">
        <v>0.57999999999999996</v>
      </c>
    </row>
    <row r="29" spans="1:9" ht="15" x14ac:dyDescent="0.25">
      <c r="A29" s="33"/>
      <c r="B29" s="9" t="s">
        <v>607</v>
      </c>
      <c r="C29" s="10"/>
      <c r="D29" s="11"/>
      <c r="E29" s="11"/>
      <c r="F29" s="11"/>
      <c r="G29" s="11"/>
      <c r="H29" s="162">
        <v>0.5</v>
      </c>
      <c r="I29" s="161">
        <v>0.52</v>
      </c>
    </row>
    <row r="30" spans="1:9" ht="15.75" thickBot="1" x14ac:dyDescent="0.3">
      <c r="B30" s="13" t="s">
        <v>600</v>
      </c>
      <c r="C30" s="14"/>
      <c r="D30" s="15"/>
      <c r="E30" s="15"/>
      <c r="F30" s="16"/>
      <c r="G30" s="16"/>
      <c r="H30" s="165"/>
      <c r="I30" s="164"/>
    </row>
    <row r="31" spans="1:9" ht="15.75" thickTop="1" x14ac:dyDescent="0.25">
      <c r="A31" s="33"/>
      <c r="B31" s="9" t="s">
        <v>605</v>
      </c>
      <c r="C31" s="10"/>
      <c r="D31" s="11"/>
      <c r="E31" s="11"/>
      <c r="F31" s="11"/>
      <c r="G31" s="11"/>
      <c r="H31" s="160">
        <v>0.25</v>
      </c>
      <c r="I31" s="161">
        <v>0.28000000000000003</v>
      </c>
    </row>
    <row r="32" spans="1:9" ht="17.25" customHeight="1" x14ac:dyDescent="0.25">
      <c r="A32" s="33"/>
      <c r="B32" s="12" t="s">
        <v>606</v>
      </c>
      <c r="C32" s="10"/>
      <c r="D32" s="17"/>
      <c r="E32" s="17"/>
      <c r="F32" s="11"/>
      <c r="G32" s="11"/>
      <c r="H32" s="160">
        <v>0.2</v>
      </c>
      <c r="I32" s="161">
        <v>0.22</v>
      </c>
    </row>
    <row r="33" spans="1:9" ht="15.75" thickBot="1" x14ac:dyDescent="0.3">
      <c r="A33" s="33"/>
      <c r="B33" s="18" t="s">
        <v>607</v>
      </c>
      <c r="C33" s="19"/>
      <c r="D33" s="19"/>
      <c r="E33" s="19"/>
      <c r="F33" s="19"/>
      <c r="G33" s="19"/>
      <c r="H33" s="166">
        <v>0.1</v>
      </c>
      <c r="I33" s="167">
        <v>0.12</v>
      </c>
    </row>
    <row r="34" spans="1:9" x14ac:dyDescent="0.2">
      <c r="B34" s="11"/>
      <c r="C34" s="11"/>
      <c r="D34" s="11"/>
      <c r="E34" s="11"/>
      <c r="F34" s="11"/>
      <c r="G34" s="11"/>
      <c r="H34" s="25"/>
      <c r="I34" s="25"/>
    </row>
  </sheetData>
  <mergeCells count="4">
    <mergeCell ref="D5:F5"/>
    <mergeCell ref="H5:I5"/>
    <mergeCell ref="H16:I16"/>
    <mergeCell ref="D1:G1"/>
  </mergeCells>
  <dataValidations count="1">
    <dataValidation type="list" allowBlank="1" showInputMessage="1" showErrorMessage="1" sqref="B3" xr:uid="{734CD9D7-A063-47BD-9683-6F063C939110}">
      <formula1>$B$23:$B$25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AF2-2F1A-49CB-93A7-82A21E2DBF21}">
  <sheetPr>
    <tabColor rgb="FFFF0000"/>
  </sheetPr>
  <dimension ref="A1:B2597"/>
  <sheetViews>
    <sheetView workbookViewId="0">
      <selection activeCell="B14" sqref="B14"/>
    </sheetView>
  </sheetViews>
  <sheetFormatPr defaultRowHeight="12" x14ac:dyDescent="0.2"/>
  <cols>
    <col min="1" max="1" width="10.5703125" bestFit="1" customWidth="1"/>
    <col min="2" max="2" width="22.85546875" style="7" bestFit="1" customWidth="1"/>
  </cols>
  <sheetData>
    <row r="1" spans="1:2" x14ac:dyDescent="0.2">
      <c r="B1"/>
    </row>
    <row r="2" spans="1:2" x14ac:dyDescent="0.2">
      <c r="B2"/>
    </row>
    <row r="3" spans="1:2" x14ac:dyDescent="0.2">
      <c r="B3"/>
    </row>
    <row r="4" spans="1:2" x14ac:dyDescent="0.2">
      <c r="A4" s="3" t="s">
        <v>8</v>
      </c>
      <c r="B4" t="s">
        <v>19</v>
      </c>
    </row>
    <row r="5" spans="1:2" x14ac:dyDescent="0.2">
      <c r="B5" s="6"/>
    </row>
    <row r="6" spans="1:2" x14ac:dyDescent="0.2">
      <c r="A6" s="3" t="s">
        <v>583</v>
      </c>
      <c r="B6" s="6" t="s">
        <v>577</v>
      </c>
    </row>
    <row r="7" spans="1:2" x14ac:dyDescent="0.2">
      <c r="A7" s="4" t="s">
        <v>273</v>
      </c>
      <c r="B7" s="6">
        <v>157523000000</v>
      </c>
    </row>
    <row r="8" spans="1:2" x14ac:dyDescent="0.2">
      <c r="A8" s="4" t="s">
        <v>244</v>
      </c>
      <c r="B8" s="6">
        <v>148088000000</v>
      </c>
    </row>
    <row r="9" spans="1:2" x14ac:dyDescent="0.2">
      <c r="A9" s="4" t="s">
        <v>76</v>
      </c>
      <c r="B9" s="6">
        <v>101608250000</v>
      </c>
    </row>
    <row r="10" spans="1:2" x14ac:dyDescent="0.2">
      <c r="A10" s="4" t="s">
        <v>293</v>
      </c>
      <c r="B10" s="6">
        <v>81315250000</v>
      </c>
    </row>
    <row r="11" spans="1:2" x14ac:dyDescent="0.2">
      <c r="A11" s="4" t="s">
        <v>509</v>
      </c>
      <c r="B11" s="6">
        <v>72745750000</v>
      </c>
    </row>
    <row r="12" spans="1:2" x14ac:dyDescent="0.2">
      <c r="A12" s="4" t="s">
        <v>360</v>
      </c>
      <c r="B12" s="6">
        <v>54808750000</v>
      </c>
    </row>
    <row r="13" spans="1:2" x14ac:dyDescent="0.2">
      <c r="A13" s="4" t="s">
        <v>203</v>
      </c>
      <c r="B13" s="6">
        <v>50487750000</v>
      </c>
    </row>
    <row r="14" spans="1:2" x14ac:dyDescent="0.2">
      <c r="A14" s="4" t="s">
        <v>109</v>
      </c>
      <c r="B14" s="6">
        <v>41483750000</v>
      </c>
    </row>
    <row r="15" spans="1:2" x14ac:dyDescent="0.2">
      <c r="A15" s="4" t="s">
        <v>413</v>
      </c>
      <c r="B15" s="6">
        <v>29022250000</v>
      </c>
    </row>
    <row r="16" spans="1:2" x14ac:dyDescent="0.2">
      <c r="A16" s="4" t="s">
        <v>511</v>
      </c>
      <c r="B16" s="6">
        <v>28331103250</v>
      </c>
    </row>
    <row r="17" spans="1:2" x14ac:dyDescent="0.2">
      <c r="A17" s="4" t="s">
        <v>368</v>
      </c>
      <c r="B17" s="6">
        <v>27700250000</v>
      </c>
    </row>
    <row r="18" spans="1:2" x14ac:dyDescent="0.2">
      <c r="A18" s="4" t="s">
        <v>375</v>
      </c>
      <c r="B18" s="6">
        <v>27131750000</v>
      </c>
    </row>
    <row r="19" spans="1:2" x14ac:dyDescent="0.2">
      <c r="A19" s="4" t="s">
        <v>484</v>
      </c>
      <c r="B19" s="6">
        <v>22761377500</v>
      </c>
    </row>
    <row r="20" spans="1:2" x14ac:dyDescent="0.2">
      <c r="A20" s="4" t="s">
        <v>552</v>
      </c>
      <c r="B20" s="6">
        <v>20062500000</v>
      </c>
    </row>
    <row r="21" spans="1:2" x14ac:dyDescent="0.2">
      <c r="A21" s="4" t="s">
        <v>78</v>
      </c>
      <c r="B21" s="6">
        <v>19774350000</v>
      </c>
    </row>
    <row r="22" spans="1:2" x14ac:dyDescent="0.2">
      <c r="A22" s="4" t="s">
        <v>347</v>
      </c>
      <c r="B22" s="6">
        <v>19134250000</v>
      </c>
    </row>
    <row r="23" spans="1:2" x14ac:dyDescent="0.2">
      <c r="A23" s="4" t="s">
        <v>196</v>
      </c>
      <c r="B23" s="6">
        <v>18201111250</v>
      </c>
    </row>
    <row r="24" spans="1:2" x14ac:dyDescent="0.2">
      <c r="A24" s="4" t="s">
        <v>470</v>
      </c>
      <c r="B24" s="6">
        <v>17948300000</v>
      </c>
    </row>
    <row r="25" spans="1:2" x14ac:dyDescent="0.2">
      <c r="A25" s="4" t="s">
        <v>279</v>
      </c>
      <c r="B25" s="6">
        <v>17319750000</v>
      </c>
    </row>
    <row r="26" spans="1:2" x14ac:dyDescent="0.2">
      <c r="A26" s="4" t="s">
        <v>276</v>
      </c>
      <c r="B26" s="6">
        <v>16007750000</v>
      </c>
    </row>
    <row r="27" spans="1:2" x14ac:dyDescent="0.2">
      <c r="A27" s="4" t="s">
        <v>132</v>
      </c>
      <c r="B27" s="6">
        <v>15860750000</v>
      </c>
    </row>
    <row r="28" spans="1:2" x14ac:dyDescent="0.2">
      <c r="A28" s="4" t="s">
        <v>207</v>
      </c>
      <c r="B28" s="6">
        <v>15594000000</v>
      </c>
    </row>
    <row r="29" spans="1:2" x14ac:dyDescent="0.2">
      <c r="A29" s="4" t="s">
        <v>425</v>
      </c>
      <c r="B29" s="6">
        <v>15289700000</v>
      </c>
    </row>
    <row r="30" spans="1:2" x14ac:dyDescent="0.2">
      <c r="A30" s="4" t="s">
        <v>274</v>
      </c>
      <c r="B30" s="6">
        <v>14428350500</v>
      </c>
    </row>
    <row r="31" spans="1:2" x14ac:dyDescent="0.2">
      <c r="A31" s="4" t="s">
        <v>147</v>
      </c>
      <c r="B31" s="6">
        <v>14005000000</v>
      </c>
    </row>
    <row r="32" spans="1:2" x14ac:dyDescent="0.2">
      <c r="A32" s="4" t="s">
        <v>538</v>
      </c>
      <c r="B32" s="6">
        <v>13333250000</v>
      </c>
    </row>
    <row r="33" spans="1:2" x14ac:dyDescent="0.2">
      <c r="A33" s="4" t="s">
        <v>572</v>
      </c>
      <c r="B33" s="6">
        <v>13275250000</v>
      </c>
    </row>
    <row r="34" spans="1:2" x14ac:dyDescent="0.2">
      <c r="A34" s="4" t="s">
        <v>342</v>
      </c>
      <c r="B34" s="6">
        <v>13238877000</v>
      </c>
    </row>
    <row r="35" spans="1:2" x14ac:dyDescent="0.2">
      <c r="A35" s="4" t="s">
        <v>372</v>
      </c>
      <c r="B35" s="6">
        <v>13220000000</v>
      </c>
    </row>
    <row r="36" spans="1:2" x14ac:dyDescent="0.2">
      <c r="A36" s="4" t="s">
        <v>333</v>
      </c>
      <c r="B36" s="6">
        <v>13154250000</v>
      </c>
    </row>
    <row r="37" spans="1:2" x14ac:dyDescent="0.2">
      <c r="A37" s="4" t="s">
        <v>537</v>
      </c>
      <c r="B37" s="6">
        <v>11739602000</v>
      </c>
    </row>
    <row r="38" spans="1:2" x14ac:dyDescent="0.2">
      <c r="A38" s="4" t="s">
        <v>107</v>
      </c>
      <c r="B38" s="6">
        <v>11600902750</v>
      </c>
    </row>
    <row r="39" spans="1:2" x14ac:dyDescent="0.2">
      <c r="A39" s="4" t="s">
        <v>349</v>
      </c>
      <c r="B39" s="6">
        <v>11210000000</v>
      </c>
    </row>
    <row r="40" spans="1:2" x14ac:dyDescent="0.2">
      <c r="A40" s="4" t="s">
        <v>492</v>
      </c>
      <c r="B40" s="6">
        <v>11201700000</v>
      </c>
    </row>
    <row r="41" spans="1:2" x14ac:dyDescent="0.2">
      <c r="A41" s="4" t="s">
        <v>467</v>
      </c>
      <c r="B41" s="6">
        <v>10733273500</v>
      </c>
    </row>
    <row r="42" spans="1:2" x14ac:dyDescent="0.2">
      <c r="A42" s="4" t="s">
        <v>102</v>
      </c>
      <c r="B42" s="6">
        <v>9861464750</v>
      </c>
    </row>
    <row r="43" spans="1:2" x14ac:dyDescent="0.2">
      <c r="A43" s="4" t="s">
        <v>209</v>
      </c>
      <c r="B43" s="6">
        <v>9833850000</v>
      </c>
    </row>
    <row r="44" spans="1:2" x14ac:dyDescent="0.2">
      <c r="A44" s="4" t="s">
        <v>200</v>
      </c>
      <c r="B44" s="6">
        <v>9316400000</v>
      </c>
    </row>
    <row r="45" spans="1:2" x14ac:dyDescent="0.2">
      <c r="A45" s="4" t="s">
        <v>351</v>
      </c>
      <c r="B45" s="6">
        <v>8534728500</v>
      </c>
    </row>
    <row r="46" spans="1:2" x14ac:dyDescent="0.2">
      <c r="A46" s="4" t="s">
        <v>120</v>
      </c>
      <c r="B46" s="6">
        <v>8208975000</v>
      </c>
    </row>
    <row r="47" spans="1:2" x14ac:dyDescent="0.2">
      <c r="A47" s="4" t="s">
        <v>18</v>
      </c>
      <c r="B47" s="6">
        <v>8069924000</v>
      </c>
    </row>
    <row r="48" spans="1:2" x14ac:dyDescent="0.2">
      <c r="A48" s="4" t="s">
        <v>459</v>
      </c>
      <c r="B48" s="6">
        <v>8005211750</v>
      </c>
    </row>
    <row r="49" spans="1:2" x14ac:dyDescent="0.2">
      <c r="A49" s="4" t="s">
        <v>453</v>
      </c>
      <c r="B49" s="6">
        <v>7622725000</v>
      </c>
    </row>
    <row r="50" spans="1:2" x14ac:dyDescent="0.2">
      <c r="A50" s="4" t="s">
        <v>434</v>
      </c>
      <c r="B50" s="6">
        <v>7430055000</v>
      </c>
    </row>
    <row r="51" spans="1:2" x14ac:dyDescent="0.2">
      <c r="A51" s="4" t="s">
        <v>464</v>
      </c>
      <c r="B51" s="6">
        <v>7355000000</v>
      </c>
    </row>
    <row r="52" spans="1:2" x14ac:dyDescent="0.2">
      <c r="A52" s="4" t="s">
        <v>322</v>
      </c>
      <c r="B52" s="6">
        <v>7307350000</v>
      </c>
    </row>
    <row r="53" spans="1:2" x14ac:dyDescent="0.2">
      <c r="A53" s="4" t="s">
        <v>382</v>
      </c>
      <c r="B53" s="6">
        <v>7252935750</v>
      </c>
    </row>
    <row r="54" spans="1:2" x14ac:dyDescent="0.2">
      <c r="A54" s="4" t="s">
        <v>426</v>
      </c>
      <c r="B54" s="6">
        <v>7003544000</v>
      </c>
    </row>
    <row r="55" spans="1:2" x14ac:dyDescent="0.2">
      <c r="A55" s="4" t="s">
        <v>256</v>
      </c>
      <c r="B55" s="6">
        <v>6812500000</v>
      </c>
    </row>
    <row r="56" spans="1:2" x14ac:dyDescent="0.2">
      <c r="A56" s="4" t="s">
        <v>242</v>
      </c>
      <c r="B56" s="6">
        <v>6495156250</v>
      </c>
    </row>
    <row r="57" spans="1:2" x14ac:dyDescent="0.2">
      <c r="A57" s="4" t="s">
        <v>215</v>
      </c>
      <c r="B57" s="6">
        <v>6476025000</v>
      </c>
    </row>
    <row r="58" spans="1:2" x14ac:dyDescent="0.2">
      <c r="A58" s="4" t="s">
        <v>443</v>
      </c>
      <c r="B58" s="6">
        <v>6288099500</v>
      </c>
    </row>
    <row r="59" spans="1:2" x14ac:dyDescent="0.2">
      <c r="A59" s="4" t="s">
        <v>205</v>
      </c>
      <c r="B59" s="6">
        <v>6172750000</v>
      </c>
    </row>
    <row r="60" spans="1:2" x14ac:dyDescent="0.2">
      <c r="A60" s="4" t="s">
        <v>206</v>
      </c>
      <c r="B60" s="6">
        <v>6172750000</v>
      </c>
    </row>
    <row r="61" spans="1:2" x14ac:dyDescent="0.2">
      <c r="A61" s="4" t="s">
        <v>374</v>
      </c>
      <c r="B61" s="6">
        <v>6158051250</v>
      </c>
    </row>
    <row r="62" spans="1:2" x14ac:dyDescent="0.2">
      <c r="A62" s="4" t="s">
        <v>297</v>
      </c>
      <c r="B62" s="6">
        <v>5926072000</v>
      </c>
    </row>
    <row r="63" spans="1:2" x14ac:dyDescent="0.2">
      <c r="A63" s="4" t="s">
        <v>353</v>
      </c>
      <c r="B63" s="6">
        <v>5779538750</v>
      </c>
    </row>
    <row r="64" spans="1:2" x14ac:dyDescent="0.2">
      <c r="A64" s="4" t="s">
        <v>421</v>
      </c>
      <c r="B64" s="6">
        <v>5689550000</v>
      </c>
    </row>
    <row r="65" spans="1:2" x14ac:dyDescent="0.2">
      <c r="A65" s="4" t="s">
        <v>284</v>
      </c>
      <c r="B65" s="6">
        <v>5678324500</v>
      </c>
    </row>
    <row r="66" spans="1:2" x14ac:dyDescent="0.2">
      <c r="A66" s="4" t="s">
        <v>516</v>
      </c>
      <c r="B66" s="6">
        <v>5441781500</v>
      </c>
    </row>
    <row r="67" spans="1:2" x14ac:dyDescent="0.2">
      <c r="A67" s="4" t="s">
        <v>288</v>
      </c>
      <c r="B67" s="6">
        <v>5428074000</v>
      </c>
    </row>
    <row r="68" spans="1:2" x14ac:dyDescent="0.2">
      <c r="A68" s="4" t="s">
        <v>475</v>
      </c>
      <c r="B68" s="6">
        <v>5119775000</v>
      </c>
    </row>
    <row r="69" spans="1:2" x14ac:dyDescent="0.2">
      <c r="A69" s="4" t="s">
        <v>560</v>
      </c>
      <c r="B69" s="6">
        <v>5090000000</v>
      </c>
    </row>
    <row r="70" spans="1:2" x14ac:dyDescent="0.2">
      <c r="A70" s="4" t="s">
        <v>561</v>
      </c>
      <c r="B70" s="6">
        <v>5071191000</v>
      </c>
    </row>
    <row r="71" spans="1:2" x14ac:dyDescent="0.2">
      <c r="A71" s="4" t="s">
        <v>285</v>
      </c>
      <c r="B71" s="6">
        <v>4223964000</v>
      </c>
    </row>
    <row r="72" spans="1:2" x14ac:dyDescent="0.2">
      <c r="A72" s="4" t="s">
        <v>510</v>
      </c>
      <c r="B72" s="6">
        <v>4045037250</v>
      </c>
    </row>
    <row r="73" spans="1:2" x14ac:dyDescent="0.2">
      <c r="A73" s="4" t="s">
        <v>154</v>
      </c>
      <c r="B73" s="6">
        <v>3932116750</v>
      </c>
    </row>
    <row r="74" spans="1:2" x14ac:dyDescent="0.2">
      <c r="A74" s="4" t="s">
        <v>344</v>
      </c>
      <c r="B74" s="6">
        <v>3644033000</v>
      </c>
    </row>
    <row r="75" spans="1:2" x14ac:dyDescent="0.2">
      <c r="A75" s="4" t="s">
        <v>479</v>
      </c>
      <c r="B75" s="6">
        <v>3508750000</v>
      </c>
    </row>
    <row r="76" spans="1:2" x14ac:dyDescent="0.2">
      <c r="A76" s="4" t="s">
        <v>532</v>
      </c>
      <c r="B76" s="6">
        <v>3162436000</v>
      </c>
    </row>
    <row r="77" spans="1:2" x14ac:dyDescent="0.2">
      <c r="A77" s="4" t="s">
        <v>507</v>
      </c>
      <c r="B77" s="6">
        <v>3158351500</v>
      </c>
    </row>
    <row r="78" spans="1:2" x14ac:dyDescent="0.2">
      <c r="A78" s="4" t="s">
        <v>527</v>
      </c>
      <c r="B78" s="6">
        <v>3014078500</v>
      </c>
    </row>
    <row r="79" spans="1:2" x14ac:dyDescent="0.2">
      <c r="A79" s="4" t="s">
        <v>523</v>
      </c>
      <c r="B79" s="6">
        <v>2803663750</v>
      </c>
    </row>
    <row r="80" spans="1:2" x14ac:dyDescent="0.2">
      <c r="A80" s="4" t="s">
        <v>524</v>
      </c>
      <c r="B80" s="6">
        <v>2803663750</v>
      </c>
    </row>
    <row r="81" spans="1:2" x14ac:dyDescent="0.2">
      <c r="A81" s="4" t="s">
        <v>277</v>
      </c>
      <c r="B81" s="6">
        <v>2759613500</v>
      </c>
    </row>
    <row r="82" spans="1:2" x14ac:dyDescent="0.2">
      <c r="A82" s="4" t="s">
        <v>481</v>
      </c>
      <c r="B82" s="6">
        <v>2630418500</v>
      </c>
    </row>
    <row r="83" spans="1:2" x14ac:dyDescent="0.2">
      <c r="A83" s="4" t="s">
        <v>514</v>
      </c>
      <c r="B83" s="6">
        <v>1111500000</v>
      </c>
    </row>
    <row r="84" spans="1:2" x14ac:dyDescent="0.2">
      <c r="A84" s="4" t="s">
        <v>576</v>
      </c>
      <c r="B84" s="6">
        <v>18318138785.016285</v>
      </c>
    </row>
    <row r="85" spans="1:2" x14ac:dyDescent="0.2">
      <c r="B85"/>
    </row>
    <row r="86" spans="1:2" x14ac:dyDescent="0.2">
      <c r="B86"/>
    </row>
    <row r="87" spans="1:2" x14ac:dyDescent="0.2">
      <c r="B87"/>
    </row>
    <row r="88" spans="1:2" x14ac:dyDescent="0.2">
      <c r="B88" s="6"/>
    </row>
    <row r="89" spans="1:2" x14ac:dyDescent="0.2">
      <c r="B89" s="6"/>
    </row>
    <row r="90" spans="1:2" x14ac:dyDescent="0.2">
      <c r="B90" s="6"/>
    </row>
    <row r="91" spans="1:2" x14ac:dyDescent="0.2">
      <c r="B91" s="6"/>
    </row>
    <row r="92" spans="1:2" x14ac:dyDescent="0.2">
      <c r="B92" s="6"/>
    </row>
    <row r="93" spans="1:2" x14ac:dyDescent="0.2">
      <c r="B93" s="6"/>
    </row>
    <row r="94" spans="1:2" x14ac:dyDescent="0.2">
      <c r="B94" s="6"/>
    </row>
    <row r="95" spans="1:2" x14ac:dyDescent="0.2">
      <c r="B95" s="6"/>
    </row>
    <row r="96" spans="1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  <row r="1001" spans="2:2" x14ac:dyDescent="0.2">
      <c r="B1001" s="6"/>
    </row>
    <row r="1002" spans="2:2" x14ac:dyDescent="0.2">
      <c r="B1002" s="6"/>
    </row>
    <row r="1003" spans="2:2" x14ac:dyDescent="0.2">
      <c r="B1003" s="6"/>
    </row>
    <row r="1004" spans="2:2" x14ac:dyDescent="0.2">
      <c r="B1004" s="6"/>
    </row>
    <row r="1005" spans="2:2" x14ac:dyDescent="0.2">
      <c r="B1005" s="6"/>
    </row>
    <row r="1006" spans="2:2" x14ac:dyDescent="0.2">
      <c r="B1006" s="6"/>
    </row>
    <row r="1007" spans="2:2" x14ac:dyDescent="0.2">
      <c r="B1007" s="6"/>
    </row>
    <row r="1008" spans="2:2" x14ac:dyDescent="0.2">
      <c r="B1008" s="6"/>
    </row>
    <row r="1009" spans="2:2" x14ac:dyDescent="0.2">
      <c r="B1009" s="6"/>
    </row>
    <row r="1010" spans="2:2" x14ac:dyDescent="0.2">
      <c r="B1010" s="6"/>
    </row>
    <row r="1011" spans="2:2" x14ac:dyDescent="0.2">
      <c r="B1011" s="6"/>
    </row>
    <row r="1012" spans="2:2" x14ac:dyDescent="0.2">
      <c r="B1012" s="6"/>
    </row>
    <row r="1013" spans="2:2" x14ac:dyDescent="0.2">
      <c r="B1013" s="6"/>
    </row>
    <row r="1014" spans="2:2" x14ac:dyDescent="0.2">
      <c r="B1014" s="6"/>
    </row>
    <row r="1015" spans="2:2" x14ac:dyDescent="0.2">
      <c r="B1015" s="6"/>
    </row>
    <row r="1016" spans="2:2" x14ac:dyDescent="0.2">
      <c r="B1016" s="6"/>
    </row>
    <row r="1017" spans="2:2" x14ac:dyDescent="0.2">
      <c r="B1017" s="6"/>
    </row>
    <row r="1018" spans="2:2" x14ac:dyDescent="0.2">
      <c r="B1018" s="6"/>
    </row>
    <row r="1019" spans="2:2" x14ac:dyDescent="0.2">
      <c r="B1019" s="6"/>
    </row>
    <row r="1020" spans="2:2" x14ac:dyDescent="0.2">
      <c r="B1020" s="6"/>
    </row>
    <row r="1021" spans="2:2" x14ac:dyDescent="0.2">
      <c r="B1021" s="6"/>
    </row>
    <row r="1022" spans="2:2" x14ac:dyDescent="0.2">
      <c r="B1022" s="6"/>
    </row>
    <row r="1023" spans="2:2" x14ac:dyDescent="0.2">
      <c r="B1023" s="6"/>
    </row>
    <row r="1024" spans="2:2" x14ac:dyDescent="0.2">
      <c r="B1024" s="6"/>
    </row>
    <row r="1025" spans="2:2" x14ac:dyDescent="0.2">
      <c r="B1025" s="6"/>
    </row>
    <row r="1026" spans="2:2" x14ac:dyDescent="0.2">
      <c r="B1026" s="6"/>
    </row>
    <row r="1027" spans="2:2" x14ac:dyDescent="0.2">
      <c r="B1027" s="6"/>
    </row>
    <row r="1028" spans="2:2" x14ac:dyDescent="0.2">
      <c r="B1028" s="6"/>
    </row>
    <row r="1029" spans="2:2" x14ac:dyDescent="0.2">
      <c r="B1029" s="6"/>
    </row>
    <row r="1030" spans="2:2" x14ac:dyDescent="0.2">
      <c r="B1030" s="6"/>
    </row>
    <row r="1031" spans="2:2" x14ac:dyDescent="0.2">
      <c r="B1031" s="6"/>
    </row>
    <row r="1032" spans="2:2" x14ac:dyDescent="0.2">
      <c r="B1032" s="6"/>
    </row>
    <row r="1033" spans="2:2" x14ac:dyDescent="0.2">
      <c r="B1033" s="6"/>
    </row>
    <row r="1034" spans="2:2" x14ac:dyDescent="0.2">
      <c r="B1034" s="6"/>
    </row>
    <row r="1035" spans="2:2" x14ac:dyDescent="0.2">
      <c r="B1035" s="6"/>
    </row>
    <row r="1036" spans="2:2" x14ac:dyDescent="0.2">
      <c r="B1036" s="6"/>
    </row>
    <row r="1037" spans="2:2" x14ac:dyDescent="0.2">
      <c r="B1037" s="6"/>
    </row>
    <row r="1038" spans="2:2" x14ac:dyDescent="0.2">
      <c r="B1038" s="6"/>
    </row>
    <row r="1039" spans="2:2" x14ac:dyDescent="0.2">
      <c r="B1039" s="6"/>
    </row>
    <row r="1040" spans="2:2" x14ac:dyDescent="0.2">
      <c r="B1040" s="6"/>
    </row>
    <row r="1041" spans="2:2" x14ac:dyDescent="0.2">
      <c r="B1041" s="6"/>
    </row>
    <row r="1042" spans="2:2" x14ac:dyDescent="0.2">
      <c r="B1042" s="6"/>
    </row>
    <row r="1043" spans="2:2" x14ac:dyDescent="0.2">
      <c r="B1043" s="6"/>
    </row>
    <row r="1044" spans="2:2" x14ac:dyDescent="0.2">
      <c r="B1044" s="6"/>
    </row>
    <row r="1045" spans="2:2" x14ac:dyDescent="0.2">
      <c r="B1045" s="6"/>
    </row>
    <row r="1046" spans="2:2" x14ac:dyDescent="0.2">
      <c r="B1046" s="6"/>
    </row>
    <row r="1047" spans="2:2" x14ac:dyDescent="0.2">
      <c r="B1047" s="6"/>
    </row>
    <row r="1048" spans="2:2" x14ac:dyDescent="0.2">
      <c r="B1048" s="6"/>
    </row>
    <row r="1049" spans="2:2" x14ac:dyDescent="0.2">
      <c r="B1049" s="6"/>
    </row>
    <row r="1050" spans="2:2" x14ac:dyDescent="0.2">
      <c r="B1050" s="6"/>
    </row>
    <row r="1051" spans="2:2" x14ac:dyDescent="0.2">
      <c r="B1051" s="6"/>
    </row>
    <row r="1052" spans="2:2" x14ac:dyDescent="0.2">
      <c r="B1052" s="6"/>
    </row>
    <row r="1053" spans="2:2" x14ac:dyDescent="0.2">
      <c r="B1053" s="6"/>
    </row>
    <row r="1054" spans="2:2" x14ac:dyDescent="0.2">
      <c r="B1054" s="6"/>
    </row>
    <row r="1055" spans="2:2" x14ac:dyDescent="0.2">
      <c r="B1055" s="6"/>
    </row>
    <row r="1056" spans="2:2" x14ac:dyDescent="0.2">
      <c r="B1056" s="6"/>
    </row>
    <row r="1057" spans="2:2" x14ac:dyDescent="0.2">
      <c r="B1057" s="6"/>
    </row>
    <row r="1058" spans="2:2" x14ac:dyDescent="0.2">
      <c r="B1058" s="6"/>
    </row>
    <row r="1059" spans="2:2" x14ac:dyDescent="0.2">
      <c r="B1059" s="6"/>
    </row>
    <row r="1060" spans="2:2" x14ac:dyDescent="0.2">
      <c r="B1060" s="6"/>
    </row>
    <row r="1061" spans="2:2" x14ac:dyDescent="0.2">
      <c r="B1061" s="6"/>
    </row>
    <row r="1062" spans="2:2" x14ac:dyDescent="0.2">
      <c r="B1062" s="6"/>
    </row>
    <row r="1063" spans="2:2" x14ac:dyDescent="0.2">
      <c r="B1063" s="6"/>
    </row>
    <row r="1064" spans="2:2" x14ac:dyDescent="0.2">
      <c r="B1064" s="6"/>
    </row>
    <row r="1065" spans="2:2" x14ac:dyDescent="0.2">
      <c r="B1065" s="6"/>
    </row>
    <row r="1066" spans="2:2" x14ac:dyDescent="0.2">
      <c r="B1066" s="6"/>
    </row>
    <row r="1067" spans="2:2" x14ac:dyDescent="0.2">
      <c r="B1067" s="6"/>
    </row>
    <row r="1068" spans="2:2" x14ac:dyDescent="0.2">
      <c r="B1068" s="6"/>
    </row>
    <row r="1069" spans="2:2" x14ac:dyDescent="0.2">
      <c r="B1069" s="6"/>
    </row>
    <row r="1070" spans="2:2" x14ac:dyDescent="0.2">
      <c r="B1070" s="6"/>
    </row>
    <row r="1071" spans="2:2" x14ac:dyDescent="0.2">
      <c r="B1071" s="6"/>
    </row>
    <row r="1072" spans="2:2" x14ac:dyDescent="0.2">
      <c r="B1072" s="6"/>
    </row>
    <row r="1073" spans="2:2" x14ac:dyDescent="0.2">
      <c r="B1073" s="6"/>
    </row>
    <row r="1074" spans="2:2" x14ac:dyDescent="0.2">
      <c r="B1074" s="6"/>
    </row>
    <row r="1075" spans="2:2" x14ac:dyDescent="0.2">
      <c r="B1075" s="6"/>
    </row>
    <row r="1076" spans="2:2" x14ac:dyDescent="0.2">
      <c r="B1076" s="6"/>
    </row>
    <row r="1077" spans="2:2" x14ac:dyDescent="0.2">
      <c r="B1077" s="6"/>
    </row>
    <row r="1078" spans="2:2" x14ac:dyDescent="0.2">
      <c r="B1078" s="6"/>
    </row>
    <row r="1079" spans="2:2" x14ac:dyDescent="0.2">
      <c r="B1079" s="6"/>
    </row>
    <row r="1080" spans="2:2" x14ac:dyDescent="0.2">
      <c r="B1080" s="6"/>
    </row>
    <row r="1081" spans="2:2" x14ac:dyDescent="0.2">
      <c r="B1081" s="6"/>
    </row>
    <row r="1082" spans="2:2" x14ac:dyDescent="0.2">
      <c r="B1082" s="6"/>
    </row>
    <row r="1083" spans="2:2" x14ac:dyDescent="0.2">
      <c r="B1083" s="6"/>
    </row>
    <row r="1084" spans="2:2" x14ac:dyDescent="0.2">
      <c r="B1084" s="6"/>
    </row>
    <row r="1085" spans="2:2" x14ac:dyDescent="0.2">
      <c r="B1085" s="6"/>
    </row>
    <row r="1086" spans="2:2" x14ac:dyDescent="0.2">
      <c r="B1086" s="6"/>
    </row>
    <row r="1087" spans="2:2" x14ac:dyDescent="0.2">
      <c r="B1087" s="6"/>
    </row>
    <row r="1088" spans="2:2" x14ac:dyDescent="0.2">
      <c r="B1088" s="6"/>
    </row>
    <row r="1089" spans="2:2" x14ac:dyDescent="0.2">
      <c r="B1089" s="6"/>
    </row>
    <row r="1090" spans="2:2" x14ac:dyDescent="0.2">
      <c r="B1090" s="6"/>
    </row>
    <row r="1091" spans="2:2" x14ac:dyDescent="0.2">
      <c r="B1091" s="6"/>
    </row>
    <row r="1092" spans="2:2" x14ac:dyDescent="0.2">
      <c r="B1092" s="6"/>
    </row>
    <row r="1093" spans="2:2" x14ac:dyDescent="0.2">
      <c r="B1093" s="6"/>
    </row>
    <row r="1094" spans="2:2" x14ac:dyDescent="0.2">
      <c r="B1094" s="6"/>
    </row>
    <row r="1095" spans="2:2" x14ac:dyDescent="0.2">
      <c r="B1095" s="6"/>
    </row>
    <row r="1096" spans="2:2" x14ac:dyDescent="0.2">
      <c r="B1096" s="6"/>
    </row>
    <row r="1097" spans="2:2" x14ac:dyDescent="0.2">
      <c r="B1097" s="6"/>
    </row>
    <row r="1098" spans="2:2" x14ac:dyDescent="0.2">
      <c r="B1098" s="6"/>
    </row>
    <row r="1099" spans="2:2" x14ac:dyDescent="0.2">
      <c r="B1099" s="6"/>
    </row>
    <row r="1100" spans="2:2" x14ac:dyDescent="0.2">
      <c r="B1100" s="6"/>
    </row>
    <row r="1101" spans="2:2" x14ac:dyDescent="0.2">
      <c r="B1101" s="6"/>
    </row>
    <row r="1102" spans="2:2" x14ac:dyDescent="0.2">
      <c r="B1102" s="6"/>
    </row>
    <row r="1103" spans="2:2" x14ac:dyDescent="0.2">
      <c r="B1103" s="6"/>
    </row>
    <row r="1104" spans="2:2" x14ac:dyDescent="0.2">
      <c r="B1104" s="6"/>
    </row>
    <row r="1105" spans="2:2" x14ac:dyDescent="0.2">
      <c r="B1105" s="6"/>
    </row>
    <row r="1106" spans="2:2" x14ac:dyDescent="0.2">
      <c r="B1106" s="6"/>
    </row>
    <row r="1107" spans="2:2" x14ac:dyDescent="0.2">
      <c r="B1107" s="6"/>
    </row>
    <row r="1108" spans="2:2" x14ac:dyDescent="0.2">
      <c r="B1108" s="6"/>
    </row>
    <row r="1109" spans="2:2" x14ac:dyDescent="0.2">
      <c r="B1109" s="6"/>
    </row>
    <row r="1110" spans="2:2" x14ac:dyDescent="0.2">
      <c r="B1110" s="6"/>
    </row>
    <row r="1111" spans="2:2" x14ac:dyDescent="0.2">
      <c r="B1111" s="6"/>
    </row>
    <row r="1112" spans="2:2" x14ac:dyDescent="0.2">
      <c r="B1112" s="6"/>
    </row>
    <row r="1113" spans="2:2" x14ac:dyDescent="0.2">
      <c r="B1113" s="6"/>
    </row>
    <row r="1114" spans="2:2" x14ac:dyDescent="0.2">
      <c r="B1114" s="6"/>
    </row>
    <row r="1115" spans="2:2" x14ac:dyDescent="0.2">
      <c r="B1115" s="6"/>
    </row>
    <row r="1116" spans="2:2" x14ac:dyDescent="0.2">
      <c r="B1116" s="6"/>
    </row>
    <row r="1117" spans="2:2" x14ac:dyDescent="0.2">
      <c r="B1117" s="6"/>
    </row>
    <row r="1118" spans="2:2" x14ac:dyDescent="0.2">
      <c r="B1118" s="6"/>
    </row>
    <row r="1119" spans="2:2" x14ac:dyDescent="0.2">
      <c r="B1119" s="6"/>
    </row>
    <row r="1120" spans="2:2" x14ac:dyDescent="0.2">
      <c r="B1120" s="6"/>
    </row>
    <row r="1121" spans="2:2" x14ac:dyDescent="0.2">
      <c r="B1121" s="6"/>
    </row>
    <row r="1122" spans="2:2" x14ac:dyDescent="0.2">
      <c r="B1122" s="6"/>
    </row>
    <row r="1123" spans="2:2" x14ac:dyDescent="0.2">
      <c r="B1123" s="6"/>
    </row>
    <row r="1124" spans="2:2" x14ac:dyDescent="0.2">
      <c r="B1124" s="6"/>
    </row>
    <row r="1125" spans="2:2" x14ac:dyDescent="0.2">
      <c r="B1125" s="6"/>
    </row>
    <row r="1126" spans="2:2" x14ac:dyDescent="0.2">
      <c r="B1126" s="6"/>
    </row>
    <row r="1127" spans="2:2" x14ac:dyDescent="0.2">
      <c r="B1127" s="6"/>
    </row>
    <row r="1128" spans="2:2" x14ac:dyDescent="0.2">
      <c r="B1128" s="6"/>
    </row>
    <row r="1129" spans="2:2" x14ac:dyDescent="0.2">
      <c r="B1129" s="6"/>
    </row>
    <row r="1130" spans="2:2" x14ac:dyDescent="0.2">
      <c r="B1130" s="6"/>
    </row>
    <row r="1131" spans="2:2" x14ac:dyDescent="0.2">
      <c r="B1131" s="6"/>
    </row>
    <row r="1132" spans="2:2" x14ac:dyDescent="0.2">
      <c r="B1132" s="6"/>
    </row>
    <row r="1133" spans="2:2" x14ac:dyDescent="0.2">
      <c r="B1133" s="6"/>
    </row>
    <row r="1134" spans="2:2" x14ac:dyDescent="0.2">
      <c r="B1134" s="6"/>
    </row>
    <row r="1135" spans="2:2" x14ac:dyDescent="0.2">
      <c r="B1135" s="6"/>
    </row>
    <row r="1136" spans="2:2" x14ac:dyDescent="0.2">
      <c r="B1136" s="6"/>
    </row>
    <row r="1137" spans="2:2" x14ac:dyDescent="0.2">
      <c r="B1137" s="6"/>
    </row>
    <row r="1138" spans="2:2" x14ac:dyDescent="0.2">
      <c r="B1138" s="6"/>
    </row>
    <row r="1139" spans="2:2" x14ac:dyDescent="0.2">
      <c r="B1139" s="6"/>
    </row>
    <row r="1140" spans="2:2" x14ac:dyDescent="0.2">
      <c r="B1140" s="6"/>
    </row>
    <row r="1141" spans="2:2" x14ac:dyDescent="0.2">
      <c r="B1141" s="6"/>
    </row>
    <row r="1142" spans="2:2" x14ac:dyDescent="0.2">
      <c r="B1142" s="6"/>
    </row>
    <row r="1143" spans="2:2" x14ac:dyDescent="0.2">
      <c r="B1143" s="6"/>
    </row>
    <row r="1144" spans="2:2" x14ac:dyDescent="0.2">
      <c r="B1144" s="6"/>
    </row>
    <row r="1145" spans="2:2" x14ac:dyDescent="0.2">
      <c r="B1145" s="6"/>
    </row>
    <row r="1146" spans="2:2" x14ac:dyDescent="0.2">
      <c r="B1146" s="6"/>
    </row>
    <row r="1147" spans="2:2" x14ac:dyDescent="0.2">
      <c r="B1147" s="6"/>
    </row>
    <row r="1148" spans="2:2" x14ac:dyDescent="0.2">
      <c r="B1148" s="6"/>
    </row>
    <row r="1149" spans="2:2" x14ac:dyDescent="0.2">
      <c r="B1149" s="6"/>
    </row>
    <row r="1150" spans="2:2" x14ac:dyDescent="0.2">
      <c r="B1150" s="6"/>
    </row>
    <row r="1151" spans="2:2" x14ac:dyDescent="0.2">
      <c r="B1151" s="6"/>
    </row>
    <row r="1152" spans="2:2" x14ac:dyDescent="0.2">
      <c r="B1152" s="6"/>
    </row>
    <row r="1153" spans="2:2" x14ac:dyDescent="0.2">
      <c r="B1153" s="6"/>
    </row>
    <row r="1154" spans="2:2" x14ac:dyDescent="0.2">
      <c r="B1154" s="6"/>
    </row>
    <row r="1155" spans="2:2" x14ac:dyDescent="0.2">
      <c r="B1155" s="6"/>
    </row>
    <row r="1156" spans="2:2" x14ac:dyDescent="0.2">
      <c r="B1156" s="6"/>
    </row>
    <row r="1157" spans="2:2" x14ac:dyDescent="0.2">
      <c r="B1157" s="6"/>
    </row>
    <row r="1158" spans="2:2" x14ac:dyDescent="0.2">
      <c r="B1158" s="6"/>
    </row>
    <row r="1159" spans="2:2" x14ac:dyDescent="0.2">
      <c r="B1159" s="6"/>
    </row>
    <row r="1160" spans="2:2" x14ac:dyDescent="0.2">
      <c r="B1160" s="6"/>
    </row>
    <row r="1161" spans="2:2" x14ac:dyDescent="0.2">
      <c r="B1161" s="6"/>
    </row>
    <row r="1162" spans="2:2" x14ac:dyDescent="0.2">
      <c r="B1162" s="6"/>
    </row>
    <row r="1163" spans="2:2" x14ac:dyDescent="0.2">
      <c r="B1163" s="6"/>
    </row>
    <row r="1164" spans="2:2" x14ac:dyDescent="0.2">
      <c r="B1164" s="6"/>
    </row>
    <row r="1165" spans="2:2" x14ac:dyDescent="0.2">
      <c r="B1165" s="6"/>
    </row>
    <row r="1166" spans="2:2" x14ac:dyDescent="0.2">
      <c r="B1166" s="6"/>
    </row>
    <row r="1167" spans="2:2" x14ac:dyDescent="0.2">
      <c r="B1167" s="6"/>
    </row>
    <row r="1168" spans="2:2" x14ac:dyDescent="0.2">
      <c r="B1168" s="6"/>
    </row>
    <row r="1169" spans="2:2" x14ac:dyDescent="0.2">
      <c r="B1169" s="6"/>
    </row>
    <row r="1170" spans="2:2" x14ac:dyDescent="0.2">
      <c r="B1170" s="6"/>
    </row>
    <row r="1171" spans="2:2" x14ac:dyDescent="0.2">
      <c r="B1171" s="6"/>
    </row>
    <row r="1172" spans="2:2" x14ac:dyDescent="0.2">
      <c r="B1172" s="6"/>
    </row>
    <row r="1173" spans="2:2" x14ac:dyDescent="0.2">
      <c r="B1173" s="6"/>
    </row>
    <row r="1174" spans="2:2" x14ac:dyDescent="0.2">
      <c r="B1174" s="6"/>
    </row>
    <row r="1175" spans="2:2" x14ac:dyDescent="0.2">
      <c r="B1175" s="6"/>
    </row>
    <row r="1176" spans="2:2" x14ac:dyDescent="0.2">
      <c r="B1176" s="6"/>
    </row>
    <row r="1177" spans="2:2" x14ac:dyDescent="0.2">
      <c r="B1177" s="6"/>
    </row>
    <row r="1178" spans="2:2" x14ac:dyDescent="0.2">
      <c r="B1178" s="6"/>
    </row>
    <row r="1179" spans="2:2" x14ac:dyDescent="0.2">
      <c r="B1179" s="6"/>
    </row>
    <row r="1180" spans="2:2" x14ac:dyDescent="0.2">
      <c r="B1180" s="6"/>
    </row>
    <row r="1181" spans="2:2" x14ac:dyDescent="0.2">
      <c r="B1181" s="6"/>
    </row>
    <row r="1182" spans="2:2" x14ac:dyDescent="0.2">
      <c r="B1182" s="6"/>
    </row>
    <row r="1183" spans="2:2" x14ac:dyDescent="0.2">
      <c r="B1183" s="6"/>
    </row>
    <row r="1184" spans="2:2" x14ac:dyDescent="0.2">
      <c r="B1184" s="6"/>
    </row>
    <row r="1185" spans="2:2" x14ac:dyDescent="0.2">
      <c r="B1185" s="6"/>
    </row>
    <row r="1186" spans="2:2" x14ac:dyDescent="0.2">
      <c r="B1186" s="6"/>
    </row>
    <row r="1187" spans="2:2" x14ac:dyDescent="0.2">
      <c r="B1187" s="6"/>
    </row>
    <row r="1188" spans="2:2" x14ac:dyDescent="0.2">
      <c r="B1188" s="6"/>
    </row>
    <row r="1189" spans="2:2" x14ac:dyDescent="0.2">
      <c r="B1189" s="6"/>
    </row>
    <row r="1190" spans="2:2" x14ac:dyDescent="0.2">
      <c r="B1190" s="6"/>
    </row>
    <row r="1191" spans="2:2" x14ac:dyDescent="0.2">
      <c r="B1191" s="6"/>
    </row>
    <row r="1192" spans="2:2" x14ac:dyDescent="0.2">
      <c r="B1192" s="6"/>
    </row>
    <row r="1193" spans="2:2" x14ac:dyDescent="0.2">
      <c r="B1193" s="6"/>
    </row>
    <row r="1194" spans="2:2" x14ac:dyDescent="0.2">
      <c r="B1194" s="6"/>
    </row>
    <row r="1195" spans="2:2" x14ac:dyDescent="0.2">
      <c r="B1195" s="6"/>
    </row>
    <row r="1196" spans="2:2" x14ac:dyDescent="0.2">
      <c r="B1196" s="6"/>
    </row>
    <row r="1197" spans="2:2" x14ac:dyDescent="0.2">
      <c r="B1197" s="6"/>
    </row>
    <row r="1198" spans="2:2" x14ac:dyDescent="0.2">
      <c r="B1198" s="6"/>
    </row>
    <row r="1199" spans="2:2" x14ac:dyDescent="0.2">
      <c r="B1199" s="6"/>
    </row>
    <row r="1200" spans="2:2" x14ac:dyDescent="0.2">
      <c r="B1200" s="6"/>
    </row>
    <row r="1201" spans="2:2" x14ac:dyDescent="0.2">
      <c r="B1201" s="6"/>
    </row>
    <row r="1202" spans="2:2" x14ac:dyDescent="0.2">
      <c r="B1202" s="6"/>
    </row>
    <row r="1203" spans="2:2" x14ac:dyDescent="0.2">
      <c r="B1203" s="6"/>
    </row>
    <row r="1204" spans="2:2" x14ac:dyDescent="0.2">
      <c r="B1204" s="6"/>
    </row>
    <row r="1205" spans="2:2" x14ac:dyDescent="0.2">
      <c r="B1205" s="6"/>
    </row>
    <row r="1206" spans="2:2" x14ac:dyDescent="0.2">
      <c r="B1206" s="6"/>
    </row>
    <row r="1207" spans="2:2" x14ac:dyDescent="0.2">
      <c r="B1207" s="6"/>
    </row>
    <row r="1208" spans="2:2" x14ac:dyDescent="0.2">
      <c r="B1208" s="6"/>
    </row>
    <row r="1209" spans="2:2" x14ac:dyDescent="0.2">
      <c r="B1209" s="6"/>
    </row>
    <row r="1210" spans="2:2" x14ac:dyDescent="0.2">
      <c r="B1210" s="6"/>
    </row>
    <row r="1211" spans="2:2" x14ac:dyDescent="0.2">
      <c r="B1211" s="6"/>
    </row>
    <row r="1212" spans="2:2" x14ac:dyDescent="0.2">
      <c r="B1212" s="6"/>
    </row>
    <row r="1213" spans="2:2" x14ac:dyDescent="0.2">
      <c r="B1213" s="6"/>
    </row>
    <row r="1214" spans="2:2" x14ac:dyDescent="0.2">
      <c r="B1214" s="6"/>
    </row>
    <row r="1215" spans="2:2" x14ac:dyDescent="0.2">
      <c r="B1215" s="6"/>
    </row>
    <row r="1216" spans="2:2" x14ac:dyDescent="0.2">
      <c r="B1216" s="6"/>
    </row>
    <row r="1217" spans="2:2" x14ac:dyDescent="0.2">
      <c r="B1217" s="6"/>
    </row>
    <row r="1218" spans="2:2" x14ac:dyDescent="0.2">
      <c r="B1218" s="6"/>
    </row>
    <row r="1219" spans="2:2" x14ac:dyDescent="0.2">
      <c r="B1219" s="6"/>
    </row>
    <row r="1220" spans="2:2" x14ac:dyDescent="0.2">
      <c r="B1220" s="6"/>
    </row>
    <row r="1221" spans="2:2" x14ac:dyDescent="0.2">
      <c r="B1221" s="6"/>
    </row>
    <row r="1222" spans="2:2" x14ac:dyDescent="0.2">
      <c r="B1222" s="6"/>
    </row>
    <row r="1223" spans="2:2" x14ac:dyDescent="0.2">
      <c r="B1223" s="6"/>
    </row>
    <row r="1224" spans="2:2" x14ac:dyDescent="0.2">
      <c r="B1224" s="6"/>
    </row>
    <row r="1225" spans="2:2" x14ac:dyDescent="0.2">
      <c r="B1225" s="6"/>
    </row>
    <row r="1226" spans="2:2" x14ac:dyDescent="0.2">
      <c r="B1226" s="6"/>
    </row>
    <row r="1227" spans="2:2" x14ac:dyDescent="0.2">
      <c r="B1227" s="6"/>
    </row>
    <row r="1228" spans="2:2" x14ac:dyDescent="0.2">
      <c r="B1228" s="6"/>
    </row>
    <row r="1229" spans="2:2" x14ac:dyDescent="0.2">
      <c r="B1229" s="6"/>
    </row>
    <row r="1230" spans="2:2" x14ac:dyDescent="0.2">
      <c r="B1230" s="6"/>
    </row>
    <row r="1231" spans="2:2" x14ac:dyDescent="0.2">
      <c r="B1231" s="6"/>
    </row>
    <row r="1232" spans="2:2" x14ac:dyDescent="0.2">
      <c r="B1232" s="6"/>
    </row>
    <row r="1233" spans="2:2" x14ac:dyDescent="0.2">
      <c r="B1233" s="6"/>
    </row>
    <row r="1234" spans="2:2" x14ac:dyDescent="0.2">
      <c r="B1234" s="6"/>
    </row>
    <row r="1235" spans="2:2" x14ac:dyDescent="0.2">
      <c r="B1235" s="6"/>
    </row>
    <row r="1236" spans="2:2" x14ac:dyDescent="0.2">
      <c r="B1236" s="6"/>
    </row>
    <row r="1237" spans="2:2" x14ac:dyDescent="0.2">
      <c r="B1237" s="6"/>
    </row>
    <row r="1238" spans="2:2" x14ac:dyDescent="0.2">
      <c r="B1238" s="6"/>
    </row>
    <row r="1239" spans="2:2" x14ac:dyDescent="0.2">
      <c r="B1239" s="6"/>
    </row>
    <row r="1240" spans="2:2" x14ac:dyDescent="0.2">
      <c r="B1240" s="6"/>
    </row>
    <row r="1241" spans="2:2" x14ac:dyDescent="0.2">
      <c r="B1241" s="6"/>
    </row>
    <row r="1242" spans="2:2" x14ac:dyDescent="0.2">
      <c r="B1242" s="6"/>
    </row>
    <row r="1243" spans="2:2" x14ac:dyDescent="0.2">
      <c r="B1243" s="6"/>
    </row>
    <row r="1244" spans="2:2" x14ac:dyDescent="0.2">
      <c r="B1244" s="6"/>
    </row>
    <row r="1245" spans="2:2" x14ac:dyDescent="0.2">
      <c r="B1245" s="6"/>
    </row>
    <row r="1246" spans="2:2" x14ac:dyDescent="0.2">
      <c r="B1246" s="6"/>
    </row>
    <row r="1247" spans="2:2" x14ac:dyDescent="0.2">
      <c r="B1247" s="6"/>
    </row>
    <row r="1248" spans="2:2" x14ac:dyDescent="0.2">
      <c r="B1248" s="6"/>
    </row>
    <row r="1249" spans="2:2" x14ac:dyDescent="0.2">
      <c r="B1249" s="6"/>
    </row>
    <row r="1250" spans="2:2" x14ac:dyDescent="0.2">
      <c r="B1250" s="6"/>
    </row>
    <row r="1251" spans="2:2" x14ac:dyDescent="0.2">
      <c r="B1251" s="6"/>
    </row>
    <row r="1252" spans="2:2" x14ac:dyDescent="0.2">
      <c r="B1252" s="6"/>
    </row>
    <row r="1253" spans="2:2" x14ac:dyDescent="0.2">
      <c r="B1253" s="6"/>
    </row>
    <row r="1254" spans="2:2" x14ac:dyDescent="0.2">
      <c r="B1254" s="6"/>
    </row>
    <row r="1255" spans="2:2" x14ac:dyDescent="0.2">
      <c r="B1255" s="6"/>
    </row>
    <row r="1256" spans="2:2" x14ac:dyDescent="0.2">
      <c r="B1256" s="6"/>
    </row>
    <row r="1257" spans="2:2" x14ac:dyDescent="0.2">
      <c r="B1257" s="6"/>
    </row>
    <row r="1258" spans="2:2" x14ac:dyDescent="0.2">
      <c r="B1258" s="6"/>
    </row>
    <row r="1259" spans="2:2" x14ac:dyDescent="0.2">
      <c r="B1259" s="6"/>
    </row>
    <row r="1260" spans="2:2" x14ac:dyDescent="0.2">
      <c r="B1260" s="6"/>
    </row>
    <row r="1261" spans="2:2" x14ac:dyDescent="0.2">
      <c r="B1261" s="6"/>
    </row>
    <row r="1262" spans="2:2" x14ac:dyDescent="0.2">
      <c r="B1262" s="6"/>
    </row>
    <row r="1263" spans="2:2" x14ac:dyDescent="0.2">
      <c r="B1263" s="6"/>
    </row>
    <row r="1264" spans="2:2" x14ac:dyDescent="0.2">
      <c r="B1264" s="6"/>
    </row>
    <row r="1265" spans="2:2" x14ac:dyDescent="0.2">
      <c r="B1265" s="6"/>
    </row>
    <row r="1266" spans="2:2" x14ac:dyDescent="0.2">
      <c r="B1266" s="6"/>
    </row>
    <row r="1267" spans="2:2" x14ac:dyDescent="0.2">
      <c r="B1267" s="6"/>
    </row>
    <row r="1268" spans="2:2" x14ac:dyDescent="0.2">
      <c r="B1268" s="6"/>
    </row>
    <row r="1269" spans="2:2" x14ac:dyDescent="0.2">
      <c r="B1269" s="6"/>
    </row>
    <row r="1270" spans="2:2" x14ac:dyDescent="0.2">
      <c r="B1270" s="6"/>
    </row>
    <row r="1271" spans="2:2" x14ac:dyDescent="0.2">
      <c r="B1271" s="6"/>
    </row>
    <row r="1272" spans="2:2" x14ac:dyDescent="0.2">
      <c r="B1272" s="6"/>
    </row>
    <row r="1273" spans="2:2" x14ac:dyDescent="0.2">
      <c r="B1273" s="6"/>
    </row>
    <row r="1274" spans="2:2" x14ac:dyDescent="0.2">
      <c r="B1274" s="6"/>
    </row>
    <row r="1275" spans="2:2" x14ac:dyDescent="0.2">
      <c r="B1275" s="6"/>
    </row>
    <row r="1276" spans="2:2" x14ac:dyDescent="0.2">
      <c r="B1276" s="6"/>
    </row>
    <row r="1277" spans="2:2" x14ac:dyDescent="0.2">
      <c r="B1277" s="6"/>
    </row>
    <row r="1278" spans="2:2" x14ac:dyDescent="0.2">
      <c r="B1278" s="6"/>
    </row>
    <row r="1279" spans="2:2" x14ac:dyDescent="0.2">
      <c r="B1279" s="6"/>
    </row>
    <row r="1280" spans="2:2" x14ac:dyDescent="0.2">
      <c r="B1280" s="6"/>
    </row>
    <row r="1281" spans="2:2" x14ac:dyDescent="0.2">
      <c r="B1281" s="6"/>
    </row>
    <row r="1282" spans="2:2" x14ac:dyDescent="0.2">
      <c r="B1282" s="6"/>
    </row>
    <row r="1283" spans="2:2" x14ac:dyDescent="0.2">
      <c r="B1283" s="6"/>
    </row>
    <row r="1284" spans="2:2" x14ac:dyDescent="0.2">
      <c r="B1284" s="6"/>
    </row>
    <row r="1285" spans="2:2" x14ac:dyDescent="0.2">
      <c r="B1285" s="6"/>
    </row>
    <row r="1286" spans="2:2" x14ac:dyDescent="0.2">
      <c r="B1286" s="6"/>
    </row>
    <row r="1287" spans="2:2" x14ac:dyDescent="0.2">
      <c r="B1287" s="6"/>
    </row>
    <row r="1288" spans="2:2" x14ac:dyDescent="0.2">
      <c r="B1288" s="6"/>
    </row>
    <row r="1289" spans="2:2" x14ac:dyDescent="0.2">
      <c r="B1289" s="6"/>
    </row>
    <row r="1290" spans="2:2" x14ac:dyDescent="0.2">
      <c r="B1290" s="6"/>
    </row>
    <row r="1291" spans="2:2" x14ac:dyDescent="0.2">
      <c r="B1291" s="6"/>
    </row>
    <row r="1292" spans="2:2" x14ac:dyDescent="0.2">
      <c r="B1292" s="6"/>
    </row>
    <row r="1293" spans="2:2" x14ac:dyDescent="0.2">
      <c r="B1293" s="6"/>
    </row>
    <row r="1294" spans="2:2" x14ac:dyDescent="0.2">
      <c r="B1294" s="6"/>
    </row>
    <row r="1295" spans="2:2" x14ac:dyDescent="0.2">
      <c r="B1295" s="6"/>
    </row>
    <row r="1296" spans="2:2" x14ac:dyDescent="0.2">
      <c r="B1296" s="6"/>
    </row>
    <row r="1297" spans="2:2" x14ac:dyDescent="0.2">
      <c r="B1297" s="6"/>
    </row>
    <row r="1298" spans="2:2" x14ac:dyDescent="0.2">
      <c r="B1298" s="6"/>
    </row>
    <row r="1299" spans="2:2" x14ac:dyDescent="0.2">
      <c r="B1299" s="6"/>
    </row>
    <row r="1300" spans="2:2" x14ac:dyDescent="0.2">
      <c r="B1300" s="6"/>
    </row>
    <row r="1301" spans="2:2" x14ac:dyDescent="0.2">
      <c r="B1301" s="6"/>
    </row>
    <row r="1302" spans="2:2" x14ac:dyDescent="0.2">
      <c r="B1302" s="6"/>
    </row>
    <row r="1303" spans="2:2" x14ac:dyDescent="0.2">
      <c r="B1303" s="6"/>
    </row>
    <row r="1304" spans="2:2" x14ac:dyDescent="0.2">
      <c r="B1304" s="6"/>
    </row>
    <row r="1305" spans="2:2" x14ac:dyDescent="0.2">
      <c r="B1305" s="6"/>
    </row>
    <row r="1306" spans="2:2" x14ac:dyDescent="0.2">
      <c r="B1306" s="6"/>
    </row>
    <row r="1307" spans="2:2" x14ac:dyDescent="0.2">
      <c r="B1307" s="6"/>
    </row>
    <row r="1308" spans="2:2" x14ac:dyDescent="0.2">
      <c r="B1308" s="6"/>
    </row>
    <row r="1309" spans="2:2" x14ac:dyDescent="0.2">
      <c r="B1309" s="6"/>
    </row>
    <row r="1310" spans="2:2" x14ac:dyDescent="0.2">
      <c r="B1310" s="6"/>
    </row>
    <row r="1311" spans="2:2" x14ac:dyDescent="0.2">
      <c r="B1311" s="6"/>
    </row>
    <row r="1312" spans="2:2" x14ac:dyDescent="0.2">
      <c r="B1312" s="6"/>
    </row>
    <row r="1313" spans="2:2" x14ac:dyDescent="0.2">
      <c r="B1313" s="6"/>
    </row>
    <row r="1314" spans="2:2" x14ac:dyDescent="0.2">
      <c r="B1314" s="6"/>
    </row>
    <row r="1315" spans="2:2" x14ac:dyDescent="0.2">
      <c r="B1315" s="6"/>
    </row>
    <row r="1316" spans="2:2" x14ac:dyDescent="0.2">
      <c r="B1316" s="6"/>
    </row>
    <row r="1317" spans="2:2" x14ac:dyDescent="0.2">
      <c r="B1317" s="6"/>
    </row>
    <row r="1318" spans="2:2" x14ac:dyDescent="0.2">
      <c r="B1318" s="6"/>
    </row>
    <row r="1319" spans="2:2" x14ac:dyDescent="0.2">
      <c r="B1319" s="6"/>
    </row>
    <row r="1320" spans="2:2" x14ac:dyDescent="0.2">
      <c r="B1320" s="6"/>
    </row>
    <row r="1321" spans="2:2" x14ac:dyDescent="0.2">
      <c r="B1321" s="6"/>
    </row>
    <row r="1322" spans="2:2" x14ac:dyDescent="0.2">
      <c r="B1322" s="6"/>
    </row>
    <row r="1323" spans="2:2" x14ac:dyDescent="0.2">
      <c r="B1323" s="6"/>
    </row>
    <row r="1324" spans="2:2" x14ac:dyDescent="0.2">
      <c r="B1324" s="6"/>
    </row>
    <row r="1325" spans="2:2" x14ac:dyDescent="0.2">
      <c r="B1325" s="6"/>
    </row>
    <row r="1326" spans="2:2" x14ac:dyDescent="0.2">
      <c r="B1326" s="6"/>
    </row>
    <row r="1327" spans="2:2" x14ac:dyDescent="0.2">
      <c r="B1327" s="6"/>
    </row>
    <row r="1328" spans="2:2" x14ac:dyDescent="0.2">
      <c r="B1328" s="6"/>
    </row>
    <row r="1329" spans="2:2" x14ac:dyDescent="0.2">
      <c r="B1329" s="6"/>
    </row>
    <row r="1330" spans="2:2" x14ac:dyDescent="0.2">
      <c r="B1330" s="6"/>
    </row>
    <row r="1331" spans="2:2" x14ac:dyDescent="0.2">
      <c r="B1331" s="6"/>
    </row>
    <row r="1332" spans="2:2" x14ac:dyDescent="0.2">
      <c r="B1332" s="6"/>
    </row>
    <row r="1333" spans="2:2" x14ac:dyDescent="0.2">
      <c r="B1333" s="6"/>
    </row>
    <row r="1334" spans="2:2" x14ac:dyDescent="0.2">
      <c r="B1334" s="6"/>
    </row>
    <row r="1335" spans="2:2" x14ac:dyDescent="0.2">
      <c r="B1335" s="6"/>
    </row>
    <row r="1336" spans="2:2" x14ac:dyDescent="0.2">
      <c r="B1336" s="6"/>
    </row>
    <row r="1337" spans="2:2" x14ac:dyDescent="0.2">
      <c r="B1337" s="6"/>
    </row>
    <row r="1338" spans="2:2" x14ac:dyDescent="0.2">
      <c r="B1338" s="6"/>
    </row>
    <row r="1339" spans="2:2" x14ac:dyDescent="0.2">
      <c r="B1339" s="6"/>
    </row>
    <row r="1340" spans="2:2" x14ac:dyDescent="0.2">
      <c r="B1340" s="6"/>
    </row>
    <row r="1341" spans="2:2" x14ac:dyDescent="0.2">
      <c r="B1341" s="6"/>
    </row>
    <row r="1342" spans="2:2" x14ac:dyDescent="0.2">
      <c r="B1342" s="6"/>
    </row>
    <row r="1343" spans="2:2" x14ac:dyDescent="0.2">
      <c r="B1343" s="6"/>
    </row>
    <row r="1344" spans="2:2" x14ac:dyDescent="0.2">
      <c r="B1344" s="6"/>
    </row>
    <row r="1345" spans="2:2" x14ac:dyDescent="0.2">
      <c r="B1345" s="6"/>
    </row>
    <row r="1346" spans="2:2" x14ac:dyDescent="0.2">
      <c r="B1346" s="6"/>
    </row>
    <row r="1347" spans="2:2" x14ac:dyDescent="0.2">
      <c r="B1347" s="6"/>
    </row>
    <row r="1348" spans="2:2" x14ac:dyDescent="0.2">
      <c r="B1348" s="6"/>
    </row>
    <row r="1349" spans="2:2" x14ac:dyDescent="0.2">
      <c r="B1349" s="6"/>
    </row>
    <row r="1350" spans="2:2" x14ac:dyDescent="0.2">
      <c r="B1350" s="6"/>
    </row>
    <row r="1351" spans="2:2" x14ac:dyDescent="0.2">
      <c r="B1351" s="6"/>
    </row>
    <row r="1352" spans="2:2" x14ac:dyDescent="0.2">
      <c r="B1352" s="6"/>
    </row>
    <row r="1353" spans="2:2" x14ac:dyDescent="0.2">
      <c r="B1353" s="6"/>
    </row>
    <row r="1354" spans="2:2" x14ac:dyDescent="0.2">
      <c r="B1354" s="6"/>
    </row>
    <row r="1355" spans="2:2" x14ac:dyDescent="0.2">
      <c r="B1355" s="6"/>
    </row>
    <row r="1356" spans="2:2" x14ac:dyDescent="0.2">
      <c r="B1356" s="6"/>
    </row>
    <row r="1357" spans="2:2" x14ac:dyDescent="0.2">
      <c r="B1357" s="6"/>
    </row>
    <row r="1358" spans="2:2" x14ac:dyDescent="0.2">
      <c r="B1358" s="6"/>
    </row>
    <row r="1359" spans="2:2" x14ac:dyDescent="0.2">
      <c r="B1359" s="6"/>
    </row>
    <row r="1360" spans="2:2" x14ac:dyDescent="0.2">
      <c r="B1360" s="6"/>
    </row>
    <row r="1361" spans="2:2" x14ac:dyDescent="0.2">
      <c r="B1361" s="6"/>
    </row>
    <row r="1362" spans="2:2" x14ac:dyDescent="0.2">
      <c r="B1362" s="6"/>
    </row>
    <row r="1363" spans="2:2" x14ac:dyDescent="0.2">
      <c r="B1363" s="6"/>
    </row>
    <row r="1364" spans="2:2" x14ac:dyDescent="0.2">
      <c r="B1364" s="6"/>
    </row>
    <row r="1365" spans="2:2" x14ac:dyDescent="0.2">
      <c r="B1365" s="6"/>
    </row>
    <row r="1366" spans="2:2" x14ac:dyDescent="0.2">
      <c r="B1366" s="6"/>
    </row>
    <row r="1367" spans="2:2" x14ac:dyDescent="0.2">
      <c r="B1367" s="6"/>
    </row>
    <row r="1368" spans="2:2" x14ac:dyDescent="0.2">
      <c r="B1368" s="6"/>
    </row>
    <row r="1369" spans="2:2" x14ac:dyDescent="0.2">
      <c r="B1369" s="6"/>
    </row>
    <row r="1370" spans="2:2" x14ac:dyDescent="0.2">
      <c r="B1370" s="6"/>
    </row>
    <row r="1371" spans="2:2" x14ac:dyDescent="0.2">
      <c r="B1371" s="6"/>
    </row>
    <row r="1372" spans="2:2" x14ac:dyDescent="0.2">
      <c r="B1372" s="6"/>
    </row>
    <row r="1373" spans="2:2" x14ac:dyDescent="0.2">
      <c r="B1373" s="6"/>
    </row>
    <row r="1374" spans="2:2" x14ac:dyDescent="0.2">
      <c r="B1374" s="6"/>
    </row>
    <row r="1375" spans="2:2" x14ac:dyDescent="0.2">
      <c r="B1375" s="6"/>
    </row>
    <row r="1376" spans="2:2" x14ac:dyDescent="0.2">
      <c r="B1376" s="6"/>
    </row>
    <row r="1377" spans="2:2" x14ac:dyDescent="0.2">
      <c r="B1377" s="6"/>
    </row>
    <row r="1378" spans="2:2" x14ac:dyDescent="0.2">
      <c r="B1378" s="6"/>
    </row>
    <row r="1379" spans="2:2" x14ac:dyDescent="0.2">
      <c r="B1379" s="6"/>
    </row>
    <row r="1380" spans="2:2" x14ac:dyDescent="0.2">
      <c r="B1380" s="6"/>
    </row>
    <row r="1381" spans="2:2" x14ac:dyDescent="0.2">
      <c r="B1381" s="6"/>
    </row>
    <row r="1382" spans="2:2" x14ac:dyDescent="0.2">
      <c r="B1382" s="6"/>
    </row>
    <row r="1383" spans="2:2" x14ac:dyDescent="0.2">
      <c r="B1383" s="6"/>
    </row>
    <row r="1384" spans="2:2" x14ac:dyDescent="0.2">
      <c r="B1384" s="6"/>
    </row>
    <row r="1385" spans="2:2" x14ac:dyDescent="0.2">
      <c r="B1385" s="6"/>
    </row>
    <row r="1386" spans="2:2" x14ac:dyDescent="0.2">
      <c r="B1386" s="6"/>
    </row>
    <row r="1387" spans="2:2" x14ac:dyDescent="0.2">
      <c r="B1387" s="6"/>
    </row>
    <row r="1388" spans="2:2" x14ac:dyDescent="0.2">
      <c r="B1388" s="6"/>
    </row>
    <row r="1389" spans="2:2" x14ac:dyDescent="0.2">
      <c r="B1389" s="6"/>
    </row>
    <row r="1390" spans="2:2" x14ac:dyDescent="0.2">
      <c r="B1390" s="6"/>
    </row>
    <row r="1391" spans="2:2" x14ac:dyDescent="0.2">
      <c r="B1391" s="6"/>
    </row>
    <row r="1392" spans="2:2" x14ac:dyDescent="0.2">
      <c r="B1392" s="6"/>
    </row>
    <row r="1393" spans="2:2" x14ac:dyDescent="0.2">
      <c r="B1393" s="6"/>
    </row>
    <row r="1394" spans="2:2" x14ac:dyDescent="0.2">
      <c r="B1394" s="6"/>
    </row>
    <row r="1395" spans="2:2" x14ac:dyDescent="0.2">
      <c r="B1395" s="6"/>
    </row>
    <row r="1396" spans="2:2" x14ac:dyDescent="0.2">
      <c r="B1396" s="6"/>
    </row>
    <row r="1397" spans="2:2" x14ac:dyDescent="0.2">
      <c r="B1397" s="6"/>
    </row>
    <row r="1398" spans="2:2" x14ac:dyDescent="0.2">
      <c r="B1398" s="6"/>
    </row>
    <row r="1399" spans="2:2" x14ac:dyDescent="0.2">
      <c r="B1399" s="6"/>
    </row>
    <row r="1400" spans="2:2" x14ac:dyDescent="0.2">
      <c r="B1400" s="6"/>
    </row>
    <row r="1401" spans="2:2" x14ac:dyDescent="0.2">
      <c r="B1401" s="6"/>
    </row>
    <row r="1402" spans="2:2" x14ac:dyDescent="0.2">
      <c r="B1402" s="6"/>
    </row>
    <row r="1403" spans="2:2" x14ac:dyDescent="0.2">
      <c r="B1403" s="6"/>
    </row>
    <row r="1404" spans="2:2" x14ac:dyDescent="0.2">
      <c r="B1404" s="6"/>
    </row>
    <row r="1405" spans="2:2" x14ac:dyDescent="0.2">
      <c r="B1405" s="6"/>
    </row>
    <row r="1406" spans="2:2" x14ac:dyDescent="0.2">
      <c r="B1406" s="6"/>
    </row>
    <row r="1407" spans="2:2" x14ac:dyDescent="0.2">
      <c r="B1407" s="6"/>
    </row>
    <row r="1408" spans="2:2" x14ac:dyDescent="0.2">
      <c r="B1408" s="6"/>
    </row>
    <row r="1409" spans="2:2" x14ac:dyDescent="0.2">
      <c r="B1409" s="6"/>
    </row>
    <row r="1410" spans="2:2" x14ac:dyDescent="0.2">
      <c r="B1410" s="6"/>
    </row>
    <row r="1411" spans="2:2" x14ac:dyDescent="0.2">
      <c r="B1411" s="6"/>
    </row>
    <row r="1412" spans="2:2" x14ac:dyDescent="0.2">
      <c r="B1412" s="6"/>
    </row>
    <row r="1413" spans="2:2" x14ac:dyDescent="0.2">
      <c r="B1413" s="6"/>
    </row>
    <row r="1414" spans="2:2" x14ac:dyDescent="0.2">
      <c r="B1414" s="6"/>
    </row>
    <row r="1415" spans="2:2" x14ac:dyDescent="0.2">
      <c r="B1415" s="6"/>
    </row>
    <row r="1416" spans="2:2" x14ac:dyDescent="0.2">
      <c r="B1416" s="6"/>
    </row>
    <row r="1417" spans="2:2" x14ac:dyDescent="0.2">
      <c r="B1417" s="6"/>
    </row>
    <row r="1418" spans="2:2" x14ac:dyDescent="0.2">
      <c r="B1418" s="6"/>
    </row>
    <row r="1419" spans="2:2" x14ac:dyDescent="0.2">
      <c r="B1419" s="6"/>
    </row>
    <row r="1420" spans="2:2" x14ac:dyDescent="0.2">
      <c r="B1420" s="6"/>
    </row>
    <row r="1421" spans="2:2" x14ac:dyDescent="0.2">
      <c r="B1421" s="6"/>
    </row>
    <row r="1422" spans="2:2" x14ac:dyDescent="0.2">
      <c r="B1422" s="6"/>
    </row>
    <row r="1423" spans="2:2" x14ac:dyDescent="0.2">
      <c r="B1423" s="6"/>
    </row>
    <row r="1424" spans="2:2" x14ac:dyDescent="0.2">
      <c r="B1424" s="6"/>
    </row>
    <row r="1425" spans="2:2" x14ac:dyDescent="0.2">
      <c r="B1425" s="6"/>
    </row>
    <row r="1426" spans="2:2" x14ac:dyDescent="0.2">
      <c r="B1426" s="6"/>
    </row>
    <row r="1427" spans="2:2" x14ac:dyDescent="0.2">
      <c r="B1427" s="6"/>
    </row>
    <row r="1428" spans="2:2" x14ac:dyDescent="0.2">
      <c r="B1428" s="6"/>
    </row>
    <row r="1429" spans="2:2" x14ac:dyDescent="0.2">
      <c r="B1429" s="6"/>
    </row>
    <row r="1430" spans="2:2" x14ac:dyDescent="0.2">
      <c r="B1430" s="6"/>
    </row>
    <row r="1431" spans="2:2" x14ac:dyDescent="0.2">
      <c r="B1431" s="6"/>
    </row>
    <row r="1432" spans="2:2" x14ac:dyDescent="0.2">
      <c r="B1432" s="6"/>
    </row>
    <row r="1433" spans="2:2" x14ac:dyDescent="0.2">
      <c r="B1433" s="6"/>
    </row>
    <row r="1434" spans="2:2" x14ac:dyDescent="0.2">
      <c r="B1434" s="6"/>
    </row>
    <row r="1435" spans="2:2" x14ac:dyDescent="0.2">
      <c r="B1435" s="6"/>
    </row>
    <row r="1436" spans="2:2" x14ac:dyDescent="0.2">
      <c r="B1436" s="6"/>
    </row>
    <row r="1437" spans="2:2" x14ac:dyDescent="0.2">
      <c r="B1437" s="6"/>
    </row>
    <row r="1438" spans="2:2" x14ac:dyDescent="0.2">
      <c r="B1438" s="6"/>
    </row>
    <row r="1439" spans="2:2" x14ac:dyDescent="0.2">
      <c r="B1439" s="6"/>
    </row>
    <row r="1440" spans="2:2" x14ac:dyDescent="0.2">
      <c r="B1440" s="6"/>
    </row>
    <row r="1441" spans="2:2" x14ac:dyDescent="0.2">
      <c r="B1441" s="6"/>
    </row>
    <row r="1442" spans="2:2" x14ac:dyDescent="0.2">
      <c r="B1442" s="6"/>
    </row>
    <row r="1443" spans="2:2" x14ac:dyDescent="0.2">
      <c r="B1443" s="6"/>
    </row>
    <row r="1444" spans="2:2" x14ac:dyDescent="0.2">
      <c r="B1444" s="6"/>
    </row>
    <row r="1445" spans="2:2" x14ac:dyDescent="0.2">
      <c r="B1445" s="6"/>
    </row>
    <row r="1446" spans="2:2" x14ac:dyDescent="0.2">
      <c r="B1446" s="6"/>
    </row>
    <row r="1447" spans="2:2" x14ac:dyDescent="0.2">
      <c r="B1447" s="6"/>
    </row>
    <row r="1448" spans="2:2" x14ac:dyDescent="0.2">
      <c r="B1448" s="6"/>
    </row>
    <row r="1449" spans="2:2" x14ac:dyDescent="0.2">
      <c r="B1449" s="6"/>
    </row>
    <row r="1450" spans="2:2" x14ac:dyDescent="0.2">
      <c r="B1450" s="6"/>
    </row>
    <row r="1451" spans="2:2" x14ac:dyDescent="0.2">
      <c r="B1451" s="6"/>
    </row>
    <row r="1452" spans="2:2" x14ac:dyDescent="0.2">
      <c r="B1452" s="6"/>
    </row>
    <row r="1453" spans="2:2" x14ac:dyDescent="0.2">
      <c r="B1453" s="6"/>
    </row>
    <row r="1454" spans="2:2" x14ac:dyDescent="0.2">
      <c r="B1454" s="6"/>
    </row>
    <row r="1455" spans="2:2" x14ac:dyDescent="0.2">
      <c r="B1455" s="6"/>
    </row>
    <row r="1456" spans="2:2" x14ac:dyDescent="0.2">
      <c r="B1456" s="6"/>
    </row>
    <row r="1457" spans="2:2" x14ac:dyDescent="0.2">
      <c r="B1457" s="6"/>
    </row>
    <row r="1458" spans="2:2" x14ac:dyDescent="0.2">
      <c r="B1458" s="6"/>
    </row>
    <row r="1459" spans="2:2" x14ac:dyDescent="0.2">
      <c r="B1459" s="6"/>
    </row>
    <row r="1460" spans="2:2" x14ac:dyDescent="0.2">
      <c r="B1460" s="6"/>
    </row>
    <row r="1461" spans="2:2" x14ac:dyDescent="0.2">
      <c r="B1461" s="6"/>
    </row>
    <row r="1462" spans="2:2" x14ac:dyDescent="0.2">
      <c r="B1462" s="6"/>
    </row>
    <row r="1463" spans="2:2" x14ac:dyDescent="0.2">
      <c r="B1463" s="6"/>
    </row>
    <row r="1464" spans="2:2" x14ac:dyDescent="0.2">
      <c r="B1464" s="6"/>
    </row>
    <row r="1465" spans="2:2" x14ac:dyDescent="0.2">
      <c r="B1465" s="6"/>
    </row>
    <row r="1466" spans="2:2" x14ac:dyDescent="0.2">
      <c r="B1466" s="6"/>
    </row>
    <row r="1467" spans="2:2" x14ac:dyDescent="0.2">
      <c r="B1467" s="6"/>
    </row>
    <row r="1468" spans="2:2" x14ac:dyDescent="0.2">
      <c r="B1468" s="6"/>
    </row>
    <row r="1469" spans="2:2" x14ac:dyDescent="0.2">
      <c r="B1469" s="6"/>
    </row>
    <row r="1470" spans="2:2" x14ac:dyDescent="0.2">
      <c r="B1470" s="6"/>
    </row>
    <row r="1471" spans="2:2" x14ac:dyDescent="0.2">
      <c r="B1471" s="6"/>
    </row>
    <row r="1472" spans="2:2" x14ac:dyDescent="0.2">
      <c r="B1472" s="6"/>
    </row>
    <row r="1473" spans="2:2" x14ac:dyDescent="0.2">
      <c r="B1473" s="6"/>
    </row>
    <row r="1474" spans="2:2" x14ac:dyDescent="0.2">
      <c r="B1474" s="6"/>
    </row>
    <row r="1475" spans="2:2" x14ac:dyDescent="0.2">
      <c r="B1475" s="6"/>
    </row>
    <row r="1476" spans="2:2" x14ac:dyDescent="0.2">
      <c r="B1476" s="6"/>
    </row>
    <row r="1477" spans="2:2" x14ac:dyDescent="0.2">
      <c r="B1477" s="6"/>
    </row>
    <row r="1478" spans="2:2" x14ac:dyDescent="0.2">
      <c r="B1478" s="6"/>
    </row>
    <row r="1479" spans="2:2" x14ac:dyDescent="0.2">
      <c r="B1479" s="6"/>
    </row>
    <row r="1480" spans="2:2" x14ac:dyDescent="0.2">
      <c r="B1480" s="6"/>
    </row>
    <row r="1481" spans="2:2" x14ac:dyDescent="0.2">
      <c r="B1481" s="6"/>
    </row>
    <row r="1482" spans="2:2" x14ac:dyDescent="0.2">
      <c r="B1482" s="6"/>
    </row>
    <row r="1483" spans="2:2" x14ac:dyDescent="0.2">
      <c r="B1483" s="6"/>
    </row>
    <row r="1484" spans="2:2" x14ac:dyDescent="0.2">
      <c r="B1484" s="6"/>
    </row>
    <row r="1485" spans="2:2" x14ac:dyDescent="0.2">
      <c r="B1485" s="6"/>
    </row>
    <row r="1486" spans="2:2" x14ac:dyDescent="0.2">
      <c r="B1486" s="6"/>
    </row>
    <row r="1487" spans="2:2" x14ac:dyDescent="0.2">
      <c r="B1487" s="6"/>
    </row>
    <row r="1488" spans="2:2" x14ac:dyDescent="0.2">
      <c r="B1488" s="6"/>
    </row>
    <row r="1489" spans="2:2" x14ac:dyDescent="0.2">
      <c r="B1489" s="6"/>
    </row>
    <row r="1490" spans="2:2" x14ac:dyDescent="0.2">
      <c r="B1490" s="6"/>
    </row>
    <row r="1491" spans="2:2" x14ac:dyDescent="0.2">
      <c r="B1491" s="6"/>
    </row>
    <row r="1492" spans="2:2" x14ac:dyDescent="0.2">
      <c r="B1492" s="6"/>
    </row>
    <row r="1493" spans="2:2" x14ac:dyDescent="0.2">
      <c r="B1493" s="6"/>
    </row>
    <row r="1494" spans="2:2" x14ac:dyDescent="0.2">
      <c r="B1494" s="6"/>
    </row>
    <row r="1495" spans="2:2" x14ac:dyDescent="0.2">
      <c r="B1495" s="6"/>
    </row>
    <row r="1496" spans="2:2" x14ac:dyDescent="0.2">
      <c r="B1496" s="6"/>
    </row>
    <row r="1497" spans="2:2" x14ac:dyDescent="0.2">
      <c r="B1497" s="6"/>
    </row>
    <row r="1498" spans="2:2" x14ac:dyDescent="0.2">
      <c r="B1498" s="6"/>
    </row>
    <row r="1499" spans="2:2" x14ac:dyDescent="0.2">
      <c r="B1499" s="6"/>
    </row>
    <row r="1500" spans="2:2" x14ac:dyDescent="0.2">
      <c r="B1500" s="6"/>
    </row>
    <row r="1501" spans="2:2" x14ac:dyDescent="0.2">
      <c r="B1501" s="6"/>
    </row>
    <row r="1502" spans="2:2" x14ac:dyDescent="0.2">
      <c r="B1502" s="6"/>
    </row>
    <row r="1503" spans="2:2" x14ac:dyDescent="0.2">
      <c r="B1503" s="6"/>
    </row>
    <row r="1504" spans="2:2" x14ac:dyDescent="0.2">
      <c r="B1504" s="6"/>
    </row>
    <row r="1505" spans="2:2" x14ac:dyDescent="0.2">
      <c r="B1505" s="6"/>
    </row>
    <row r="1506" spans="2:2" x14ac:dyDescent="0.2">
      <c r="B1506" s="6"/>
    </row>
    <row r="1507" spans="2:2" x14ac:dyDescent="0.2">
      <c r="B1507" s="6"/>
    </row>
    <row r="1508" spans="2:2" x14ac:dyDescent="0.2">
      <c r="B1508" s="6"/>
    </row>
    <row r="1509" spans="2:2" x14ac:dyDescent="0.2">
      <c r="B1509" s="6"/>
    </row>
    <row r="1510" spans="2:2" x14ac:dyDescent="0.2">
      <c r="B1510" s="6"/>
    </row>
    <row r="1511" spans="2:2" x14ac:dyDescent="0.2">
      <c r="B1511" s="6"/>
    </row>
    <row r="1512" spans="2:2" x14ac:dyDescent="0.2">
      <c r="B1512" s="6"/>
    </row>
    <row r="1513" spans="2:2" x14ac:dyDescent="0.2">
      <c r="B1513" s="6"/>
    </row>
    <row r="1514" spans="2:2" x14ac:dyDescent="0.2">
      <c r="B1514" s="6"/>
    </row>
    <row r="1515" spans="2:2" x14ac:dyDescent="0.2">
      <c r="B1515" s="6"/>
    </row>
    <row r="1516" spans="2:2" x14ac:dyDescent="0.2">
      <c r="B1516" s="6"/>
    </row>
    <row r="1517" spans="2:2" x14ac:dyDescent="0.2">
      <c r="B1517" s="6"/>
    </row>
    <row r="1518" spans="2:2" x14ac:dyDescent="0.2">
      <c r="B1518" s="6"/>
    </row>
    <row r="1519" spans="2:2" x14ac:dyDescent="0.2">
      <c r="B1519" s="6"/>
    </row>
    <row r="1520" spans="2:2" x14ac:dyDescent="0.2">
      <c r="B1520" s="6"/>
    </row>
    <row r="1521" spans="2:2" x14ac:dyDescent="0.2">
      <c r="B1521" s="6"/>
    </row>
    <row r="1522" spans="2:2" x14ac:dyDescent="0.2">
      <c r="B1522" s="6"/>
    </row>
    <row r="1523" spans="2:2" x14ac:dyDescent="0.2">
      <c r="B1523" s="6"/>
    </row>
    <row r="1524" spans="2:2" x14ac:dyDescent="0.2">
      <c r="B1524" s="6"/>
    </row>
    <row r="1525" spans="2:2" x14ac:dyDescent="0.2">
      <c r="B1525" s="6"/>
    </row>
    <row r="1526" spans="2:2" x14ac:dyDescent="0.2">
      <c r="B1526" s="6"/>
    </row>
    <row r="1527" spans="2:2" x14ac:dyDescent="0.2">
      <c r="B1527" s="6"/>
    </row>
    <row r="1528" spans="2:2" x14ac:dyDescent="0.2">
      <c r="B1528" s="6"/>
    </row>
    <row r="1529" spans="2:2" x14ac:dyDescent="0.2">
      <c r="B1529" s="6"/>
    </row>
    <row r="1530" spans="2:2" x14ac:dyDescent="0.2">
      <c r="B1530" s="6"/>
    </row>
    <row r="1531" spans="2:2" x14ac:dyDescent="0.2">
      <c r="B1531" s="6"/>
    </row>
    <row r="1532" spans="2:2" x14ac:dyDescent="0.2">
      <c r="B1532" s="6"/>
    </row>
    <row r="1533" spans="2:2" x14ac:dyDescent="0.2">
      <c r="B1533" s="6"/>
    </row>
    <row r="1534" spans="2:2" x14ac:dyDescent="0.2">
      <c r="B1534" s="6"/>
    </row>
    <row r="1535" spans="2:2" x14ac:dyDescent="0.2">
      <c r="B1535" s="6"/>
    </row>
    <row r="1536" spans="2:2" x14ac:dyDescent="0.2">
      <c r="B1536" s="6"/>
    </row>
    <row r="1537" spans="2:2" x14ac:dyDescent="0.2">
      <c r="B1537" s="6"/>
    </row>
    <row r="1538" spans="2:2" x14ac:dyDescent="0.2">
      <c r="B1538" s="6"/>
    </row>
    <row r="1539" spans="2:2" x14ac:dyDescent="0.2">
      <c r="B1539" s="6"/>
    </row>
    <row r="1540" spans="2:2" x14ac:dyDescent="0.2">
      <c r="B1540" s="6"/>
    </row>
    <row r="1541" spans="2:2" x14ac:dyDescent="0.2">
      <c r="B1541" s="6"/>
    </row>
    <row r="1542" spans="2:2" x14ac:dyDescent="0.2">
      <c r="B1542" s="6"/>
    </row>
    <row r="1543" spans="2:2" x14ac:dyDescent="0.2">
      <c r="B1543" s="6"/>
    </row>
    <row r="1544" spans="2:2" x14ac:dyDescent="0.2">
      <c r="B1544" s="6"/>
    </row>
    <row r="1545" spans="2:2" x14ac:dyDescent="0.2">
      <c r="B1545" s="6"/>
    </row>
    <row r="1546" spans="2:2" x14ac:dyDescent="0.2">
      <c r="B1546" s="6"/>
    </row>
    <row r="1547" spans="2:2" x14ac:dyDescent="0.2">
      <c r="B1547" s="6"/>
    </row>
    <row r="1548" spans="2:2" x14ac:dyDescent="0.2">
      <c r="B1548" s="6"/>
    </row>
    <row r="1549" spans="2:2" x14ac:dyDescent="0.2">
      <c r="B1549" s="6"/>
    </row>
    <row r="1550" spans="2:2" x14ac:dyDescent="0.2">
      <c r="B1550" s="6"/>
    </row>
    <row r="1551" spans="2:2" x14ac:dyDescent="0.2">
      <c r="B1551" s="6"/>
    </row>
    <row r="1552" spans="2:2" x14ac:dyDescent="0.2">
      <c r="B1552" s="6"/>
    </row>
    <row r="1553" spans="2:2" x14ac:dyDescent="0.2">
      <c r="B1553" s="6"/>
    </row>
    <row r="1554" spans="2:2" x14ac:dyDescent="0.2">
      <c r="B1554" s="6"/>
    </row>
    <row r="1555" spans="2:2" x14ac:dyDescent="0.2">
      <c r="B1555" s="6"/>
    </row>
    <row r="1556" spans="2:2" x14ac:dyDescent="0.2">
      <c r="B1556" s="6"/>
    </row>
    <row r="1557" spans="2:2" x14ac:dyDescent="0.2">
      <c r="B1557" s="6"/>
    </row>
    <row r="1558" spans="2:2" x14ac:dyDescent="0.2">
      <c r="B1558" s="6"/>
    </row>
    <row r="1559" spans="2:2" x14ac:dyDescent="0.2">
      <c r="B1559" s="6"/>
    </row>
    <row r="1560" spans="2:2" x14ac:dyDescent="0.2">
      <c r="B1560" s="6"/>
    </row>
    <row r="1561" spans="2:2" x14ac:dyDescent="0.2">
      <c r="B1561" s="6"/>
    </row>
    <row r="1562" spans="2:2" x14ac:dyDescent="0.2">
      <c r="B1562" s="6"/>
    </row>
    <row r="1563" spans="2:2" x14ac:dyDescent="0.2">
      <c r="B1563" s="6"/>
    </row>
    <row r="1564" spans="2:2" x14ac:dyDescent="0.2">
      <c r="B1564" s="6"/>
    </row>
    <row r="1565" spans="2:2" x14ac:dyDescent="0.2">
      <c r="B1565" s="6"/>
    </row>
    <row r="1566" spans="2:2" x14ac:dyDescent="0.2">
      <c r="B1566" s="6"/>
    </row>
    <row r="1567" spans="2:2" x14ac:dyDescent="0.2">
      <c r="B1567" s="6"/>
    </row>
    <row r="1568" spans="2:2" x14ac:dyDescent="0.2">
      <c r="B1568" s="6"/>
    </row>
    <row r="1569" spans="2:2" x14ac:dyDescent="0.2">
      <c r="B1569" s="6"/>
    </row>
    <row r="1570" spans="2:2" x14ac:dyDescent="0.2">
      <c r="B1570" s="6"/>
    </row>
    <row r="1571" spans="2:2" x14ac:dyDescent="0.2">
      <c r="B1571" s="6"/>
    </row>
    <row r="1572" spans="2:2" x14ac:dyDescent="0.2">
      <c r="B1572" s="6"/>
    </row>
    <row r="1573" spans="2:2" x14ac:dyDescent="0.2">
      <c r="B1573" s="6"/>
    </row>
    <row r="1574" spans="2:2" x14ac:dyDescent="0.2">
      <c r="B1574" s="6"/>
    </row>
    <row r="1575" spans="2:2" x14ac:dyDescent="0.2">
      <c r="B1575" s="6"/>
    </row>
    <row r="1576" spans="2:2" x14ac:dyDescent="0.2">
      <c r="B1576" s="6"/>
    </row>
    <row r="1577" spans="2:2" x14ac:dyDescent="0.2">
      <c r="B1577" s="6"/>
    </row>
    <row r="1578" spans="2:2" x14ac:dyDescent="0.2">
      <c r="B1578" s="6"/>
    </row>
    <row r="1579" spans="2:2" x14ac:dyDescent="0.2">
      <c r="B1579" s="6"/>
    </row>
    <row r="1580" spans="2:2" x14ac:dyDescent="0.2">
      <c r="B1580" s="6"/>
    </row>
    <row r="1581" spans="2:2" x14ac:dyDescent="0.2">
      <c r="B1581" s="6"/>
    </row>
    <row r="1582" spans="2:2" x14ac:dyDescent="0.2">
      <c r="B1582" s="6"/>
    </row>
    <row r="1583" spans="2:2" x14ac:dyDescent="0.2">
      <c r="B1583" s="6"/>
    </row>
    <row r="1584" spans="2:2" x14ac:dyDescent="0.2">
      <c r="B1584" s="6"/>
    </row>
    <row r="1585" spans="2:2" x14ac:dyDescent="0.2">
      <c r="B1585" s="6"/>
    </row>
    <row r="1586" spans="2:2" x14ac:dyDescent="0.2">
      <c r="B1586" s="6"/>
    </row>
    <row r="1587" spans="2:2" x14ac:dyDescent="0.2">
      <c r="B1587" s="6"/>
    </row>
    <row r="1588" spans="2:2" x14ac:dyDescent="0.2">
      <c r="B1588" s="6"/>
    </row>
    <row r="1589" spans="2:2" x14ac:dyDescent="0.2">
      <c r="B1589" s="6"/>
    </row>
    <row r="1590" spans="2:2" x14ac:dyDescent="0.2">
      <c r="B1590" s="6"/>
    </row>
    <row r="1591" spans="2:2" x14ac:dyDescent="0.2">
      <c r="B1591" s="6"/>
    </row>
    <row r="1592" spans="2:2" x14ac:dyDescent="0.2">
      <c r="B1592" s="6"/>
    </row>
    <row r="1593" spans="2:2" x14ac:dyDescent="0.2">
      <c r="B1593" s="6"/>
    </row>
    <row r="1594" spans="2:2" x14ac:dyDescent="0.2">
      <c r="B1594" s="6"/>
    </row>
    <row r="1595" spans="2:2" x14ac:dyDescent="0.2">
      <c r="B1595" s="6"/>
    </row>
    <row r="1596" spans="2:2" x14ac:dyDescent="0.2">
      <c r="B1596" s="6"/>
    </row>
    <row r="1597" spans="2:2" x14ac:dyDescent="0.2">
      <c r="B1597" s="6"/>
    </row>
    <row r="1598" spans="2:2" x14ac:dyDescent="0.2">
      <c r="B1598" s="6"/>
    </row>
    <row r="1599" spans="2:2" x14ac:dyDescent="0.2">
      <c r="B1599" s="6"/>
    </row>
    <row r="1600" spans="2:2" x14ac:dyDescent="0.2">
      <c r="B1600" s="6"/>
    </row>
    <row r="1601" spans="2:2" x14ac:dyDescent="0.2">
      <c r="B1601" s="6"/>
    </row>
    <row r="1602" spans="2:2" x14ac:dyDescent="0.2">
      <c r="B1602" s="6"/>
    </row>
    <row r="1603" spans="2:2" x14ac:dyDescent="0.2">
      <c r="B1603" s="6"/>
    </row>
    <row r="1604" spans="2:2" x14ac:dyDescent="0.2">
      <c r="B1604" s="6"/>
    </row>
    <row r="1605" spans="2:2" x14ac:dyDescent="0.2">
      <c r="B1605" s="6"/>
    </row>
    <row r="1606" spans="2:2" x14ac:dyDescent="0.2">
      <c r="B1606" s="6"/>
    </row>
    <row r="1607" spans="2:2" x14ac:dyDescent="0.2">
      <c r="B1607" s="6"/>
    </row>
    <row r="1608" spans="2:2" x14ac:dyDescent="0.2">
      <c r="B1608" s="6"/>
    </row>
    <row r="1609" spans="2:2" x14ac:dyDescent="0.2">
      <c r="B1609" s="6"/>
    </row>
    <row r="1610" spans="2:2" x14ac:dyDescent="0.2">
      <c r="B1610" s="6"/>
    </row>
    <row r="1611" spans="2:2" x14ac:dyDescent="0.2">
      <c r="B1611" s="6"/>
    </row>
    <row r="1612" spans="2:2" x14ac:dyDescent="0.2">
      <c r="B1612" s="6"/>
    </row>
    <row r="1613" spans="2:2" x14ac:dyDescent="0.2">
      <c r="B1613" s="6"/>
    </row>
    <row r="1614" spans="2:2" x14ac:dyDescent="0.2">
      <c r="B1614" s="6"/>
    </row>
    <row r="1615" spans="2:2" x14ac:dyDescent="0.2">
      <c r="B1615" s="6"/>
    </row>
    <row r="1616" spans="2:2" x14ac:dyDescent="0.2">
      <c r="B1616" s="6"/>
    </row>
    <row r="1617" spans="2:2" x14ac:dyDescent="0.2">
      <c r="B1617" s="6"/>
    </row>
    <row r="1618" spans="2:2" x14ac:dyDescent="0.2">
      <c r="B1618" s="6"/>
    </row>
    <row r="1619" spans="2:2" x14ac:dyDescent="0.2">
      <c r="B1619" s="6"/>
    </row>
    <row r="1620" spans="2:2" x14ac:dyDescent="0.2">
      <c r="B1620" s="6"/>
    </row>
    <row r="1621" spans="2:2" x14ac:dyDescent="0.2">
      <c r="B1621" s="6"/>
    </row>
    <row r="1622" spans="2:2" x14ac:dyDescent="0.2">
      <c r="B1622" s="6"/>
    </row>
    <row r="1623" spans="2:2" x14ac:dyDescent="0.2">
      <c r="B1623" s="6"/>
    </row>
    <row r="1624" spans="2:2" x14ac:dyDescent="0.2">
      <c r="B1624" s="6"/>
    </row>
    <row r="1625" spans="2:2" x14ac:dyDescent="0.2">
      <c r="B1625" s="6"/>
    </row>
    <row r="1626" spans="2:2" x14ac:dyDescent="0.2">
      <c r="B1626" s="6"/>
    </row>
    <row r="1627" spans="2:2" x14ac:dyDescent="0.2">
      <c r="B1627" s="6"/>
    </row>
    <row r="1628" spans="2:2" x14ac:dyDescent="0.2">
      <c r="B1628" s="6"/>
    </row>
    <row r="1629" spans="2:2" x14ac:dyDescent="0.2">
      <c r="B1629" s="6"/>
    </row>
    <row r="1630" spans="2:2" x14ac:dyDescent="0.2">
      <c r="B1630" s="6"/>
    </row>
    <row r="1631" spans="2:2" x14ac:dyDescent="0.2">
      <c r="B1631" s="6"/>
    </row>
    <row r="1632" spans="2:2" x14ac:dyDescent="0.2">
      <c r="B1632" s="6"/>
    </row>
    <row r="1633" spans="2:2" x14ac:dyDescent="0.2">
      <c r="B1633" s="6"/>
    </row>
    <row r="1634" spans="2:2" x14ac:dyDescent="0.2">
      <c r="B1634" s="6"/>
    </row>
    <row r="1635" spans="2:2" x14ac:dyDescent="0.2">
      <c r="B1635" s="6"/>
    </row>
    <row r="1636" spans="2:2" x14ac:dyDescent="0.2">
      <c r="B1636" s="6"/>
    </row>
    <row r="1637" spans="2:2" x14ac:dyDescent="0.2">
      <c r="B1637" s="6"/>
    </row>
    <row r="1638" spans="2:2" x14ac:dyDescent="0.2">
      <c r="B1638" s="6"/>
    </row>
    <row r="1639" spans="2:2" x14ac:dyDescent="0.2">
      <c r="B1639" s="6"/>
    </row>
    <row r="1640" spans="2:2" x14ac:dyDescent="0.2">
      <c r="B1640" s="6"/>
    </row>
    <row r="1641" spans="2:2" x14ac:dyDescent="0.2">
      <c r="B1641" s="6"/>
    </row>
    <row r="1642" spans="2:2" x14ac:dyDescent="0.2">
      <c r="B1642" s="6"/>
    </row>
    <row r="1643" spans="2:2" x14ac:dyDescent="0.2">
      <c r="B1643" s="6"/>
    </row>
    <row r="1644" spans="2:2" x14ac:dyDescent="0.2">
      <c r="B1644" s="6"/>
    </row>
    <row r="1645" spans="2:2" x14ac:dyDescent="0.2">
      <c r="B1645" s="6"/>
    </row>
    <row r="1646" spans="2:2" x14ac:dyDescent="0.2">
      <c r="B1646" s="6"/>
    </row>
    <row r="1647" spans="2:2" x14ac:dyDescent="0.2">
      <c r="B1647" s="6"/>
    </row>
    <row r="1648" spans="2:2" x14ac:dyDescent="0.2">
      <c r="B1648" s="6"/>
    </row>
    <row r="1649" spans="2:2" x14ac:dyDescent="0.2">
      <c r="B1649" s="6"/>
    </row>
    <row r="1650" spans="2:2" x14ac:dyDescent="0.2">
      <c r="B1650" s="6"/>
    </row>
    <row r="1651" spans="2:2" x14ac:dyDescent="0.2">
      <c r="B1651" s="6"/>
    </row>
    <row r="1652" spans="2:2" x14ac:dyDescent="0.2">
      <c r="B1652" s="6"/>
    </row>
    <row r="1653" spans="2:2" x14ac:dyDescent="0.2">
      <c r="B1653" s="6"/>
    </row>
    <row r="1654" spans="2:2" x14ac:dyDescent="0.2">
      <c r="B1654" s="6"/>
    </row>
    <row r="1655" spans="2:2" x14ac:dyDescent="0.2">
      <c r="B1655" s="6"/>
    </row>
    <row r="1656" spans="2:2" x14ac:dyDescent="0.2">
      <c r="B1656" s="6"/>
    </row>
    <row r="1657" spans="2:2" x14ac:dyDescent="0.2">
      <c r="B1657" s="6"/>
    </row>
    <row r="1658" spans="2:2" x14ac:dyDescent="0.2">
      <c r="B1658" s="6"/>
    </row>
    <row r="1659" spans="2:2" x14ac:dyDescent="0.2">
      <c r="B1659" s="6"/>
    </row>
    <row r="1660" spans="2:2" x14ac:dyDescent="0.2">
      <c r="B1660" s="6"/>
    </row>
    <row r="1661" spans="2:2" x14ac:dyDescent="0.2">
      <c r="B1661" s="6"/>
    </row>
    <row r="1662" spans="2:2" x14ac:dyDescent="0.2">
      <c r="B1662" s="6"/>
    </row>
    <row r="1663" spans="2:2" x14ac:dyDescent="0.2">
      <c r="B1663" s="6"/>
    </row>
    <row r="1664" spans="2:2" x14ac:dyDescent="0.2">
      <c r="B1664" s="6"/>
    </row>
    <row r="1665" spans="2:2" x14ac:dyDescent="0.2">
      <c r="B1665" s="6"/>
    </row>
    <row r="1666" spans="2:2" x14ac:dyDescent="0.2">
      <c r="B1666" s="6"/>
    </row>
    <row r="1667" spans="2:2" x14ac:dyDescent="0.2">
      <c r="B1667" s="6"/>
    </row>
    <row r="1668" spans="2:2" x14ac:dyDescent="0.2">
      <c r="B1668" s="6"/>
    </row>
    <row r="1669" spans="2:2" x14ac:dyDescent="0.2">
      <c r="B1669" s="6"/>
    </row>
    <row r="1670" spans="2:2" x14ac:dyDescent="0.2">
      <c r="B1670" s="6"/>
    </row>
    <row r="1671" spans="2:2" x14ac:dyDescent="0.2">
      <c r="B1671" s="6"/>
    </row>
    <row r="1672" spans="2:2" x14ac:dyDescent="0.2">
      <c r="B1672" s="6"/>
    </row>
    <row r="1673" spans="2:2" x14ac:dyDescent="0.2">
      <c r="B1673" s="6"/>
    </row>
    <row r="1674" spans="2:2" x14ac:dyDescent="0.2">
      <c r="B1674" s="6"/>
    </row>
    <row r="1675" spans="2:2" x14ac:dyDescent="0.2">
      <c r="B1675" s="6"/>
    </row>
    <row r="1676" spans="2:2" x14ac:dyDescent="0.2">
      <c r="B1676" s="6"/>
    </row>
    <row r="1677" spans="2:2" x14ac:dyDescent="0.2">
      <c r="B1677" s="6"/>
    </row>
    <row r="1678" spans="2:2" x14ac:dyDescent="0.2">
      <c r="B1678" s="6"/>
    </row>
    <row r="1679" spans="2:2" x14ac:dyDescent="0.2">
      <c r="B1679" s="6"/>
    </row>
    <row r="1680" spans="2:2" x14ac:dyDescent="0.2">
      <c r="B1680" s="6"/>
    </row>
    <row r="1681" spans="2:2" x14ac:dyDescent="0.2">
      <c r="B1681" s="6"/>
    </row>
    <row r="1682" spans="2:2" x14ac:dyDescent="0.2">
      <c r="B1682" s="6"/>
    </row>
    <row r="1683" spans="2:2" x14ac:dyDescent="0.2">
      <c r="B1683" s="6"/>
    </row>
    <row r="1684" spans="2:2" x14ac:dyDescent="0.2">
      <c r="B1684" s="6"/>
    </row>
    <row r="1685" spans="2:2" x14ac:dyDescent="0.2">
      <c r="B1685" s="6"/>
    </row>
    <row r="1686" spans="2:2" x14ac:dyDescent="0.2">
      <c r="B1686" s="6"/>
    </row>
    <row r="1687" spans="2:2" x14ac:dyDescent="0.2">
      <c r="B1687" s="6"/>
    </row>
    <row r="1688" spans="2:2" x14ac:dyDescent="0.2">
      <c r="B1688" s="6"/>
    </row>
    <row r="1689" spans="2:2" x14ac:dyDescent="0.2">
      <c r="B1689" s="6"/>
    </row>
    <row r="1690" spans="2:2" x14ac:dyDescent="0.2">
      <c r="B1690" s="6"/>
    </row>
    <row r="1691" spans="2:2" x14ac:dyDescent="0.2">
      <c r="B1691" s="6"/>
    </row>
    <row r="1692" spans="2:2" x14ac:dyDescent="0.2">
      <c r="B1692" s="6"/>
    </row>
    <row r="1693" spans="2:2" x14ac:dyDescent="0.2">
      <c r="B1693" s="6"/>
    </row>
    <row r="1694" spans="2:2" x14ac:dyDescent="0.2">
      <c r="B1694" s="6"/>
    </row>
    <row r="1695" spans="2:2" x14ac:dyDescent="0.2">
      <c r="B1695" s="6"/>
    </row>
    <row r="1696" spans="2:2" x14ac:dyDescent="0.2">
      <c r="B1696" s="6"/>
    </row>
    <row r="1697" spans="2:2" x14ac:dyDescent="0.2">
      <c r="B1697" s="6"/>
    </row>
    <row r="1698" spans="2:2" x14ac:dyDescent="0.2">
      <c r="B1698" s="6"/>
    </row>
    <row r="1699" spans="2:2" x14ac:dyDescent="0.2">
      <c r="B1699" s="6"/>
    </row>
    <row r="1700" spans="2:2" x14ac:dyDescent="0.2">
      <c r="B1700" s="6"/>
    </row>
    <row r="1701" spans="2:2" x14ac:dyDescent="0.2">
      <c r="B1701" s="6"/>
    </row>
    <row r="1702" spans="2:2" x14ac:dyDescent="0.2">
      <c r="B1702" s="6"/>
    </row>
    <row r="1703" spans="2:2" x14ac:dyDescent="0.2">
      <c r="B1703" s="6"/>
    </row>
    <row r="1704" spans="2:2" x14ac:dyDescent="0.2">
      <c r="B1704" s="6"/>
    </row>
    <row r="1705" spans="2:2" x14ac:dyDescent="0.2">
      <c r="B1705" s="6"/>
    </row>
    <row r="1706" spans="2:2" x14ac:dyDescent="0.2">
      <c r="B1706" s="6"/>
    </row>
    <row r="1707" spans="2:2" x14ac:dyDescent="0.2">
      <c r="B1707" s="6"/>
    </row>
    <row r="1708" spans="2:2" x14ac:dyDescent="0.2">
      <c r="B1708" s="6"/>
    </row>
    <row r="1709" spans="2:2" x14ac:dyDescent="0.2">
      <c r="B1709" s="6"/>
    </row>
    <row r="1710" spans="2:2" x14ac:dyDescent="0.2">
      <c r="B1710" s="6"/>
    </row>
    <row r="1711" spans="2:2" x14ac:dyDescent="0.2">
      <c r="B1711" s="6"/>
    </row>
    <row r="1712" spans="2:2" x14ac:dyDescent="0.2">
      <c r="B1712" s="6"/>
    </row>
    <row r="1713" spans="2:2" x14ac:dyDescent="0.2">
      <c r="B1713" s="6"/>
    </row>
    <row r="1714" spans="2:2" x14ac:dyDescent="0.2">
      <c r="B1714" s="6"/>
    </row>
    <row r="1715" spans="2:2" x14ac:dyDescent="0.2">
      <c r="B1715" s="6"/>
    </row>
    <row r="1716" spans="2:2" x14ac:dyDescent="0.2">
      <c r="B1716" s="6"/>
    </row>
    <row r="1717" spans="2:2" x14ac:dyDescent="0.2">
      <c r="B1717" s="6"/>
    </row>
    <row r="1718" spans="2:2" x14ac:dyDescent="0.2">
      <c r="B1718" s="6"/>
    </row>
    <row r="1719" spans="2:2" x14ac:dyDescent="0.2">
      <c r="B1719" s="6"/>
    </row>
    <row r="1720" spans="2:2" x14ac:dyDescent="0.2">
      <c r="B1720" s="6"/>
    </row>
    <row r="1721" spans="2:2" x14ac:dyDescent="0.2">
      <c r="B1721" s="6"/>
    </row>
    <row r="1722" spans="2:2" x14ac:dyDescent="0.2">
      <c r="B1722" s="6"/>
    </row>
    <row r="1723" spans="2:2" x14ac:dyDescent="0.2">
      <c r="B1723" s="6"/>
    </row>
    <row r="1724" spans="2:2" x14ac:dyDescent="0.2">
      <c r="B1724" s="6"/>
    </row>
    <row r="1725" spans="2:2" x14ac:dyDescent="0.2">
      <c r="B1725" s="6"/>
    </row>
    <row r="1726" spans="2:2" x14ac:dyDescent="0.2">
      <c r="B1726" s="6"/>
    </row>
    <row r="1727" spans="2:2" x14ac:dyDescent="0.2">
      <c r="B1727" s="6"/>
    </row>
    <row r="1728" spans="2:2" x14ac:dyDescent="0.2">
      <c r="B1728" s="6"/>
    </row>
    <row r="1729" spans="2:2" x14ac:dyDescent="0.2">
      <c r="B1729" s="6"/>
    </row>
    <row r="1730" spans="2:2" x14ac:dyDescent="0.2">
      <c r="B1730" s="6"/>
    </row>
    <row r="1731" spans="2:2" x14ac:dyDescent="0.2">
      <c r="B1731" s="6"/>
    </row>
    <row r="1732" spans="2:2" x14ac:dyDescent="0.2">
      <c r="B1732" s="6"/>
    </row>
    <row r="1733" spans="2:2" x14ac:dyDescent="0.2">
      <c r="B1733" s="6"/>
    </row>
    <row r="1734" spans="2:2" x14ac:dyDescent="0.2">
      <c r="B1734" s="6"/>
    </row>
    <row r="1735" spans="2:2" x14ac:dyDescent="0.2">
      <c r="B1735" s="6"/>
    </row>
    <row r="1736" spans="2:2" x14ac:dyDescent="0.2">
      <c r="B1736" s="6"/>
    </row>
    <row r="1737" spans="2:2" x14ac:dyDescent="0.2">
      <c r="B1737" s="6"/>
    </row>
    <row r="1738" spans="2:2" x14ac:dyDescent="0.2">
      <c r="B1738" s="6"/>
    </row>
    <row r="1739" spans="2:2" x14ac:dyDescent="0.2">
      <c r="B1739" s="6"/>
    </row>
    <row r="1740" spans="2:2" x14ac:dyDescent="0.2">
      <c r="B1740" s="6"/>
    </row>
    <row r="1741" spans="2:2" x14ac:dyDescent="0.2">
      <c r="B1741" s="6"/>
    </row>
    <row r="1742" spans="2:2" x14ac:dyDescent="0.2">
      <c r="B1742" s="6"/>
    </row>
    <row r="1743" spans="2:2" x14ac:dyDescent="0.2">
      <c r="B1743" s="6"/>
    </row>
    <row r="1744" spans="2:2" x14ac:dyDescent="0.2">
      <c r="B1744" s="6"/>
    </row>
    <row r="1745" spans="2:2" x14ac:dyDescent="0.2">
      <c r="B1745" s="6"/>
    </row>
    <row r="1746" spans="2:2" x14ac:dyDescent="0.2">
      <c r="B1746" s="6"/>
    </row>
    <row r="1747" spans="2:2" x14ac:dyDescent="0.2">
      <c r="B1747" s="6"/>
    </row>
    <row r="1748" spans="2:2" x14ac:dyDescent="0.2">
      <c r="B1748" s="6"/>
    </row>
    <row r="1749" spans="2:2" x14ac:dyDescent="0.2">
      <c r="B1749" s="6"/>
    </row>
    <row r="1750" spans="2:2" x14ac:dyDescent="0.2">
      <c r="B1750" s="6"/>
    </row>
    <row r="1751" spans="2:2" x14ac:dyDescent="0.2">
      <c r="B1751" s="6"/>
    </row>
    <row r="1752" spans="2:2" x14ac:dyDescent="0.2">
      <c r="B1752" s="6"/>
    </row>
    <row r="1753" spans="2:2" x14ac:dyDescent="0.2">
      <c r="B1753" s="6"/>
    </row>
    <row r="1754" spans="2:2" x14ac:dyDescent="0.2">
      <c r="B1754" s="6"/>
    </row>
    <row r="1755" spans="2:2" x14ac:dyDescent="0.2">
      <c r="B1755" s="6"/>
    </row>
    <row r="1756" spans="2:2" x14ac:dyDescent="0.2">
      <c r="B1756" s="6"/>
    </row>
    <row r="1757" spans="2:2" x14ac:dyDescent="0.2">
      <c r="B1757" s="6"/>
    </row>
    <row r="1758" spans="2:2" x14ac:dyDescent="0.2">
      <c r="B1758" s="6"/>
    </row>
    <row r="1759" spans="2:2" x14ac:dyDescent="0.2">
      <c r="B1759" s="6"/>
    </row>
    <row r="1760" spans="2:2" x14ac:dyDescent="0.2">
      <c r="B1760" s="6"/>
    </row>
    <row r="1761" spans="2:2" x14ac:dyDescent="0.2">
      <c r="B1761" s="6"/>
    </row>
    <row r="1762" spans="2:2" x14ac:dyDescent="0.2">
      <c r="B1762" s="6"/>
    </row>
    <row r="1763" spans="2:2" x14ac:dyDescent="0.2">
      <c r="B1763" s="6"/>
    </row>
    <row r="1764" spans="2:2" x14ac:dyDescent="0.2">
      <c r="B1764" s="6"/>
    </row>
    <row r="1765" spans="2:2" x14ac:dyDescent="0.2">
      <c r="B1765" s="6"/>
    </row>
    <row r="1766" spans="2:2" x14ac:dyDescent="0.2">
      <c r="B1766" s="6"/>
    </row>
    <row r="1767" spans="2:2" x14ac:dyDescent="0.2">
      <c r="B1767" s="6"/>
    </row>
    <row r="1768" spans="2:2" x14ac:dyDescent="0.2">
      <c r="B1768" s="6"/>
    </row>
    <row r="1769" spans="2:2" x14ac:dyDescent="0.2">
      <c r="B1769" s="6"/>
    </row>
    <row r="1770" spans="2:2" x14ac:dyDescent="0.2">
      <c r="B1770" s="6"/>
    </row>
    <row r="1771" spans="2:2" x14ac:dyDescent="0.2">
      <c r="B1771" s="6"/>
    </row>
    <row r="1772" spans="2:2" x14ac:dyDescent="0.2">
      <c r="B1772" s="6"/>
    </row>
    <row r="1773" spans="2:2" x14ac:dyDescent="0.2">
      <c r="B1773" s="6"/>
    </row>
    <row r="1774" spans="2:2" x14ac:dyDescent="0.2">
      <c r="B1774" s="6"/>
    </row>
    <row r="1775" spans="2:2" x14ac:dyDescent="0.2">
      <c r="B1775" s="6"/>
    </row>
    <row r="1776" spans="2:2" x14ac:dyDescent="0.2">
      <c r="B1776" s="6"/>
    </row>
    <row r="1777" spans="2:2" x14ac:dyDescent="0.2">
      <c r="B1777" s="6"/>
    </row>
    <row r="1778" spans="2:2" x14ac:dyDescent="0.2">
      <c r="B1778" s="6"/>
    </row>
    <row r="1779" spans="2:2" x14ac:dyDescent="0.2">
      <c r="B1779" s="6"/>
    </row>
    <row r="1780" spans="2:2" x14ac:dyDescent="0.2">
      <c r="B1780" s="6"/>
    </row>
    <row r="1781" spans="2:2" x14ac:dyDescent="0.2">
      <c r="B1781" s="6"/>
    </row>
    <row r="1782" spans="2:2" x14ac:dyDescent="0.2">
      <c r="B1782" s="6"/>
    </row>
    <row r="1783" spans="2:2" x14ac:dyDescent="0.2">
      <c r="B1783" s="6"/>
    </row>
    <row r="1784" spans="2:2" x14ac:dyDescent="0.2">
      <c r="B1784" s="6"/>
    </row>
    <row r="1785" spans="2:2" x14ac:dyDescent="0.2">
      <c r="B1785" s="6"/>
    </row>
    <row r="1786" spans="2:2" x14ac:dyDescent="0.2">
      <c r="B1786" s="6"/>
    </row>
    <row r="1787" spans="2:2" x14ac:dyDescent="0.2">
      <c r="B1787" s="6"/>
    </row>
    <row r="1788" spans="2:2" x14ac:dyDescent="0.2">
      <c r="B1788" s="6"/>
    </row>
    <row r="1789" spans="2:2" x14ac:dyDescent="0.2">
      <c r="B1789" s="6"/>
    </row>
    <row r="1790" spans="2:2" x14ac:dyDescent="0.2">
      <c r="B1790" s="6"/>
    </row>
    <row r="1791" spans="2:2" x14ac:dyDescent="0.2">
      <c r="B1791" s="6"/>
    </row>
    <row r="1792" spans="2:2" x14ac:dyDescent="0.2">
      <c r="B1792" s="6"/>
    </row>
    <row r="1793" spans="2:2" x14ac:dyDescent="0.2">
      <c r="B1793" s="6"/>
    </row>
    <row r="1794" spans="2:2" x14ac:dyDescent="0.2">
      <c r="B1794" s="6"/>
    </row>
    <row r="1795" spans="2:2" x14ac:dyDescent="0.2">
      <c r="B1795" s="6"/>
    </row>
    <row r="1796" spans="2:2" x14ac:dyDescent="0.2">
      <c r="B1796" s="6"/>
    </row>
    <row r="1797" spans="2:2" x14ac:dyDescent="0.2">
      <c r="B1797" s="6"/>
    </row>
    <row r="1798" spans="2:2" x14ac:dyDescent="0.2">
      <c r="B1798" s="6"/>
    </row>
    <row r="1799" spans="2:2" x14ac:dyDescent="0.2">
      <c r="B1799" s="6"/>
    </row>
    <row r="1800" spans="2:2" x14ac:dyDescent="0.2">
      <c r="B1800" s="6"/>
    </row>
    <row r="1801" spans="2:2" x14ac:dyDescent="0.2">
      <c r="B1801" s="6"/>
    </row>
    <row r="1802" spans="2:2" x14ac:dyDescent="0.2">
      <c r="B1802" s="6"/>
    </row>
    <row r="1803" spans="2:2" x14ac:dyDescent="0.2">
      <c r="B1803" s="6"/>
    </row>
    <row r="1804" spans="2:2" x14ac:dyDescent="0.2">
      <c r="B1804" s="6"/>
    </row>
    <row r="1805" spans="2:2" x14ac:dyDescent="0.2">
      <c r="B1805" s="6"/>
    </row>
    <row r="1806" spans="2:2" x14ac:dyDescent="0.2">
      <c r="B1806" s="6"/>
    </row>
    <row r="1807" spans="2:2" x14ac:dyDescent="0.2">
      <c r="B1807" s="6"/>
    </row>
    <row r="1808" spans="2:2" x14ac:dyDescent="0.2">
      <c r="B1808" s="6"/>
    </row>
    <row r="1809" spans="2:2" x14ac:dyDescent="0.2">
      <c r="B1809" s="6"/>
    </row>
    <row r="1810" spans="2:2" x14ac:dyDescent="0.2">
      <c r="B1810" s="6"/>
    </row>
    <row r="1811" spans="2:2" x14ac:dyDescent="0.2">
      <c r="B1811" s="6"/>
    </row>
    <row r="1812" spans="2:2" x14ac:dyDescent="0.2">
      <c r="B1812" s="6"/>
    </row>
    <row r="1813" spans="2:2" x14ac:dyDescent="0.2">
      <c r="B1813" s="6"/>
    </row>
    <row r="1814" spans="2:2" x14ac:dyDescent="0.2">
      <c r="B1814" s="6"/>
    </row>
    <row r="1815" spans="2:2" x14ac:dyDescent="0.2">
      <c r="B1815" s="6"/>
    </row>
    <row r="1816" spans="2:2" x14ac:dyDescent="0.2">
      <c r="B1816" s="6"/>
    </row>
    <row r="1817" spans="2:2" x14ac:dyDescent="0.2">
      <c r="B1817" s="6"/>
    </row>
    <row r="1818" spans="2:2" x14ac:dyDescent="0.2">
      <c r="B1818" s="6"/>
    </row>
    <row r="1819" spans="2:2" x14ac:dyDescent="0.2">
      <c r="B1819" s="6"/>
    </row>
    <row r="1820" spans="2:2" x14ac:dyDescent="0.2">
      <c r="B1820" s="6"/>
    </row>
    <row r="1821" spans="2:2" x14ac:dyDescent="0.2">
      <c r="B1821" s="6"/>
    </row>
    <row r="1822" spans="2:2" x14ac:dyDescent="0.2">
      <c r="B1822" s="6"/>
    </row>
    <row r="1823" spans="2:2" x14ac:dyDescent="0.2">
      <c r="B1823" s="6"/>
    </row>
    <row r="1824" spans="2:2" x14ac:dyDescent="0.2">
      <c r="B1824" s="6"/>
    </row>
    <row r="1825" spans="2:2" x14ac:dyDescent="0.2">
      <c r="B1825" s="6"/>
    </row>
    <row r="1826" spans="2:2" x14ac:dyDescent="0.2">
      <c r="B1826" s="6"/>
    </row>
    <row r="1827" spans="2:2" x14ac:dyDescent="0.2">
      <c r="B1827" s="6"/>
    </row>
    <row r="1828" spans="2:2" x14ac:dyDescent="0.2">
      <c r="B1828" s="6"/>
    </row>
    <row r="1829" spans="2:2" x14ac:dyDescent="0.2">
      <c r="B1829" s="6"/>
    </row>
    <row r="1830" spans="2:2" x14ac:dyDescent="0.2">
      <c r="B1830" s="6"/>
    </row>
    <row r="1831" spans="2:2" x14ac:dyDescent="0.2">
      <c r="B1831" s="6"/>
    </row>
    <row r="1832" spans="2:2" x14ac:dyDescent="0.2">
      <c r="B1832" s="6"/>
    </row>
    <row r="1833" spans="2:2" x14ac:dyDescent="0.2">
      <c r="B1833" s="6"/>
    </row>
    <row r="1834" spans="2:2" x14ac:dyDescent="0.2">
      <c r="B1834" s="6"/>
    </row>
    <row r="1835" spans="2:2" x14ac:dyDescent="0.2">
      <c r="B1835" s="6"/>
    </row>
    <row r="1836" spans="2:2" x14ac:dyDescent="0.2">
      <c r="B1836" s="6"/>
    </row>
    <row r="1837" spans="2:2" x14ac:dyDescent="0.2">
      <c r="B1837" s="6"/>
    </row>
    <row r="1838" spans="2:2" x14ac:dyDescent="0.2">
      <c r="B1838" s="6"/>
    </row>
    <row r="1839" spans="2:2" x14ac:dyDescent="0.2">
      <c r="B1839" s="6"/>
    </row>
    <row r="1840" spans="2:2" x14ac:dyDescent="0.2">
      <c r="B1840" s="6"/>
    </row>
    <row r="1841" spans="2:2" x14ac:dyDescent="0.2">
      <c r="B1841" s="6"/>
    </row>
    <row r="1842" spans="2:2" x14ac:dyDescent="0.2">
      <c r="B1842" s="6"/>
    </row>
    <row r="1843" spans="2:2" x14ac:dyDescent="0.2">
      <c r="B1843" s="6"/>
    </row>
    <row r="1844" spans="2:2" x14ac:dyDescent="0.2">
      <c r="B1844" s="6"/>
    </row>
    <row r="1845" spans="2:2" x14ac:dyDescent="0.2">
      <c r="B1845" s="6"/>
    </row>
    <row r="1846" spans="2:2" x14ac:dyDescent="0.2">
      <c r="B1846" s="6"/>
    </row>
    <row r="1847" spans="2:2" x14ac:dyDescent="0.2">
      <c r="B1847" s="6"/>
    </row>
    <row r="1848" spans="2:2" x14ac:dyDescent="0.2">
      <c r="B1848" s="6"/>
    </row>
    <row r="1849" spans="2:2" x14ac:dyDescent="0.2">
      <c r="B1849" s="6"/>
    </row>
    <row r="1850" spans="2:2" x14ac:dyDescent="0.2">
      <c r="B1850" s="6"/>
    </row>
    <row r="1851" spans="2:2" x14ac:dyDescent="0.2">
      <c r="B1851" s="6"/>
    </row>
    <row r="1852" spans="2:2" x14ac:dyDescent="0.2">
      <c r="B1852" s="6"/>
    </row>
    <row r="1853" spans="2:2" x14ac:dyDescent="0.2">
      <c r="B1853" s="6"/>
    </row>
    <row r="1854" spans="2:2" x14ac:dyDescent="0.2">
      <c r="B1854" s="6"/>
    </row>
    <row r="1855" spans="2:2" x14ac:dyDescent="0.2">
      <c r="B1855" s="6"/>
    </row>
    <row r="1856" spans="2:2" x14ac:dyDescent="0.2">
      <c r="B1856" s="6"/>
    </row>
    <row r="1857" spans="2:2" x14ac:dyDescent="0.2">
      <c r="B1857" s="6"/>
    </row>
    <row r="1858" spans="2:2" x14ac:dyDescent="0.2">
      <c r="B1858" s="6"/>
    </row>
    <row r="1859" spans="2:2" x14ac:dyDescent="0.2">
      <c r="B1859" s="6"/>
    </row>
    <row r="1860" spans="2:2" x14ac:dyDescent="0.2">
      <c r="B1860" s="6"/>
    </row>
    <row r="1861" spans="2:2" x14ac:dyDescent="0.2">
      <c r="B1861" s="6"/>
    </row>
    <row r="1862" spans="2:2" x14ac:dyDescent="0.2">
      <c r="B1862" s="6"/>
    </row>
    <row r="1863" spans="2:2" x14ac:dyDescent="0.2">
      <c r="B1863" s="6"/>
    </row>
    <row r="1864" spans="2:2" x14ac:dyDescent="0.2">
      <c r="B1864" s="6"/>
    </row>
    <row r="1865" spans="2:2" x14ac:dyDescent="0.2">
      <c r="B1865" s="6"/>
    </row>
    <row r="1866" spans="2:2" x14ac:dyDescent="0.2">
      <c r="B1866" s="6"/>
    </row>
    <row r="1867" spans="2:2" x14ac:dyDescent="0.2">
      <c r="B1867" s="6"/>
    </row>
    <row r="1868" spans="2:2" x14ac:dyDescent="0.2">
      <c r="B1868" s="6"/>
    </row>
    <row r="1869" spans="2:2" x14ac:dyDescent="0.2">
      <c r="B1869" s="6"/>
    </row>
    <row r="1870" spans="2:2" x14ac:dyDescent="0.2">
      <c r="B1870" s="6"/>
    </row>
    <row r="1871" spans="2:2" x14ac:dyDescent="0.2">
      <c r="B1871" s="6"/>
    </row>
    <row r="1872" spans="2:2" x14ac:dyDescent="0.2">
      <c r="B1872" s="6"/>
    </row>
    <row r="1873" spans="2:2" x14ac:dyDescent="0.2">
      <c r="B1873" s="6"/>
    </row>
    <row r="1874" spans="2:2" x14ac:dyDescent="0.2">
      <c r="B1874" s="6"/>
    </row>
    <row r="1875" spans="2:2" x14ac:dyDescent="0.2">
      <c r="B1875" s="6"/>
    </row>
    <row r="1876" spans="2:2" x14ac:dyDescent="0.2">
      <c r="B1876" s="6"/>
    </row>
    <row r="1877" spans="2:2" x14ac:dyDescent="0.2">
      <c r="B1877" s="6"/>
    </row>
    <row r="1878" spans="2:2" x14ac:dyDescent="0.2">
      <c r="B1878" s="6"/>
    </row>
    <row r="1879" spans="2:2" x14ac:dyDescent="0.2">
      <c r="B1879" s="6"/>
    </row>
    <row r="1880" spans="2:2" x14ac:dyDescent="0.2">
      <c r="B1880" s="6"/>
    </row>
    <row r="1881" spans="2:2" x14ac:dyDescent="0.2">
      <c r="B1881" s="6"/>
    </row>
    <row r="1882" spans="2:2" x14ac:dyDescent="0.2">
      <c r="B1882" s="6"/>
    </row>
    <row r="1883" spans="2:2" x14ac:dyDescent="0.2">
      <c r="B1883" s="6"/>
    </row>
    <row r="1884" spans="2:2" x14ac:dyDescent="0.2">
      <c r="B1884" s="6"/>
    </row>
    <row r="1885" spans="2:2" x14ac:dyDescent="0.2">
      <c r="B1885" s="6"/>
    </row>
    <row r="1886" spans="2:2" x14ac:dyDescent="0.2">
      <c r="B1886" s="6"/>
    </row>
    <row r="1887" spans="2:2" x14ac:dyDescent="0.2">
      <c r="B1887" s="6"/>
    </row>
    <row r="1888" spans="2:2" x14ac:dyDescent="0.2">
      <c r="B1888" s="6"/>
    </row>
    <row r="1889" spans="2:2" x14ac:dyDescent="0.2">
      <c r="B1889" s="6"/>
    </row>
    <row r="1890" spans="2:2" x14ac:dyDescent="0.2">
      <c r="B1890" s="6"/>
    </row>
    <row r="1891" spans="2:2" x14ac:dyDescent="0.2">
      <c r="B1891" s="6"/>
    </row>
    <row r="1892" spans="2:2" x14ac:dyDescent="0.2">
      <c r="B1892" s="6"/>
    </row>
    <row r="1893" spans="2:2" x14ac:dyDescent="0.2">
      <c r="B1893" s="6"/>
    </row>
    <row r="1894" spans="2:2" x14ac:dyDescent="0.2">
      <c r="B1894" s="6"/>
    </row>
    <row r="1895" spans="2:2" x14ac:dyDescent="0.2">
      <c r="B1895" s="6"/>
    </row>
    <row r="1896" spans="2:2" x14ac:dyDescent="0.2">
      <c r="B1896" s="6"/>
    </row>
    <row r="1897" spans="2:2" x14ac:dyDescent="0.2">
      <c r="B1897" s="6"/>
    </row>
    <row r="1898" spans="2:2" x14ac:dyDescent="0.2">
      <c r="B1898" s="6"/>
    </row>
    <row r="1899" spans="2:2" x14ac:dyDescent="0.2">
      <c r="B1899" s="6"/>
    </row>
    <row r="1900" spans="2:2" x14ac:dyDescent="0.2">
      <c r="B1900" s="6"/>
    </row>
    <row r="1901" spans="2:2" x14ac:dyDescent="0.2">
      <c r="B1901" s="6"/>
    </row>
    <row r="1902" spans="2:2" x14ac:dyDescent="0.2">
      <c r="B1902" s="6"/>
    </row>
    <row r="1903" spans="2:2" x14ac:dyDescent="0.2">
      <c r="B1903" s="6"/>
    </row>
    <row r="1904" spans="2:2" x14ac:dyDescent="0.2">
      <c r="B1904" s="6"/>
    </row>
    <row r="1905" spans="2:2" x14ac:dyDescent="0.2">
      <c r="B1905" s="6"/>
    </row>
    <row r="1906" spans="2:2" x14ac:dyDescent="0.2">
      <c r="B1906" s="6"/>
    </row>
    <row r="1907" spans="2:2" x14ac:dyDescent="0.2">
      <c r="B1907" s="6"/>
    </row>
    <row r="1908" spans="2:2" x14ac:dyDescent="0.2">
      <c r="B1908" s="6"/>
    </row>
    <row r="1909" spans="2:2" x14ac:dyDescent="0.2">
      <c r="B1909" s="6"/>
    </row>
    <row r="1910" spans="2:2" x14ac:dyDescent="0.2">
      <c r="B1910" s="6"/>
    </row>
    <row r="1911" spans="2:2" x14ac:dyDescent="0.2">
      <c r="B1911" s="6"/>
    </row>
    <row r="1912" spans="2:2" x14ac:dyDescent="0.2">
      <c r="B1912" s="6"/>
    </row>
    <row r="1913" spans="2:2" x14ac:dyDescent="0.2">
      <c r="B1913" s="6"/>
    </row>
    <row r="1914" spans="2:2" x14ac:dyDescent="0.2">
      <c r="B1914" s="6"/>
    </row>
    <row r="1915" spans="2:2" x14ac:dyDescent="0.2">
      <c r="B1915" s="6"/>
    </row>
    <row r="1916" spans="2:2" x14ac:dyDescent="0.2">
      <c r="B1916" s="6"/>
    </row>
    <row r="1917" spans="2:2" x14ac:dyDescent="0.2">
      <c r="B1917" s="6"/>
    </row>
    <row r="1918" spans="2:2" x14ac:dyDescent="0.2">
      <c r="B1918" s="6"/>
    </row>
    <row r="1919" spans="2:2" x14ac:dyDescent="0.2">
      <c r="B1919" s="6"/>
    </row>
    <row r="1920" spans="2:2" x14ac:dyDescent="0.2">
      <c r="B1920" s="6"/>
    </row>
    <row r="1921" spans="2:2" x14ac:dyDescent="0.2">
      <c r="B1921" s="6"/>
    </row>
    <row r="1922" spans="2:2" x14ac:dyDescent="0.2">
      <c r="B1922" s="6"/>
    </row>
    <row r="1923" spans="2:2" x14ac:dyDescent="0.2">
      <c r="B1923" s="6"/>
    </row>
    <row r="1924" spans="2:2" x14ac:dyDescent="0.2">
      <c r="B1924" s="6"/>
    </row>
    <row r="1925" spans="2:2" x14ac:dyDescent="0.2">
      <c r="B1925" s="6"/>
    </row>
    <row r="1926" spans="2:2" x14ac:dyDescent="0.2">
      <c r="B1926" s="6"/>
    </row>
    <row r="1927" spans="2:2" x14ac:dyDescent="0.2">
      <c r="B1927" s="6"/>
    </row>
    <row r="1928" spans="2:2" x14ac:dyDescent="0.2">
      <c r="B1928" s="6"/>
    </row>
    <row r="1929" spans="2:2" x14ac:dyDescent="0.2">
      <c r="B1929" s="6"/>
    </row>
    <row r="1930" spans="2:2" x14ac:dyDescent="0.2">
      <c r="B1930" s="6"/>
    </row>
    <row r="1931" spans="2:2" x14ac:dyDescent="0.2">
      <c r="B1931" s="6"/>
    </row>
    <row r="1932" spans="2:2" x14ac:dyDescent="0.2">
      <c r="B1932" s="6"/>
    </row>
    <row r="1933" spans="2:2" x14ac:dyDescent="0.2">
      <c r="B1933" s="6"/>
    </row>
    <row r="1934" spans="2:2" x14ac:dyDescent="0.2">
      <c r="B1934" s="6"/>
    </row>
    <row r="1935" spans="2:2" x14ac:dyDescent="0.2">
      <c r="B1935" s="6"/>
    </row>
    <row r="1936" spans="2:2" x14ac:dyDescent="0.2">
      <c r="B1936" s="6"/>
    </row>
    <row r="1937" spans="2:2" x14ac:dyDescent="0.2">
      <c r="B1937" s="6"/>
    </row>
    <row r="1938" spans="2:2" x14ac:dyDescent="0.2">
      <c r="B1938" s="6"/>
    </row>
    <row r="1939" spans="2:2" x14ac:dyDescent="0.2">
      <c r="B1939" s="6"/>
    </row>
    <row r="1940" spans="2:2" x14ac:dyDescent="0.2">
      <c r="B1940" s="6"/>
    </row>
    <row r="1941" spans="2:2" x14ac:dyDescent="0.2">
      <c r="B1941" s="6"/>
    </row>
    <row r="1942" spans="2:2" x14ac:dyDescent="0.2">
      <c r="B1942" s="6"/>
    </row>
    <row r="1943" spans="2:2" x14ac:dyDescent="0.2">
      <c r="B1943" s="6"/>
    </row>
    <row r="1944" spans="2:2" x14ac:dyDescent="0.2">
      <c r="B1944" s="6"/>
    </row>
    <row r="1945" spans="2:2" x14ac:dyDescent="0.2">
      <c r="B1945" s="6"/>
    </row>
    <row r="1946" spans="2:2" x14ac:dyDescent="0.2">
      <c r="B1946" s="6"/>
    </row>
    <row r="1947" spans="2:2" x14ac:dyDescent="0.2">
      <c r="B1947" s="6"/>
    </row>
    <row r="1948" spans="2:2" x14ac:dyDescent="0.2">
      <c r="B1948" s="6"/>
    </row>
    <row r="1949" spans="2:2" x14ac:dyDescent="0.2">
      <c r="B1949" s="6"/>
    </row>
    <row r="1950" spans="2:2" x14ac:dyDescent="0.2">
      <c r="B1950" s="6"/>
    </row>
    <row r="1951" spans="2:2" x14ac:dyDescent="0.2">
      <c r="B1951" s="6"/>
    </row>
    <row r="1952" spans="2:2" x14ac:dyDescent="0.2">
      <c r="B1952" s="6"/>
    </row>
    <row r="1953" spans="2:2" x14ac:dyDescent="0.2">
      <c r="B1953" s="6"/>
    </row>
    <row r="1954" spans="2:2" x14ac:dyDescent="0.2">
      <c r="B1954" s="6"/>
    </row>
    <row r="1955" spans="2:2" x14ac:dyDescent="0.2">
      <c r="B1955" s="6"/>
    </row>
    <row r="1956" spans="2:2" x14ac:dyDescent="0.2">
      <c r="B1956" s="6"/>
    </row>
    <row r="1957" spans="2:2" x14ac:dyDescent="0.2">
      <c r="B1957" s="6"/>
    </row>
    <row r="1958" spans="2:2" x14ac:dyDescent="0.2">
      <c r="B1958" s="6"/>
    </row>
    <row r="1959" spans="2:2" x14ac:dyDescent="0.2">
      <c r="B1959" s="6"/>
    </row>
    <row r="1960" spans="2:2" x14ac:dyDescent="0.2">
      <c r="B1960" s="6"/>
    </row>
    <row r="1961" spans="2:2" x14ac:dyDescent="0.2">
      <c r="B1961" s="6"/>
    </row>
    <row r="1962" spans="2:2" x14ac:dyDescent="0.2">
      <c r="B1962" s="6"/>
    </row>
    <row r="1963" spans="2:2" x14ac:dyDescent="0.2">
      <c r="B1963" s="6"/>
    </row>
    <row r="1964" spans="2:2" x14ac:dyDescent="0.2">
      <c r="B1964" s="6"/>
    </row>
    <row r="1965" spans="2:2" x14ac:dyDescent="0.2">
      <c r="B1965" s="6"/>
    </row>
    <row r="1966" spans="2:2" x14ac:dyDescent="0.2">
      <c r="B1966" s="6"/>
    </row>
    <row r="1967" spans="2:2" x14ac:dyDescent="0.2">
      <c r="B1967" s="6"/>
    </row>
    <row r="1968" spans="2:2" x14ac:dyDescent="0.2">
      <c r="B1968" s="6"/>
    </row>
    <row r="1969" spans="2:2" x14ac:dyDescent="0.2">
      <c r="B1969" s="6"/>
    </row>
    <row r="1970" spans="2:2" x14ac:dyDescent="0.2">
      <c r="B1970" s="6"/>
    </row>
    <row r="1971" spans="2:2" x14ac:dyDescent="0.2">
      <c r="B1971" s="6"/>
    </row>
    <row r="1972" spans="2:2" x14ac:dyDescent="0.2">
      <c r="B1972" s="6"/>
    </row>
    <row r="1973" spans="2:2" x14ac:dyDescent="0.2">
      <c r="B1973" s="6"/>
    </row>
    <row r="1974" spans="2:2" x14ac:dyDescent="0.2">
      <c r="B1974" s="6"/>
    </row>
    <row r="1975" spans="2:2" x14ac:dyDescent="0.2">
      <c r="B1975" s="6"/>
    </row>
    <row r="1976" spans="2:2" x14ac:dyDescent="0.2">
      <c r="B1976" s="6"/>
    </row>
    <row r="1977" spans="2:2" x14ac:dyDescent="0.2">
      <c r="B1977" s="6"/>
    </row>
    <row r="1978" spans="2:2" x14ac:dyDescent="0.2">
      <c r="B1978" s="6"/>
    </row>
    <row r="1979" spans="2:2" x14ac:dyDescent="0.2">
      <c r="B1979" s="6"/>
    </row>
    <row r="1980" spans="2:2" x14ac:dyDescent="0.2">
      <c r="B1980" s="6"/>
    </row>
    <row r="1981" spans="2:2" x14ac:dyDescent="0.2">
      <c r="B1981" s="6"/>
    </row>
    <row r="1982" spans="2:2" x14ac:dyDescent="0.2">
      <c r="B1982" s="6"/>
    </row>
    <row r="1983" spans="2:2" x14ac:dyDescent="0.2">
      <c r="B1983" s="6"/>
    </row>
    <row r="1984" spans="2:2" x14ac:dyDescent="0.2">
      <c r="B1984" s="6"/>
    </row>
    <row r="1985" spans="2:2" x14ac:dyDescent="0.2">
      <c r="B1985" s="6"/>
    </row>
    <row r="1986" spans="2:2" x14ac:dyDescent="0.2">
      <c r="B1986" s="6"/>
    </row>
    <row r="1987" spans="2:2" x14ac:dyDescent="0.2">
      <c r="B1987" s="6"/>
    </row>
    <row r="1988" spans="2:2" x14ac:dyDescent="0.2">
      <c r="B1988" s="6"/>
    </row>
    <row r="1989" spans="2:2" x14ac:dyDescent="0.2">
      <c r="B1989" s="6"/>
    </row>
    <row r="1990" spans="2:2" x14ac:dyDescent="0.2">
      <c r="B1990" s="6"/>
    </row>
    <row r="1991" spans="2:2" x14ac:dyDescent="0.2">
      <c r="B1991" s="6"/>
    </row>
    <row r="1992" spans="2:2" x14ac:dyDescent="0.2">
      <c r="B1992" s="6"/>
    </row>
    <row r="1993" spans="2:2" x14ac:dyDescent="0.2">
      <c r="B1993" s="6"/>
    </row>
    <row r="1994" spans="2:2" x14ac:dyDescent="0.2">
      <c r="B1994" s="6"/>
    </row>
    <row r="1995" spans="2:2" x14ac:dyDescent="0.2">
      <c r="B1995" s="6"/>
    </row>
    <row r="1996" spans="2:2" x14ac:dyDescent="0.2">
      <c r="B1996" s="6"/>
    </row>
    <row r="1997" spans="2:2" x14ac:dyDescent="0.2">
      <c r="B1997" s="6"/>
    </row>
    <row r="1998" spans="2:2" x14ac:dyDescent="0.2">
      <c r="B1998" s="6"/>
    </row>
    <row r="1999" spans="2:2" x14ac:dyDescent="0.2">
      <c r="B1999" s="6"/>
    </row>
    <row r="2000" spans="2:2" x14ac:dyDescent="0.2">
      <c r="B2000" s="6"/>
    </row>
    <row r="2001" spans="2:2" x14ac:dyDescent="0.2">
      <c r="B2001" s="6"/>
    </row>
    <row r="2002" spans="2:2" x14ac:dyDescent="0.2">
      <c r="B2002" s="6"/>
    </row>
    <row r="2003" spans="2:2" x14ac:dyDescent="0.2">
      <c r="B2003" s="6"/>
    </row>
    <row r="2004" spans="2:2" x14ac:dyDescent="0.2">
      <c r="B2004" s="6"/>
    </row>
    <row r="2005" spans="2:2" x14ac:dyDescent="0.2">
      <c r="B2005" s="6"/>
    </row>
    <row r="2006" spans="2:2" x14ac:dyDescent="0.2">
      <c r="B2006" s="6"/>
    </row>
    <row r="2007" spans="2:2" x14ac:dyDescent="0.2">
      <c r="B2007" s="6"/>
    </row>
    <row r="2008" spans="2:2" x14ac:dyDescent="0.2">
      <c r="B2008" s="6"/>
    </row>
    <row r="2009" spans="2:2" x14ac:dyDescent="0.2">
      <c r="B2009" s="6"/>
    </row>
    <row r="2010" spans="2:2" x14ac:dyDescent="0.2">
      <c r="B2010" s="6"/>
    </row>
    <row r="2011" spans="2:2" x14ac:dyDescent="0.2">
      <c r="B2011" s="6"/>
    </row>
    <row r="2012" spans="2:2" x14ac:dyDescent="0.2">
      <c r="B2012" s="6"/>
    </row>
    <row r="2013" spans="2:2" x14ac:dyDescent="0.2">
      <c r="B2013" s="6"/>
    </row>
    <row r="2014" spans="2:2" x14ac:dyDescent="0.2">
      <c r="B2014" s="6"/>
    </row>
    <row r="2015" spans="2:2" x14ac:dyDescent="0.2">
      <c r="B2015" s="6"/>
    </row>
    <row r="2016" spans="2:2" x14ac:dyDescent="0.2">
      <c r="B2016" s="6"/>
    </row>
    <row r="2017" spans="2:2" x14ac:dyDescent="0.2">
      <c r="B2017" s="6"/>
    </row>
    <row r="2018" spans="2:2" x14ac:dyDescent="0.2">
      <c r="B2018" s="6"/>
    </row>
    <row r="2019" spans="2:2" x14ac:dyDescent="0.2">
      <c r="B2019" s="6"/>
    </row>
    <row r="2020" spans="2:2" x14ac:dyDescent="0.2">
      <c r="B2020" s="6"/>
    </row>
    <row r="2021" spans="2:2" x14ac:dyDescent="0.2">
      <c r="B2021" s="6"/>
    </row>
    <row r="2022" spans="2:2" x14ac:dyDescent="0.2">
      <c r="B2022" s="6"/>
    </row>
    <row r="2023" spans="2:2" x14ac:dyDescent="0.2">
      <c r="B2023" s="6"/>
    </row>
    <row r="2024" spans="2:2" x14ac:dyDescent="0.2">
      <c r="B2024" s="6"/>
    </row>
    <row r="2025" spans="2:2" x14ac:dyDescent="0.2">
      <c r="B2025" s="6"/>
    </row>
    <row r="2026" spans="2:2" x14ac:dyDescent="0.2">
      <c r="B2026" s="6"/>
    </row>
    <row r="2027" spans="2:2" x14ac:dyDescent="0.2">
      <c r="B2027" s="6"/>
    </row>
    <row r="2028" spans="2:2" x14ac:dyDescent="0.2">
      <c r="B2028" s="6"/>
    </row>
    <row r="2029" spans="2:2" x14ac:dyDescent="0.2">
      <c r="B2029" s="6"/>
    </row>
    <row r="2030" spans="2:2" x14ac:dyDescent="0.2">
      <c r="B2030" s="6"/>
    </row>
    <row r="2031" spans="2:2" x14ac:dyDescent="0.2">
      <c r="B2031" s="6"/>
    </row>
    <row r="2032" spans="2:2" x14ac:dyDescent="0.2">
      <c r="B2032" s="6"/>
    </row>
    <row r="2033" spans="2:2" x14ac:dyDescent="0.2">
      <c r="B2033" s="6"/>
    </row>
    <row r="2034" spans="2:2" x14ac:dyDescent="0.2">
      <c r="B2034" s="6"/>
    </row>
    <row r="2035" spans="2:2" x14ac:dyDescent="0.2">
      <c r="B2035" s="6"/>
    </row>
    <row r="2036" spans="2:2" x14ac:dyDescent="0.2">
      <c r="B2036" s="6"/>
    </row>
    <row r="2037" spans="2:2" x14ac:dyDescent="0.2">
      <c r="B2037" s="6"/>
    </row>
    <row r="2038" spans="2:2" x14ac:dyDescent="0.2">
      <c r="B2038" s="6"/>
    </row>
    <row r="2039" spans="2:2" x14ac:dyDescent="0.2">
      <c r="B2039" s="6"/>
    </row>
    <row r="2040" spans="2:2" x14ac:dyDescent="0.2">
      <c r="B2040" s="6"/>
    </row>
    <row r="2041" spans="2:2" x14ac:dyDescent="0.2">
      <c r="B2041" s="6"/>
    </row>
    <row r="2042" spans="2:2" x14ac:dyDescent="0.2">
      <c r="B2042" s="6"/>
    </row>
    <row r="2043" spans="2:2" x14ac:dyDescent="0.2">
      <c r="B2043" s="6"/>
    </row>
    <row r="2044" spans="2:2" x14ac:dyDescent="0.2">
      <c r="B2044" s="6"/>
    </row>
    <row r="2045" spans="2:2" x14ac:dyDescent="0.2">
      <c r="B2045" s="6"/>
    </row>
    <row r="2046" spans="2:2" x14ac:dyDescent="0.2">
      <c r="B2046" s="6"/>
    </row>
    <row r="2047" spans="2:2" x14ac:dyDescent="0.2">
      <c r="B2047" s="6"/>
    </row>
    <row r="2048" spans="2:2" x14ac:dyDescent="0.2">
      <c r="B2048" s="6"/>
    </row>
    <row r="2049" spans="2:2" x14ac:dyDescent="0.2">
      <c r="B2049" s="6"/>
    </row>
    <row r="2050" spans="2:2" x14ac:dyDescent="0.2">
      <c r="B2050" s="6"/>
    </row>
    <row r="2051" spans="2:2" x14ac:dyDescent="0.2">
      <c r="B2051" s="6"/>
    </row>
    <row r="2052" spans="2:2" x14ac:dyDescent="0.2">
      <c r="B2052" s="6"/>
    </row>
    <row r="2053" spans="2:2" x14ac:dyDescent="0.2">
      <c r="B2053" s="6"/>
    </row>
    <row r="2054" spans="2:2" x14ac:dyDescent="0.2">
      <c r="B2054" s="6"/>
    </row>
    <row r="2055" spans="2:2" x14ac:dyDescent="0.2">
      <c r="B2055" s="6"/>
    </row>
    <row r="2056" spans="2:2" x14ac:dyDescent="0.2">
      <c r="B2056" s="6"/>
    </row>
    <row r="2057" spans="2:2" x14ac:dyDescent="0.2">
      <c r="B2057" s="6"/>
    </row>
    <row r="2058" spans="2:2" x14ac:dyDescent="0.2">
      <c r="B2058" s="6"/>
    </row>
    <row r="2059" spans="2:2" x14ac:dyDescent="0.2">
      <c r="B2059" s="6"/>
    </row>
    <row r="2060" spans="2:2" x14ac:dyDescent="0.2">
      <c r="B2060" s="6"/>
    </row>
    <row r="2061" spans="2:2" x14ac:dyDescent="0.2">
      <c r="B2061" s="6"/>
    </row>
    <row r="2062" spans="2:2" x14ac:dyDescent="0.2">
      <c r="B2062" s="6"/>
    </row>
    <row r="2063" spans="2:2" x14ac:dyDescent="0.2">
      <c r="B2063" s="6"/>
    </row>
    <row r="2064" spans="2:2" x14ac:dyDescent="0.2">
      <c r="B2064" s="6"/>
    </row>
    <row r="2065" spans="2:2" x14ac:dyDescent="0.2">
      <c r="B2065" s="6"/>
    </row>
    <row r="2066" spans="2:2" x14ac:dyDescent="0.2">
      <c r="B2066" s="6"/>
    </row>
    <row r="2067" spans="2:2" x14ac:dyDescent="0.2">
      <c r="B2067" s="6"/>
    </row>
    <row r="2068" spans="2:2" x14ac:dyDescent="0.2">
      <c r="B2068" s="6"/>
    </row>
    <row r="2069" spans="2:2" x14ac:dyDescent="0.2">
      <c r="B2069" s="6"/>
    </row>
    <row r="2070" spans="2:2" x14ac:dyDescent="0.2">
      <c r="B2070" s="6"/>
    </row>
    <row r="2071" spans="2:2" x14ac:dyDescent="0.2">
      <c r="B2071" s="6"/>
    </row>
    <row r="2072" spans="2:2" x14ac:dyDescent="0.2">
      <c r="B2072" s="6"/>
    </row>
    <row r="2073" spans="2:2" x14ac:dyDescent="0.2">
      <c r="B2073" s="6"/>
    </row>
    <row r="2074" spans="2:2" x14ac:dyDescent="0.2">
      <c r="B2074" s="6"/>
    </row>
    <row r="2075" spans="2:2" x14ac:dyDescent="0.2">
      <c r="B2075" s="6"/>
    </row>
    <row r="2076" spans="2:2" x14ac:dyDescent="0.2">
      <c r="B2076" s="6"/>
    </row>
    <row r="2077" spans="2:2" x14ac:dyDescent="0.2">
      <c r="B2077" s="6"/>
    </row>
    <row r="2078" spans="2:2" x14ac:dyDescent="0.2">
      <c r="B2078" s="6"/>
    </row>
    <row r="2079" spans="2:2" x14ac:dyDescent="0.2">
      <c r="B2079" s="6"/>
    </row>
    <row r="2080" spans="2:2" x14ac:dyDescent="0.2">
      <c r="B2080" s="6"/>
    </row>
    <row r="2081" spans="2:2" x14ac:dyDescent="0.2">
      <c r="B2081" s="6"/>
    </row>
    <row r="2082" spans="2:2" x14ac:dyDescent="0.2">
      <c r="B2082" s="6"/>
    </row>
    <row r="2083" spans="2:2" x14ac:dyDescent="0.2">
      <c r="B2083" s="6"/>
    </row>
    <row r="2084" spans="2:2" x14ac:dyDescent="0.2">
      <c r="B2084" s="6"/>
    </row>
    <row r="2085" spans="2:2" x14ac:dyDescent="0.2">
      <c r="B2085" s="6"/>
    </row>
    <row r="2086" spans="2:2" x14ac:dyDescent="0.2">
      <c r="B2086" s="6"/>
    </row>
    <row r="2087" spans="2:2" x14ac:dyDescent="0.2">
      <c r="B2087" s="6"/>
    </row>
    <row r="2088" spans="2:2" x14ac:dyDescent="0.2">
      <c r="B2088" s="6"/>
    </row>
    <row r="2089" spans="2:2" x14ac:dyDescent="0.2">
      <c r="B2089" s="6"/>
    </row>
    <row r="2090" spans="2:2" x14ac:dyDescent="0.2">
      <c r="B2090" s="6"/>
    </row>
    <row r="2091" spans="2:2" x14ac:dyDescent="0.2">
      <c r="B2091" s="6"/>
    </row>
    <row r="2092" spans="2:2" x14ac:dyDescent="0.2">
      <c r="B2092" s="6"/>
    </row>
    <row r="2093" spans="2:2" x14ac:dyDescent="0.2">
      <c r="B2093" s="6"/>
    </row>
    <row r="2094" spans="2:2" x14ac:dyDescent="0.2">
      <c r="B2094" s="6"/>
    </row>
    <row r="2095" spans="2:2" x14ac:dyDescent="0.2">
      <c r="B2095" s="6"/>
    </row>
    <row r="2096" spans="2:2" x14ac:dyDescent="0.2">
      <c r="B2096" s="6"/>
    </row>
    <row r="2097" spans="2:2" x14ac:dyDescent="0.2">
      <c r="B2097" s="6"/>
    </row>
    <row r="2098" spans="2:2" x14ac:dyDescent="0.2">
      <c r="B2098" s="6"/>
    </row>
    <row r="2099" spans="2:2" x14ac:dyDescent="0.2">
      <c r="B2099" s="6"/>
    </row>
    <row r="2100" spans="2:2" x14ac:dyDescent="0.2">
      <c r="B2100" s="6"/>
    </row>
    <row r="2101" spans="2:2" x14ac:dyDescent="0.2">
      <c r="B2101" s="6"/>
    </row>
    <row r="2102" spans="2:2" x14ac:dyDescent="0.2">
      <c r="B2102" s="6"/>
    </row>
    <row r="2103" spans="2:2" x14ac:dyDescent="0.2">
      <c r="B2103" s="6"/>
    </row>
    <row r="2104" spans="2:2" x14ac:dyDescent="0.2">
      <c r="B2104" s="6"/>
    </row>
    <row r="2105" spans="2:2" x14ac:dyDescent="0.2">
      <c r="B2105" s="6"/>
    </row>
    <row r="2106" spans="2:2" x14ac:dyDescent="0.2">
      <c r="B2106" s="6"/>
    </row>
    <row r="2107" spans="2:2" x14ac:dyDescent="0.2">
      <c r="B2107" s="6"/>
    </row>
    <row r="2108" spans="2:2" x14ac:dyDescent="0.2">
      <c r="B2108" s="6"/>
    </row>
    <row r="2109" spans="2:2" x14ac:dyDescent="0.2">
      <c r="B2109" s="6"/>
    </row>
    <row r="2110" spans="2:2" x14ac:dyDescent="0.2">
      <c r="B2110" s="6"/>
    </row>
    <row r="2111" spans="2:2" x14ac:dyDescent="0.2">
      <c r="B2111" s="6"/>
    </row>
    <row r="2112" spans="2:2" x14ac:dyDescent="0.2">
      <c r="B2112" s="6"/>
    </row>
    <row r="2113" spans="2:2" x14ac:dyDescent="0.2">
      <c r="B2113" s="6"/>
    </row>
    <row r="2114" spans="2:2" x14ac:dyDescent="0.2">
      <c r="B2114" s="6"/>
    </row>
    <row r="2115" spans="2:2" x14ac:dyDescent="0.2">
      <c r="B2115" s="6"/>
    </row>
    <row r="2116" spans="2:2" x14ac:dyDescent="0.2">
      <c r="B2116" s="6"/>
    </row>
    <row r="2117" spans="2:2" x14ac:dyDescent="0.2">
      <c r="B2117" s="6"/>
    </row>
    <row r="2118" spans="2:2" x14ac:dyDescent="0.2">
      <c r="B2118" s="6"/>
    </row>
    <row r="2119" spans="2:2" x14ac:dyDescent="0.2">
      <c r="B2119" s="6"/>
    </row>
    <row r="2120" spans="2:2" x14ac:dyDescent="0.2">
      <c r="B2120" s="6"/>
    </row>
    <row r="2121" spans="2:2" x14ac:dyDescent="0.2">
      <c r="B2121" s="6"/>
    </row>
    <row r="2122" spans="2:2" x14ac:dyDescent="0.2">
      <c r="B2122" s="6"/>
    </row>
    <row r="2123" spans="2:2" x14ac:dyDescent="0.2">
      <c r="B2123" s="6"/>
    </row>
    <row r="2124" spans="2:2" x14ac:dyDescent="0.2">
      <c r="B2124" s="6"/>
    </row>
    <row r="2125" spans="2:2" x14ac:dyDescent="0.2">
      <c r="B2125" s="6"/>
    </row>
    <row r="2126" spans="2:2" x14ac:dyDescent="0.2">
      <c r="B2126" s="6"/>
    </row>
    <row r="2127" spans="2:2" x14ac:dyDescent="0.2">
      <c r="B2127" s="6"/>
    </row>
    <row r="2128" spans="2:2" x14ac:dyDescent="0.2">
      <c r="B2128" s="6"/>
    </row>
    <row r="2129" spans="2:2" x14ac:dyDescent="0.2">
      <c r="B2129" s="6"/>
    </row>
    <row r="2130" spans="2:2" x14ac:dyDescent="0.2">
      <c r="B2130" s="6"/>
    </row>
    <row r="2131" spans="2:2" x14ac:dyDescent="0.2">
      <c r="B2131" s="6"/>
    </row>
    <row r="2132" spans="2:2" x14ac:dyDescent="0.2">
      <c r="B2132" s="6"/>
    </row>
    <row r="2133" spans="2:2" x14ac:dyDescent="0.2">
      <c r="B2133" s="6"/>
    </row>
    <row r="2134" spans="2:2" x14ac:dyDescent="0.2">
      <c r="B2134" s="6"/>
    </row>
    <row r="2135" spans="2:2" x14ac:dyDescent="0.2">
      <c r="B2135" s="6"/>
    </row>
    <row r="2136" spans="2:2" x14ac:dyDescent="0.2">
      <c r="B2136" s="6"/>
    </row>
    <row r="2137" spans="2:2" x14ac:dyDescent="0.2">
      <c r="B2137" s="6"/>
    </row>
    <row r="2138" spans="2:2" x14ac:dyDescent="0.2">
      <c r="B2138" s="6"/>
    </row>
    <row r="2139" spans="2:2" x14ac:dyDescent="0.2">
      <c r="B2139" s="6"/>
    </row>
    <row r="2140" spans="2:2" x14ac:dyDescent="0.2">
      <c r="B2140" s="6"/>
    </row>
    <row r="2141" spans="2:2" x14ac:dyDescent="0.2">
      <c r="B2141" s="6"/>
    </row>
    <row r="2142" spans="2:2" x14ac:dyDescent="0.2">
      <c r="B2142" s="6"/>
    </row>
    <row r="2143" spans="2:2" x14ac:dyDescent="0.2">
      <c r="B2143" s="6"/>
    </row>
    <row r="2144" spans="2:2" x14ac:dyDescent="0.2">
      <c r="B2144" s="6"/>
    </row>
    <row r="2145" spans="2:2" x14ac:dyDescent="0.2">
      <c r="B2145" s="6"/>
    </row>
    <row r="2146" spans="2:2" x14ac:dyDescent="0.2">
      <c r="B2146" s="6"/>
    </row>
    <row r="2147" spans="2:2" x14ac:dyDescent="0.2">
      <c r="B2147" s="6"/>
    </row>
    <row r="2148" spans="2:2" x14ac:dyDescent="0.2">
      <c r="B2148" s="6"/>
    </row>
    <row r="2149" spans="2:2" x14ac:dyDescent="0.2">
      <c r="B2149" s="6"/>
    </row>
    <row r="2150" spans="2:2" x14ac:dyDescent="0.2">
      <c r="B2150" s="6"/>
    </row>
    <row r="2151" spans="2:2" x14ac:dyDescent="0.2">
      <c r="B2151" s="6"/>
    </row>
    <row r="2152" spans="2:2" x14ac:dyDescent="0.2">
      <c r="B2152" s="6"/>
    </row>
    <row r="2153" spans="2:2" x14ac:dyDescent="0.2">
      <c r="B2153" s="6"/>
    </row>
    <row r="2154" spans="2:2" x14ac:dyDescent="0.2">
      <c r="B2154" s="6"/>
    </row>
    <row r="2155" spans="2:2" x14ac:dyDescent="0.2">
      <c r="B2155" s="6"/>
    </row>
    <row r="2156" spans="2:2" x14ac:dyDescent="0.2">
      <c r="B2156" s="6"/>
    </row>
    <row r="2157" spans="2:2" x14ac:dyDescent="0.2">
      <c r="B2157" s="6"/>
    </row>
    <row r="2158" spans="2:2" x14ac:dyDescent="0.2">
      <c r="B2158" s="6"/>
    </row>
    <row r="2159" spans="2:2" x14ac:dyDescent="0.2">
      <c r="B2159" s="6"/>
    </row>
    <row r="2160" spans="2:2" x14ac:dyDescent="0.2">
      <c r="B2160" s="6"/>
    </row>
    <row r="2161" spans="2:2" x14ac:dyDescent="0.2">
      <c r="B2161" s="6"/>
    </row>
    <row r="2162" spans="2:2" x14ac:dyDescent="0.2">
      <c r="B2162" s="6"/>
    </row>
    <row r="2163" spans="2:2" x14ac:dyDescent="0.2">
      <c r="B2163" s="6"/>
    </row>
    <row r="2164" spans="2:2" x14ac:dyDescent="0.2">
      <c r="B2164" s="6"/>
    </row>
    <row r="2165" spans="2:2" x14ac:dyDescent="0.2">
      <c r="B2165" s="6"/>
    </row>
    <row r="2166" spans="2:2" x14ac:dyDescent="0.2">
      <c r="B2166" s="6"/>
    </row>
    <row r="2167" spans="2:2" x14ac:dyDescent="0.2">
      <c r="B2167" s="6"/>
    </row>
    <row r="2168" spans="2:2" x14ac:dyDescent="0.2">
      <c r="B2168" s="6"/>
    </row>
    <row r="2169" spans="2:2" x14ac:dyDescent="0.2">
      <c r="B2169" s="6"/>
    </row>
    <row r="2170" spans="2:2" x14ac:dyDescent="0.2">
      <c r="B2170" s="6"/>
    </row>
    <row r="2171" spans="2:2" x14ac:dyDescent="0.2">
      <c r="B2171" s="6"/>
    </row>
    <row r="2172" spans="2:2" x14ac:dyDescent="0.2">
      <c r="B2172" s="6"/>
    </row>
    <row r="2173" spans="2:2" x14ac:dyDescent="0.2">
      <c r="B2173" s="6"/>
    </row>
    <row r="2174" spans="2:2" x14ac:dyDescent="0.2">
      <c r="B2174" s="6"/>
    </row>
    <row r="2175" spans="2:2" x14ac:dyDescent="0.2">
      <c r="B2175" s="6"/>
    </row>
    <row r="2176" spans="2:2" x14ac:dyDescent="0.2">
      <c r="B2176" s="6"/>
    </row>
    <row r="2177" spans="2:2" x14ac:dyDescent="0.2">
      <c r="B2177" s="6"/>
    </row>
    <row r="2178" spans="2:2" x14ac:dyDescent="0.2">
      <c r="B2178" s="6"/>
    </row>
    <row r="2179" spans="2:2" x14ac:dyDescent="0.2">
      <c r="B2179" s="6"/>
    </row>
    <row r="2180" spans="2:2" x14ac:dyDescent="0.2">
      <c r="B2180" s="6"/>
    </row>
    <row r="2181" spans="2:2" x14ac:dyDescent="0.2">
      <c r="B2181" s="6"/>
    </row>
    <row r="2182" spans="2:2" x14ac:dyDescent="0.2">
      <c r="B2182" s="6"/>
    </row>
    <row r="2183" spans="2:2" x14ac:dyDescent="0.2">
      <c r="B2183" s="6"/>
    </row>
    <row r="2184" spans="2:2" x14ac:dyDescent="0.2">
      <c r="B2184" s="6"/>
    </row>
    <row r="2185" spans="2:2" x14ac:dyDescent="0.2">
      <c r="B2185" s="6"/>
    </row>
    <row r="2186" spans="2:2" x14ac:dyDescent="0.2">
      <c r="B2186" s="6"/>
    </row>
    <row r="2187" spans="2:2" x14ac:dyDescent="0.2">
      <c r="B2187" s="6"/>
    </row>
    <row r="2188" spans="2:2" x14ac:dyDescent="0.2">
      <c r="B2188" s="6"/>
    </row>
    <row r="2189" spans="2:2" x14ac:dyDescent="0.2">
      <c r="B2189" s="6"/>
    </row>
    <row r="2190" spans="2:2" x14ac:dyDescent="0.2">
      <c r="B2190" s="6"/>
    </row>
    <row r="2191" spans="2:2" x14ac:dyDescent="0.2">
      <c r="B2191" s="6"/>
    </row>
    <row r="2192" spans="2:2" x14ac:dyDescent="0.2">
      <c r="B2192" s="6"/>
    </row>
    <row r="2193" spans="2:2" x14ac:dyDescent="0.2">
      <c r="B2193" s="6"/>
    </row>
    <row r="2194" spans="2:2" x14ac:dyDescent="0.2">
      <c r="B2194" s="6"/>
    </row>
    <row r="2195" spans="2:2" x14ac:dyDescent="0.2">
      <c r="B2195" s="6"/>
    </row>
    <row r="2196" spans="2:2" x14ac:dyDescent="0.2">
      <c r="B2196" s="6"/>
    </row>
    <row r="2197" spans="2:2" x14ac:dyDescent="0.2">
      <c r="B2197" s="6"/>
    </row>
    <row r="2198" spans="2:2" x14ac:dyDescent="0.2">
      <c r="B2198" s="6"/>
    </row>
    <row r="2199" spans="2:2" x14ac:dyDescent="0.2">
      <c r="B2199" s="6"/>
    </row>
    <row r="2200" spans="2:2" x14ac:dyDescent="0.2">
      <c r="B2200" s="6"/>
    </row>
    <row r="2201" spans="2:2" x14ac:dyDescent="0.2">
      <c r="B2201" s="6"/>
    </row>
    <row r="2202" spans="2:2" x14ac:dyDescent="0.2">
      <c r="B2202" s="6"/>
    </row>
    <row r="2203" spans="2:2" x14ac:dyDescent="0.2">
      <c r="B2203" s="6"/>
    </row>
    <row r="2204" spans="2:2" x14ac:dyDescent="0.2">
      <c r="B2204" s="6"/>
    </row>
    <row r="2205" spans="2:2" x14ac:dyDescent="0.2">
      <c r="B2205" s="6"/>
    </row>
    <row r="2206" spans="2:2" x14ac:dyDescent="0.2">
      <c r="B2206" s="6"/>
    </row>
    <row r="2207" spans="2:2" x14ac:dyDescent="0.2">
      <c r="B2207" s="6"/>
    </row>
    <row r="2208" spans="2:2" x14ac:dyDescent="0.2">
      <c r="B2208" s="6"/>
    </row>
    <row r="2209" spans="2:2" x14ac:dyDescent="0.2">
      <c r="B2209" s="6"/>
    </row>
    <row r="2210" spans="2:2" x14ac:dyDescent="0.2">
      <c r="B2210" s="6"/>
    </row>
    <row r="2211" spans="2:2" x14ac:dyDescent="0.2">
      <c r="B2211" s="6"/>
    </row>
    <row r="2212" spans="2:2" x14ac:dyDescent="0.2">
      <c r="B2212" s="6"/>
    </row>
    <row r="2213" spans="2:2" x14ac:dyDescent="0.2">
      <c r="B2213" s="6"/>
    </row>
    <row r="2214" spans="2:2" x14ac:dyDescent="0.2">
      <c r="B2214" s="6"/>
    </row>
    <row r="2215" spans="2:2" x14ac:dyDescent="0.2">
      <c r="B2215" s="6"/>
    </row>
    <row r="2216" spans="2:2" x14ac:dyDescent="0.2">
      <c r="B2216" s="6"/>
    </row>
    <row r="2217" spans="2:2" x14ac:dyDescent="0.2">
      <c r="B2217" s="6"/>
    </row>
    <row r="2218" spans="2:2" x14ac:dyDescent="0.2">
      <c r="B2218" s="6"/>
    </row>
    <row r="2219" spans="2:2" x14ac:dyDescent="0.2">
      <c r="B2219" s="6"/>
    </row>
    <row r="2220" spans="2:2" x14ac:dyDescent="0.2">
      <c r="B2220" s="6"/>
    </row>
    <row r="2221" spans="2:2" x14ac:dyDescent="0.2">
      <c r="B2221" s="6"/>
    </row>
    <row r="2222" spans="2:2" x14ac:dyDescent="0.2">
      <c r="B2222" s="6"/>
    </row>
    <row r="2223" spans="2:2" x14ac:dyDescent="0.2">
      <c r="B2223" s="6"/>
    </row>
    <row r="2224" spans="2:2" x14ac:dyDescent="0.2">
      <c r="B2224" s="6"/>
    </row>
    <row r="2225" spans="2:2" x14ac:dyDescent="0.2">
      <c r="B2225" s="6"/>
    </row>
    <row r="2226" spans="2:2" x14ac:dyDescent="0.2">
      <c r="B2226" s="6"/>
    </row>
    <row r="2227" spans="2:2" x14ac:dyDescent="0.2">
      <c r="B2227" s="6"/>
    </row>
    <row r="2228" spans="2:2" x14ac:dyDescent="0.2">
      <c r="B2228" s="6"/>
    </row>
    <row r="2229" spans="2:2" x14ac:dyDescent="0.2">
      <c r="B2229" s="6"/>
    </row>
    <row r="2230" spans="2:2" x14ac:dyDescent="0.2">
      <c r="B2230" s="6"/>
    </row>
    <row r="2231" spans="2:2" x14ac:dyDescent="0.2">
      <c r="B2231" s="6"/>
    </row>
    <row r="2232" spans="2:2" x14ac:dyDescent="0.2">
      <c r="B2232" s="6"/>
    </row>
    <row r="2233" spans="2:2" x14ac:dyDescent="0.2">
      <c r="B2233" s="6"/>
    </row>
    <row r="2234" spans="2:2" x14ac:dyDescent="0.2">
      <c r="B2234" s="6"/>
    </row>
    <row r="2235" spans="2:2" x14ac:dyDescent="0.2">
      <c r="B2235" s="6"/>
    </row>
    <row r="2236" spans="2:2" x14ac:dyDescent="0.2">
      <c r="B2236" s="6"/>
    </row>
    <row r="2237" spans="2:2" x14ac:dyDescent="0.2">
      <c r="B2237" s="6"/>
    </row>
    <row r="2238" spans="2:2" x14ac:dyDescent="0.2">
      <c r="B2238" s="6"/>
    </row>
    <row r="2239" spans="2:2" x14ac:dyDescent="0.2">
      <c r="B2239" s="6"/>
    </row>
    <row r="2240" spans="2:2" x14ac:dyDescent="0.2">
      <c r="B2240" s="6"/>
    </row>
    <row r="2241" spans="2:2" x14ac:dyDescent="0.2">
      <c r="B2241" s="6"/>
    </row>
    <row r="2242" spans="2:2" x14ac:dyDescent="0.2">
      <c r="B2242" s="6"/>
    </row>
    <row r="2243" spans="2:2" x14ac:dyDescent="0.2">
      <c r="B2243" s="6"/>
    </row>
    <row r="2244" spans="2:2" x14ac:dyDescent="0.2">
      <c r="B2244" s="6"/>
    </row>
    <row r="2245" spans="2:2" x14ac:dyDescent="0.2">
      <c r="B2245" s="6"/>
    </row>
    <row r="2246" spans="2:2" x14ac:dyDescent="0.2">
      <c r="B2246" s="6"/>
    </row>
    <row r="2247" spans="2:2" x14ac:dyDescent="0.2">
      <c r="B2247" s="6"/>
    </row>
    <row r="2248" spans="2:2" x14ac:dyDescent="0.2">
      <c r="B2248" s="6"/>
    </row>
    <row r="2249" spans="2:2" x14ac:dyDescent="0.2">
      <c r="B2249" s="6"/>
    </row>
    <row r="2250" spans="2:2" x14ac:dyDescent="0.2">
      <c r="B2250" s="6"/>
    </row>
    <row r="2251" spans="2:2" x14ac:dyDescent="0.2">
      <c r="B2251" s="6"/>
    </row>
    <row r="2252" spans="2:2" x14ac:dyDescent="0.2">
      <c r="B2252" s="6"/>
    </row>
    <row r="2253" spans="2:2" x14ac:dyDescent="0.2">
      <c r="B2253" s="6"/>
    </row>
    <row r="2254" spans="2:2" x14ac:dyDescent="0.2">
      <c r="B2254" s="6"/>
    </row>
    <row r="2255" spans="2:2" x14ac:dyDescent="0.2">
      <c r="B2255" s="6"/>
    </row>
    <row r="2256" spans="2:2" x14ac:dyDescent="0.2">
      <c r="B2256" s="6"/>
    </row>
    <row r="2257" spans="2:2" x14ac:dyDescent="0.2">
      <c r="B2257" s="6"/>
    </row>
    <row r="2258" spans="2:2" x14ac:dyDescent="0.2">
      <c r="B2258" s="6"/>
    </row>
    <row r="2259" spans="2:2" x14ac:dyDescent="0.2">
      <c r="B2259" s="6"/>
    </row>
    <row r="2260" spans="2:2" x14ac:dyDescent="0.2">
      <c r="B2260" s="6"/>
    </row>
    <row r="2261" spans="2:2" x14ac:dyDescent="0.2">
      <c r="B2261" s="6"/>
    </row>
    <row r="2262" spans="2:2" x14ac:dyDescent="0.2">
      <c r="B2262" s="6"/>
    </row>
    <row r="2263" spans="2:2" x14ac:dyDescent="0.2">
      <c r="B2263" s="6"/>
    </row>
    <row r="2264" spans="2:2" x14ac:dyDescent="0.2">
      <c r="B2264" s="6"/>
    </row>
    <row r="2265" spans="2:2" x14ac:dyDescent="0.2">
      <c r="B2265" s="6"/>
    </row>
    <row r="2266" spans="2:2" x14ac:dyDescent="0.2">
      <c r="B2266" s="6"/>
    </row>
    <row r="2267" spans="2:2" x14ac:dyDescent="0.2">
      <c r="B2267" s="6"/>
    </row>
    <row r="2268" spans="2:2" x14ac:dyDescent="0.2">
      <c r="B2268" s="6"/>
    </row>
    <row r="2269" spans="2:2" x14ac:dyDescent="0.2">
      <c r="B2269" s="6"/>
    </row>
    <row r="2270" spans="2:2" x14ac:dyDescent="0.2">
      <c r="B2270" s="6"/>
    </row>
    <row r="2271" spans="2:2" x14ac:dyDescent="0.2">
      <c r="B2271" s="6"/>
    </row>
    <row r="2272" spans="2:2" x14ac:dyDescent="0.2">
      <c r="B2272" s="6"/>
    </row>
    <row r="2273" spans="2:2" x14ac:dyDescent="0.2">
      <c r="B2273" s="6"/>
    </row>
    <row r="2274" spans="2:2" x14ac:dyDescent="0.2">
      <c r="B2274" s="6"/>
    </row>
    <row r="2275" spans="2:2" x14ac:dyDescent="0.2">
      <c r="B2275" s="6"/>
    </row>
    <row r="2276" spans="2:2" x14ac:dyDescent="0.2">
      <c r="B2276" s="6"/>
    </row>
    <row r="2277" spans="2:2" x14ac:dyDescent="0.2">
      <c r="B2277" s="6"/>
    </row>
    <row r="2278" spans="2:2" x14ac:dyDescent="0.2">
      <c r="B2278" s="6"/>
    </row>
    <row r="2279" spans="2:2" x14ac:dyDescent="0.2">
      <c r="B2279" s="6"/>
    </row>
    <row r="2280" spans="2:2" x14ac:dyDescent="0.2">
      <c r="B2280" s="6"/>
    </row>
    <row r="2281" spans="2:2" x14ac:dyDescent="0.2">
      <c r="B2281" s="6"/>
    </row>
    <row r="2282" spans="2:2" x14ac:dyDescent="0.2">
      <c r="B2282" s="6"/>
    </row>
    <row r="2283" spans="2:2" x14ac:dyDescent="0.2">
      <c r="B2283" s="6"/>
    </row>
    <row r="2284" spans="2:2" x14ac:dyDescent="0.2">
      <c r="B2284" s="6"/>
    </row>
    <row r="2285" spans="2:2" x14ac:dyDescent="0.2">
      <c r="B2285" s="6"/>
    </row>
    <row r="2286" spans="2:2" x14ac:dyDescent="0.2">
      <c r="B2286" s="6"/>
    </row>
    <row r="2287" spans="2:2" x14ac:dyDescent="0.2">
      <c r="B2287" s="6"/>
    </row>
    <row r="2288" spans="2:2" x14ac:dyDescent="0.2">
      <c r="B2288" s="6"/>
    </row>
    <row r="2289" spans="2:2" x14ac:dyDescent="0.2">
      <c r="B2289" s="6"/>
    </row>
    <row r="2290" spans="2:2" x14ac:dyDescent="0.2">
      <c r="B2290" s="6"/>
    </row>
    <row r="2291" spans="2:2" x14ac:dyDescent="0.2">
      <c r="B2291" s="6"/>
    </row>
    <row r="2292" spans="2:2" x14ac:dyDescent="0.2">
      <c r="B2292" s="6"/>
    </row>
    <row r="2293" spans="2:2" x14ac:dyDescent="0.2">
      <c r="B2293" s="6"/>
    </row>
    <row r="2294" spans="2:2" x14ac:dyDescent="0.2">
      <c r="B2294" s="6"/>
    </row>
    <row r="2295" spans="2:2" x14ac:dyDescent="0.2">
      <c r="B2295" s="6"/>
    </row>
    <row r="2296" spans="2:2" x14ac:dyDescent="0.2">
      <c r="B2296" s="6"/>
    </row>
    <row r="2297" spans="2:2" x14ac:dyDescent="0.2">
      <c r="B2297" s="6"/>
    </row>
    <row r="2298" spans="2:2" x14ac:dyDescent="0.2">
      <c r="B2298" s="6"/>
    </row>
    <row r="2299" spans="2:2" x14ac:dyDescent="0.2">
      <c r="B2299" s="6"/>
    </row>
    <row r="2300" spans="2:2" x14ac:dyDescent="0.2">
      <c r="B2300" s="6"/>
    </row>
    <row r="2301" spans="2:2" x14ac:dyDescent="0.2">
      <c r="B2301" s="6"/>
    </row>
    <row r="2302" spans="2:2" x14ac:dyDescent="0.2">
      <c r="B2302" s="6"/>
    </row>
    <row r="2303" spans="2:2" x14ac:dyDescent="0.2">
      <c r="B2303" s="6"/>
    </row>
    <row r="2304" spans="2:2" x14ac:dyDescent="0.2">
      <c r="B2304" s="6"/>
    </row>
    <row r="2305" spans="2:2" x14ac:dyDescent="0.2">
      <c r="B2305" s="6"/>
    </row>
    <row r="2306" spans="2:2" x14ac:dyDescent="0.2">
      <c r="B2306" s="6"/>
    </row>
    <row r="2307" spans="2:2" x14ac:dyDescent="0.2">
      <c r="B2307" s="6"/>
    </row>
    <row r="2308" spans="2:2" x14ac:dyDescent="0.2">
      <c r="B2308" s="6"/>
    </row>
    <row r="2309" spans="2:2" x14ac:dyDescent="0.2">
      <c r="B2309" s="6"/>
    </row>
    <row r="2310" spans="2:2" x14ac:dyDescent="0.2">
      <c r="B2310" s="6"/>
    </row>
    <row r="2311" spans="2:2" x14ac:dyDescent="0.2">
      <c r="B2311" s="6"/>
    </row>
    <row r="2312" spans="2:2" x14ac:dyDescent="0.2">
      <c r="B2312" s="6"/>
    </row>
    <row r="2313" spans="2:2" x14ac:dyDescent="0.2">
      <c r="B2313" s="6"/>
    </row>
    <row r="2314" spans="2:2" x14ac:dyDescent="0.2">
      <c r="B2314" s="6"/>
    </row>
    <row r="2315" spans="2:2" x14ac:dyDescent="0.2">
      <c r="B2315" s="6"/>
    </row>
    <row r="2316" spans="2:2" x14ac:dyDescent="0.2">
      <c r="B2316" s="6"/>
    </row>
    <row r="2317" spans="2:2" x14ac:dyDescent="0.2">
      <c r="B2317" s="6"/>
    </row>
    <row r="2318" spans="2:2" x14ac:dyDescent="0.2">
      <c r="B2318" s="6"/>
    </row>
    <row r="2319" spans="2:2" x14ac:dyDescent="0.2">
      <c r="B2319" s="6"/>
    </row>
    <row r="2320" spans="2:2" x14ac:dyDescent="0.2">
      <c r="B2320" s="6"/>
    </row>
    <row r="2321" spans="2:2" x14ac:dyDescent="0.2">
      <c r="B2321" s="6"/>
    </row>
    <row r="2322" spans="2:2" x14ac:dyDescent="0.2">
      <c r="B2322" s="6"/>
    </row>
    <row r="2323" spans="2:2" x14ac:dyDescent="0.2">
      <c r="B2323" s="6"/>
    </row>
    <row r="2324" spans="2:2" x14ac:dyDescent="0.2">
      <c r="B2324" s="6"/>
    </row>
    <row r="2325" spans="2:2" x14ac:dyDescent="0.2">
      <c r="B2325" s="6"/>
    </row>
    <row r="2326" spans="2:2" x14ac:dyDescent="0.2">
      <c r="B2326" s="6"/>
    </row>
    <row r="2327" spans="2:2" x14ac:dyDescent="0.2">
      <c r="B2327" s="6"/>
    </row>
    <row r="2328" spans="2:2" x14ac:dyDescent="0.2">
      <c r="B2328" s="6"/>
    </row>
    <row r="2329" spans="2:2" x14ac:dyDescent="0.2">
      <c r="B2329" s="6"/>
    </row>
    <row r="2330" spans="2:2" x14ac:dyDescent="0.2">
      <c r="B2330" s="6"/>
    </row>
    <row r="2331" spans="2:2" x14ac:dyDescent="0.2">
      <c r="B2331" s="6"/>
    </row>
    <row r="2332" spans="2:2" x14ac:dyDescent="0.2">
      <c r="B2332" s="6"/>
    </row>
    <row r="2333" spans="2:2" x14ac:dyDescent="0.2">
      <c r="B2333" s="6"/>
    </row>
    <row r="2334" spans="2:2" x14ac:dyDescent="0.2">
      <c r="B2334" s="6"/>
    </row>
    <row r="2335" spans="2:2" x14ac:dyDescent="0.2">
      <c r="B2335" s="6"/>
    </row>
    <row r="2336" spans="2:2" x14ac:dyDescent="0.2">
      <c r="B2336" s="6"/>
    </row>
    <row r="2337" spans="2:2" x14ac:dyDescent="0.2">
      <c r="B2337" s="6"/>
    </row>
    <row r="2338" spans="2:2" x14ac:dyDescent="0.2">
      <c r="B2338" s="6"/>
    </row>
    <row r="2339" spans="2:2" x14ac:dyDescent="0.2">
      <c r="B2339" s="6"/>
    </row>
    <row r="2340" spans="2:2" x14ac:dyDescent="0.2">
      <c r="B2340" s="6"/>
    </row>
    <row r="2341" spans="2:2" x14ac:dyDescent="0.2">
      <c r="B2341" s="6"/>
    </row>
    <row r="2342" spans="2:2" x14ac:dyDescent="0.2">
      <c r="B2342" s="6"/>
    </row>
    <row r="2343" spans="2:2" x14ac:dyDescent="0.2">
      <c r="B2343" s="6"/>
    </row>
    <row r="2344" spans="2:2" x14ac:dyDescent="0.2">
      <c r="B2344" s="6"/>
    </row>
    <row r="2345" spans="2:2" x14ac:dyDescent="0.2">
      <c r="B2345" s="6"/>
    </row>
    <row r="2346" spans="2:2" x14ac:dyDescent="0.2">
      <c r="B2346" s="6"/>
    </row>
    <row r="2347" spans="2:2" x14ac:dyDescent="0.2">
      <c r="B2347" s="6"/>
    </row>
    <row r="2348" spans="2:2" x14ac:dyDescent="0.2">
      <c r="B2348" s="6"/>
    </row>
    <row r="2349" spans="2:2" x14ac:dyDescent="0.2">
      <c r="B2349" s="6"/>
    </row>
    <row r="2350" spans="2:2" x14ac:dyDescent="0.2">
      <c r="B2350" s="6"/>
    </row>
    <row r="2351" spans="2:2" x14ac:dyDescent="0.2">
      <c r="B2351" s="6"/>
    </row>
    <row r="2352" spans="2:2" x14ac:dyDescent="0.2">
      <c r="B2352" s="6"/>
    </row>
    <row r="2353" spans="2:2" x14ac:dyDescent="0.2">
      <c r="B2353" s="6"/>
    </row>
    <row r="2354" spans="2:2" x14ac:dyDescent="0.2">
      <c r="B2354" s="6"/>
    </row>
    <row r="2355" spans="2:2" x14ac:dyDescent="0.2">
      <c r="B2355" s="6"/>
    </row>
    <row r="2356" spans="2:2" x14ac:dyDescent="0.2">
      <c r="B2356" s="6"/>
    </row>
    <row r="2357" spans="2:2" x14ac:dyDescent="0.2">
      <c r="B2357" s="6"/>
    </row>
    <row r="2358" spans="2:2" x14ac:dyDescent="0.2">
      <c r="B2358" s="6"/>
    </row>
    <row r="2359" spans="2:2" x14ac:dyDescent="0.2">
      <c r="B2359" s="6"/>
    </row>
    <row r="2360" spans="2:2" x14ac:dyDescent="0.2">
      <c r="B2360" s="6"/>
    </row>
    <row r="2361" spans="2:2" x14ac:dyDescent="0.2">
      <c r="B2361" s="6"/>
    </row>
    <row r="2362" spans="2:2" x14ac:dyDescent="0.2">
      <c r="B2362" s="6"/>
    </row>
    <row r="2363" spans="2:2" x14ac:dyDescent="0.2">
      <c r="B2363" s="6"/>
    </row>
    <row r="2364" spans="2:2" x14ac:dyDescent="0.2">
      <c r="B2364" s="6"/>
    </row>
    <row r="2365" spans="2:2" x14ac:dyDescent="0.2">
      <c r="B2365" s="6"/>
    </row>
    <row r="2366" spans="2:2" x14ac:dyDescent="0.2">
      <c r="B2366" s="6"/>
    </row>
    <row r="2367" spans="2:2" x14ac:dyDescent="0.2">
      <c r="B2367" s="6"/>
    </row>
    <row r="2368" spans="2:2" x14ac:dyDescent="0.2">
      <c r="B2368" s="6"/>
    </row>
    <row r="2369" spans="2:2" x14ac:dyDescent="0.2">
      <c r="B2369" s="6"/>
    </row>
    <row r="2370" spans="2:2" x14ac:dyDescent="0.2">
      <c r="B2370" s="6"/>
    </row>
    <row r="2371" spans="2:2" x14ac:dyDescent="0.2">
      <c r="B2371" s="6"/>
    </row>
    <row r="2372" spans="2:2" x14ac:dyDescent="0.2">
      <c r="B2372" s="6"/>
    </row>
    <row r="2373" spans="2:2" x14ac:dyDescent="0.2">
      <c r="B2373" s="6"/>
    </row>
    <row r="2374" spans="2:2" x14ac:dyDescent="0.2">
      <c r="B2374" s="6"/>
    </row>
    <row r="2375" spans="2:2" x14ac:dyDescent="0.2">
      <c r="B2375" s="6"/>
    </row>
    <row r="2376" spans="2:2" x14ac:dyDescent="0.2">
      <c r="B2376" s="6"/>
    </row>
    <row r="2377" spans="2:2" x14ac:dyDescent="0.2">
      <c r="B2377" s="6"/>
    </row>
    <row r="2378" spans="2:2" x14ac:dyDescent="0.2">
      <c r="B2378" s="6"/>
    </row>
    <row r="2379" spans="2:2" x14ac:dyDescent="0.2">
      <c r="B2379" s="6"/>
    </row>
    <row r="2380" spans="2:2" x14ac:dyDescent="0.2">
      <c r="B2380" s="6"/>
    </row>
    <row r="2381" spans="2:2" x14ac:dyDescent="0.2">
      <c r="B2381" s="6"/>
    </row>
    <row r="2382" spans="2:2" x14ac:dyDescent="0.2">
      <c r="B2382" s="6"/>
    </row>
    <row r="2383" spans="2:2" x14ac:dyDescent="0.2">
      <c r="B2383" s="6"/>
    </row>
    <row r="2384" spans="2:2" x14ac:dyDescent="0.2">
      <c r="B2384" s="6"/>
    </row>
    <row r="2385" spans="2:2" x14ac:dyDescent="0.2">
      <c r="B2385" s="6"/>
    </row>
    <row r="2386" spans="2:2" x14ac:dyDescent="0.2">
      <c r="B2386" s="6"/>
    </row>
    <row r="2387" spans="2:2" x14ac:dyDescent="0.2">
      <c r="B2387" s="6"/>
    </row>
    <row r="2388" spans="2:2" x14ac:dyDescent="0.2">
      <c r="B2388" s="6"/>
    </row>
    <row r="2389" spans="2:2" x14ac:dyDescent="0.2">
      <c r="B2389" s="6"/>
    </row>
    <row r="2390" spans="2:2" x14ac:dyDescent="0.2">
      <c r="B2390" s="6"/>
    </row>
    <row r="2391" spans="2:2" x14ac:dyDescent="0.2">
      <c r="B2391" s="6"/>
    </row>
    <row r="2392" spans="2:2" x14ac:dyDescent="0.2">
      <c r="B2392" s="6"/>
    </row>
    <row r="2393" spans="2:2" x14ac:dyDescent="0.2">
      <c r="B2393" s="6"/>
    </row>
    <row r="2394" spans="2:2" x14ac:dyDescent="0.2">
      <c r="B2394" s="6"/>
    </row>
    <row r="2395" spans="2:2" x14ac:dyDescent="0.2">
      <c r="B2395" s="6"/>
    </row>
    <row r="2396" spans="2:2" x14ac:dyDescent="0.2">
      <c r="B2396" s="6"/>
    </row>
    <row r="2397" spans="2:2" x14ac:dyDescent="0.2">
      <c r="B2397" s="6"/>
    </row>
    <row r="2398" spans="2:2" x14ac:dyDescent="0.2">
      <c r="B2398" s="6"/>
    </row>
    <row r="2399" spans="2:2" x14ac:dyDescent="0.2">
      <c r="B2399" s="6"/>
    </row>
    <row r="2400" spans="2:2" x14ac:dyDescent="0.2">
      <c r="B2400" s="6"/>
    </row>
    <row r="2401" spans="2:2" x14ac:dyDescent="0.2">
      <c r="B2401" s="6"/>
    </row>
    <row r="2402" spans="2:2" x14ac:dyDescent="0.2">
      <c r="B2402" s="6"/>
    </row>
    <row r="2403" spans="2:2" x14ac:dyDescent="0.2">
      <c r="B2403" s="6"/>
    </row>
    <row r="2404" spans="2:2" x14ac:dyDescent="0.2">
      <c r="B2404" s="6"/>
    </row>
    <row r="2405" spans="2:2" x14ac:dyDescent="0.2">
      <c r="B2405" s="6"/>
    </row>
    <row r="2406" spans="2:2" x14ac:dyDescent="0.2">
      <c r="B2406" s="6"/>
    </row>
    <row r="2407" spans="2:2" x14ac:dyDescent="0.2">
      <c r="B2407" s="6"/>
    </row>
    <row r="2408" spans="2:2" x14ac:dyDescent="0.2">
      <c r="B2408" s="6"/>
    </row>
    <row r="2409" spans="2:2" x14ac:dyDescent="0.2">
      <c r="B2409" s="6"/>
    </row>
    <row r="2410" spans="2:2" x14ac:dyDescent="0.2">
      <c r="B2410" s="6"/>
    </row>
    <row r="2411" spans="2:2" x14ac:dyDescent="0.2">
      <c r="B2411" s="6"/>
    </row>
    <row r="2412" spans="2:2" x14ac:dyDescent="0.2">
      <c r="B2412" s="6"/>
    </row>
    <row r="2413" spans="2:2" x14ac:dyDescent="0.2">
      <c r="B2413" s="6"/>
    </row>
    <row r="2414" spans="2:2" x14ac:dyDescent="0.2">
      <c r="B2414" s="6"/>
    </row>
    <row r="2415" spans="2:2" x14ac:dyDescent="0.2">
      <c r="B2415" s="6"/>
    </row>
    <row r="2416" spans="2:2" x14ac:dyDescent="0.2">
      <c r="B2416" s="6"/>
    </row>
    <row r="2417" spans="2:2" x14ac:dyDescent="0.2">
      <c r="B2417" s="6"/>
    </row>
    <row r="2418" spans="2:2" x14ac:dyDescent="0.2">
      <c r="B2418" s="6"/>
    </row>
    <row r="2419" spans="2:2" x14ac:dyDescent="0.2">
      <c r="B2419" s="6"/>
    </row>
    <row r="2420" spans="2:2" x14ac:dyDescent="0.2">
      <c r="B2420" s="6"/>
    </row>
    <row r="2421" spans="2:2" x14ac:dyDescent="0.2">
      <c r="B2421" s="6"/>
    </row>
    <row r="2422" spans="2:2" x14ac:dyDescent="0.2">
      <c r="B2422" s="6"/>
    </row>
    <row r="2423" spans="2:2" x14ac:dyDescent="0.2">
      <c r="B2423" s="6"/>
    </row>
    <row r="2424" spans="2:2" x14ac:dyDescent="0.2">
      <c r="B2424" s="6"/>
    </row>
    <row r="2425" spans="2:2" x14ac:dyDescent="0.2">
      <c r="B2425" s="6"/>
    </row>
    <row r="2426" spans="2:2" x14ac:dyDescent="0.2">
      <c r="B2426" s="6"/>
    </row>
    <row r="2427" spans="2:2" x14ac:dyDescent="0.2">
      <c r="B2427" s="6"/>
    </row>
    <row r="2428" spans="2:2" x14ac:dyDescent="0.2">
      <c r="B2428" s="6"/>
    </row>
    <row r="2429" spans="2:2" x14ac:dyDescent="0.2">
      <c r="B2429" s="6"/>
    </row>
    <row r="2430" spans="2:2" x14ac:dyDescent="0.2">
      <c r="B2430" s="6"/>
    </row>
    <row r="2431" spans="2:2" x14ac:dyDescent="0.2">
      <c r="B2431" s="6"/>
    </row>
    <row r="2432" spans="2:2" x14ac:dyDescent="0.2">
      <c r="B2432" s="6"/>
    </row>
    <row r="2433" spans="2:2" x14ac:dyDescent="0.2">
      <c r="B2433" s="6"/>
    </row>
    <row r="2434" spans="2:2" x14ac:dyDescent="0.2">
      <c r="B2434" s="6"/>
    </row>
    <row r="2435" spans="2:2" x14ac:dyDescent="0.2">
      <c r="B2435" s="6"/>
    </row>
    <row r="2436" spans="2:2" x14ac:dyDescent="0.2">
      <c r="B2436" s="6"/>
    </row>
    <row r="2437" spans="2:2" x14ac:dyDescent="0.2">
      <c r="B2437" s="6"/>
    </row>
    <row r="2438" spans="2:2" x14ac:dyDescent="0.2">
      <c r="B2438" s="6"/>
    </row>
    <row r="2439" spans="2:2" x14ac:dyDescent="0.2">
      <c r="B2439" s="6"/>
    </row>
    <row r="2440" spans="2:2" x14ac:dyDescent="0.2">
      <c r="B2440" s="6"/>
    </row>
    <row r="2441" spans="2:2" x14ac:dyDescent="0.2">
      <c r="B2441" s="6"/>
    </row>
    <row r="2442" spans="2:2" x14ac:dyDescent="0.2">
      <c r="B2442" s="6"/>
    </row>
    <row r="2443" spans="2:2" x14ac:dyDescent="0.2">
      <c r="B2443" s="6"/>
    </row>
    <row r="2444" spans="2:2" x14ac:dyDescent="0.2">
      <c r="B2444" s="6"/>
    </row>
    <row r="2445" spans="2:2" x14ac:dyDescent="0.2">
      <c r="B2445" s="6"/>
    </row>
    <row r="2446" spans="2:2" x14ac:dyDescent="0.2">
      <c r="B2446" s="6"/>
    </row>
    <row r="2447" spans="2:2" x14ac:dyDescent="0.2">
      <c r="B2447" s="6"/>
    </row>
    <row r="2448" spans="2:2" x14ac:dyDescent="0.2">
      <c r="B2448" s="6"/>
    </row>
    <row r="2449" spans="2:2" x14ac:dyDescent="0.2">
      <c r="B2449" s="6"/>
    </row>
    <row r="2450" spans="2:2" x14ac:dyDescent="0.2">
      <c r="B2450" s="6"/>
    </row>
    <row r="2451" spans="2:2" x14ac:dyDescent="0.2">
      <c r="B2451" s="6"/>
    </row>
    <row r="2452" spans="2:2" x14ac:dyDescent="0.2">
      <c r="B2452" s="6"/>
    </row>
    <row r="2453" spans="2:2" x14ac:dyDescent="0.2">
      <c r="B2453" s="6"/>
    </row>
    <row r="2454" spans="2:2" x14ac:dyDescent="0.2">
      <c r="B2454" s="6"/>
    </row>
    <row r="2455" spans="2:2" x14ac:dyDescent="0.2">
      <c r="B2455" s="6"/>
    </row>
    <row r="2456" spans="2:2" x14ac:dyDescent="0.2">
      <c r="B2456" s="6"/>
    </row>
    <row r="2457" spans="2:2" x14ac:dyDescent="0.2">
      <c r="B2457" s="6"/>
    </row>
    <row r="2458" spans="2:2" x14ac:dyDescent="0.2">
      <c r="B2458" s="6"/>
    </row>
    <row r="2459" spans="2:2" x14ac:dyDescent="0.2">
      <c r="B2459" s="6"/>
    </row>
    <row r="2460" spans="2:2" x14ac:dyDescent="0.2">
      <c r="B2460" s="6"/>
    </row>
    <row r="2461" spans="2:2" x14ac:dyDescent="0.2">
      <c r="B2461" s="6"/>
    </row>
    <row r="2462" spans="2:2" x14ac:dyDescent="0.2">
      <c r="B2462" s="6"/>
    </row>
    <row r="2463" spans="2:2" x14ac:dyDescent="0.2">
      <c r="B2463" s="6"/>
    </row>
    <row r="2464" spans="2:2" x14ac:dyDescent="0.2">
      <c r="B2464" s="6"/>
    </row>
    <row r="2465" spans="2:2" x14ac:dyDescent="0.2">
      <c r="B2465" s="6"/>
    </row>
    <row r="2466" spans="2:2" x14ac:dyDescent="0.2">
      <c r="B2466" s="6"/>
    </row>
    <row r="2467" spans="2:2" x14ac:dyDescent="0.2">
      <c r="B2467" s="6"/>
    </row>
    <row r="2468" spans="2:2" x14ac:dyDescent="0.2">
      <c r="B2468" s="6"/>
    </row>
    <row r="2469" spans="2:2" x14ac:dyDescent="0.2">
      <c r="B2469" s="6"/>
    </row>
    <row r="2470" spans="2:2" x14ac:dyDescent="0.2">
      <c r="B2470" s="6"/>
    </row>
    <row r="2471" spans="2:2" x14ac:dyDescent="0.2">
      <c r="B2471" s="6"/>
    </row>
    <row r="2472" spans="2:2" x14ac:dyDescent="0.2">
      <c r="B2472" s="6"/>
    </row>
    <row r="2473" spans="2:2" x14ac:dyDescent="0.2">
      <c r="B2473" s="6"/>
    </row>
    <row r="2474" spans="2:2" x14ac:dyDescent="0.2">
      <c r="B2474" s="6"/>
    </row>
    <row r="2475" spans="2:2" x14ac:dyDescent="0.2">
      <c r="B2475" s="6"/>
    </row>
    <row r="2476" spans="2:2" x14ac:dyDescent="0.2">
      <c r="B2476" s="6"/>
    </row>
    <row r="2477" spans="2:2" x14ac:dyDescent="0.2">
      <c r="B2477" s="6"/>
    </row>
    <row r="2478" spans="2:2" x14ac:dyDescent="0.2">
      <c r="B2478" s="6"/>
    </row>
    <row r="2479" spans="2:2" x14ac:dyDescent="0.2">
      <c r="B2479" s="6"/>
    </row>
    <row r="2480" spans="2:2" x14ac:dyDescent="0.2">
      <c r="B2480" s="6"/>
    </row>
    <row r="2481" spans="2:2" x14ac:dyDescent="0.2">
      <c r="B2481" s="6"/>
    </row>
    <row r="2482" spans="2:2" x14ac:dyDescent="0.2">
      <c r="B2482" s="6"/>
    </row>
    <row r="2483" spans="2:2" x14ac:dyDescent="0.2">
      <c r="B2483" s="6"/>
    </row>
    <row r="2484" spans="2:2" x14ac:dyDescent="0.2">
      <c r="B2484" s="6"/>
    </row>
    <row r="2485" spans="2:2" x14ac:dyDescent="0.2">
      <c r="B2485" s="6"/>
    </row>
    <row r="2486" spans="2:2" x14ac:dyDescent="0.2">
      <c r="B2486" s="6"/>
    </row>
    <row r="2487" spans="2:2" x14ac:dyDescent="0.2">
      <c r="B2487" s="6"/>
    </row>
    <row r="2488" spans="2:2" x14ac:dyDescent="0.2">
      <c r="B2488" s="6"/>
    </row>
    <row r="2489" spans="2:2" x14ac:dyDescent="0.2">
      <c r="B2489" s="6"/>
    </row>
    <row r="2490" spans="2:2" x14ac:dyDescent="0.2">
      <c r="B2490" s="6"/>
    </row>
    <row r="2491" spans="2:2" x14ac:dyDescent="0.2">
      <c r="B2491" s="6"/>
    </row>
    <row r="2492" spans="2:2" x14ac:dyDescent="0.2">
      <c r="B2492" s="6"/>
    </row>
    <row r="2493" spans="2:2" x14ac:dyDescent="0.2">
      <c r="B2493" s="6"/>
    </row>
    <row r="2494" spans="2:2" x14ac:dyDescent="0.2">
      <c r="B2494" s="6"/>
    </row>
    <row r="2495" spans="2:2" x14ac:dyDescent="0.2">
      <c r="B2495" s="6"/>
    </row>
    <row r="2496" spans="2:2" x14ac:dyDescent="0.2">
      <c r="B2496" s="6"/>
    </row>
    <row r="2497" spans="2:2" x14ac:dyDescent="0.2">
      <c r="B2497" s="6"/>
    </row>
    <row r="2498" spans="2:2" x14ac:dyDescent="0.2">
      <c r="B2498" s="6"/>
    </row>
    <row r="2499" spans="2:2" x14ac:dyDescent="0.2">
      <c r="B2499" s="6"/>
    </row>
    <row r="2500" spans="2:2" x14ac:dyDescent="0.2">
      <c r="B2500" s="6"/>
    </row>
    <row r="2501" spans="2:2" x14ac:dyDescent="0.2">
      <c r="B2501" s="6"/>
    </row>
    <row r="2502" spans="2:2" x14ac:dyDescent="0.2">
      <c r="B2502" s="6"/>
    </row>
    <row r="2503" spans="2:2" x14ac:dyDescent="0.2">
      <c r="B2503" s="6"/>
    </row>
    <row r="2504" spans="2:2" x14ac:dyDescent="0.2">
      <c r="B2504" s="6"/>
    </row>
    <row r="2505" spans="2:2" x14ac:dyDescent="0.2">
      <c r="B2505" s="6"/>
    </row>
    <row r="2506" spans="2:2" x14ac:dyDescent="0.2">
      <c r="B2506" s="6"/>
    </row>
    <row r="2507" spans="2:2" x14ac:dyDescent="0.2">
      <c r="B2507" s="6"/>
    </row>
    <row r="2508" spans="2:2" x14ac:dyDescent="0.2">
      <c r="B2508" s="6"/>
    </row>
    <row r="2509" spans="2:2" x14ac:dyDescent="0.2">
      <c r="B2509" s="6"/>
    </row>
    <row r="2510" spans="2:2" x14ac:dyDescent="0.2">
      <c r="B2510" s="6"/>
    </row>
    <row r="2511" spans="2:2" x14ac:dyDescent="0.2">
      <c r="B2511" s="6"/>
    </row>
    <row r="2512" spans="2:2" x14ac:dyDescent="0.2">
      <c r="B2512" s="6"/>
    </row>
    <row r="2513" spans="2:2" x14ac:dyDescent="0.2">
      <c r="B2513" s="6"/>
    </row>
    <row r="2514" spans="2:2" x14ac:dyDescent="0.2">
      <c r="B2514" s="6"/>
    </row>
    <row r="2515" spans="2:2" x14ac:dyDescent="0.2">
      <c r="B2515" s="6"/>
    </row>
    <row r="2516" spans="2:2" x14ac:dyDescent="0.2">
      <c r="B2516" s="6"/>
    </row>
    <row r="2517" spans="2:2" x14ac:dyDescent="0.2">
      <c r="B2517" s="6"/>
    </row>
    <row r="2518" spans="2:2" x14ac:dyDescent="0.2">
      <c r="B2518" s="6"/>
    </row>
    <row r="2519" spans="2:2" x14ac:dyDescent="0.2">
      <c r="B2519" s="6"/>
    </row>
    <row r="2520" spans="2:2" x14ac:dyDescent="0.2">
      <c r="B2520" s="6"/>
    </row>
    <row r="2521" spans="2:2" x14ac:dyDescent="0.2">
      <c r="B2521" s="6"/>
    </row>
    <row r="2522" spans="2:2" x14ac:dyDescent="0.2">
      <c r="B2522" s="6"/>
    </row>
    <row r="2523" spans="2:2" x14ac:dyDescent="0.2">
      <c r="B2523" s="6"/>
    </row>
    <row r="2524" spans="2:2" x14ac:dyDescent="0.2">
      <c r="B2524" s="6"/>
    </row>
    <row r="2525" spans="2:2" x14ac:dyDescent="0.2">
      <c r="B2525" s="6"/>
    </row>
    <row r="2526" spans="2:2" x14ac:dyDescent="0.2">
      <c r="B2526" s="6"/>
    </row>
    <row r="2527" spans="2:2" x14ac:dyDescent="0.2">
      <c r="B2527" s="6"/>
    </row>
    <row r="2528" spans="2:2" x14ac:dyDescent="0.2">
      <c r="B2528" s="6"/>
    </row>
    <row r="2529" spans="2:2" x14ac:dyDescent="0.2">
      <c r="B2529" s="6"/>
    </row>
    <row r="2530" spans="2:2" x14ac:dyDescent="0.2">
      <c r="B2530" s="6"/>
    </row>
    <row r="2531" spans="2:2" x14ac:dyDescent="0.2">
      <c r="B2531" s="6"/>
    </row>
    <row r="2532" spans="2:2" x14ac:dyDescent="0.2">
      <c r="B2532" s="6"/>
    </row>
    <row r="2533" spans="2:2" x14ac:dyDescent="0.2">
      <c r="B2533" s="6"/>
    </row>
    <row r="2534" spans="2:2" x14ac:dyDescent="0.2">
      <c r="B2534" s="6"/>
    </row>
    <row r="2535" spans="2:2" x14ac:dyDescent="0.2">
      <c r="B2535" s="6"/>
    </row>
    <row r="2536" spans="2:2" x14ac:dyDescent="0.2">
      <c r="B2536" s="6"/>
    </row>
    <row r="2537" spans="2:2" x14ac:dyDescent="0.2">
      <c r="B2537" s="6"/>
    </row>
    <row r="2538" spans="2:2" x14ac:dyDescent="0.2">
      <c r="B2538" s="6"/>
    </row>
    <row r="2539" spans="2:2" x14ac:dyDescent="0.2">
      <c r="B2539" s="6"/>
    </row>
    <row r="2540" spans="2:2" x14ac:dyDescent="0.2">
      <c r="B2540" s="6"/>
    </row>
    <row r="2541" spans="2:2" x14ac:dyDescent="0.2">
      <c r="B2541" s="6"/>
    </row>
    <row r="2542" spans="2:2" x14ac:dyDescent="0.2">
      <c r="B2542" s="6"/>
    </row>
    <row r="2543" spans="2:2" x14ac:dyDescent="0.2">
      <c r="B2543" s="6"/>
    </row>
    <row r="2544" spans="2:2" x14ac:dyDescent="0.2">
      <c r="B2544" s="6"/>
    </row>
    <row r="2545" spans="2:2" x14ac:dyDescent="0.2">
      <c r="B2545" s="6"/>
    </row>
    <row r="2546" spans="2:2" x14ac:dyDescent="0.2">
      <c r="B2546" s="6"/>
    </row>
    <row r="2547" spans="2:2" x14ac:dyDescent="0.2">
      <c r="B2547" s="6"/>
    </row>
    <row r="2548" spans="2:2" x14ac:dyDescent="0.2">
      <c r="B2548" s="6"/>
    </row>
    <row r="2549" spans="2:2" x14ac:dyDescent="0.2">
      <c r="B2549" s="6"/>
    </row>
    <row r="2550" spans="2:2" x14ac:dyDescent="0.2">
      <c r="B2550" s="6"/>
    </row>
    <row r="2551" spans="2:2" x14ac:dyDescent="0.2">
      <c r="B2551" s="6"/>
    </row>
    <row r="2552" spans="2:2" x14ac:dyDescent="0.2">
      <c r="B2552" s="6"/>
    </row>
    <row r="2553" spans="2:2" x14ac:dyDescent="0.2">
      <c r="B2553" s="6"/>
    </row>
    <row r="2554" spans="2:2" x14ac:dyDescent="0.2">
      <c r="B2554" s="6"/>
    </row>
    <row r="2555" spans="2:2" x14ac:dyDescent="0.2">
      <c r="B2555" s="6"/>
    </row>
    <row r="2556" spans="2:2" x14ac:dyDescent="0.2">
      <c r="B2556" s="6"/>
    </row>
    <row r="2557" spans="2:2" x14ac:dyDescent="0.2">
      <c r="B2557" s="6"/>
    </row>
    <row r="2558" spans="2:2" x14ac:dyDescent="0.2">
      <c r="B2558" s="6"/>
    </row>
    <row r="2559" spans="2:2" x14ac:dyDescent="0.2">
      <c r="B2559" s="6"/>
    </row>
    <row r="2560" spans="2:2" x14ac:dyDescent="0.2">
      <c r="B2560" s="6"/>
    </row>
    <row r="2561" spans="2:2" x14ac:dyDescent="0.2">
      <c r="B2561" s="6"/>
    </row>
    <row r="2562" spans="2:2" x14ac:dyDescent="0.2">
      <c r="B2562" s="6"/>
    </row>
    <row r="2563" spans="2:2" x14ac:dyDescent="0.2">
      <c r="B2563" s="6"/>
    </row>
    <row r="2564" spans="2:2" x14ac:dyDescent="0.2">
      <c r="B2564" s="6"/>
    </row>
    <row r="2565" spans="2:2" x14ac:dyDescent="0.2">
      <c r="B2565" s="6"/>
    </row>
    <row r="2566" spans="2:2" x14ac:dyDescent="0.2">
      <c r="B2566" s="6"/>
    </row>
    <row r="2567" spans="2:2" x14ac:dyDescent="0.2">
      <c r="B2567" s="6"/>
    </row>
    <row r="2568" spans="2:2" x14ac:dyDescent="0.2">
      <c r="B2568" s="6"/>
    </row>
    <row r="2569" spans="2:2" x14ac:dyDescent="0.2">
      <c r="B2569" s="6"/>
    </row>
    <row r="2570" spans="2:2" x14ac:dyDescent="0.2">
      <c r="B2570" s="6"/>
    </row>
    <row r="2571" spans="2:2" x14ac:dyDescent="0.2">
      <c r="B2571" s="6"/>
    </row>
    <row r="2572" spans="2:2" x14ac:dyDescent="0.2">
      <c r="B2572" s="6"/>
    </row>
    <row r="2573" spans="2:2" x14ac:dyDescent="0.2">
      <c r="B2573" s="6"/>
    </row>
    <row r="2574" spans="2:2" x14ac:dyDescent="0.2">
      <c r="B2574" s="6"/>
    </row>
    <row r="2575" spans="2:2" x14ac:dyDescent="0.2">
      <c r="B2575" s="6"/>
    </row>
    <row r="2576" spans="2:2" x14ac:dyDescent="0.2">
      <c r="B2576" s="6"/>
    </row>
    <row r="2577" spans="2:2" x14ac:dyDescent="0.2">
      <c r="B2577" s="6"/>
    </row>
    <row r="2578" spans="2:2" x14ac:dyDescent="0.2">
      <c r="B2578" s="6"/>
    </row>
    <row r="2579" spans="2:2" x14ac:dyDescent="0.2">
      <c r="B2579" s="6"/>
    </row>
    <row r="2580" spans="2:2" x14ac:dyDescent="0.2">
      <c r="B2580" s="6"/>
    </row>
    <row r="2581" spans="2:2" x14ac:dyDescent="0.2">
      <c r="B2581" s="6"/>
    </row>
    <row r="2582" spans="2:2" x14ac:dyDescent="0.2">
      <c r="B2582" s="6"/>
    </row>
    <row r="2583" spans="2:2" x14ac:dyDescent="0.2">
      <c r="B2583" s="6"/>
    </row>
    <row r="2584" spans="2:2" x14ac:dyDescent="0.2">
      <c r="B2584" s="6"/>
    </row>
    <row r="2585" spans="2:2" x14ac:dyDescent="0.2">
      <c r="B2585" s="6"/>
    </row>
    <row r="2586" spans="2:2" x14ac:dyDescent="0.2">
      <c r="B2586" s="6"/>
    </row>
    <row r="2587" spans="2:2" x14ac:dyDescent="0.2">
      <c r="B2587" s="6"/>
    </row>
    <row r="2588" spans="2:2" x14ac:dyDescent="0.2">
      <c r="B2588" s="6"/>
    </row>
    <row r="2589" spans="2:2" x14ac:dyDescent="0.2">
      <c r="B2589" s="6"/>
    </row>
    <row r="2590" spans="2:2" x14ac:dyDescent="0.2">
      <c r="B2590" s="6"/>
    </row>
    <row r="2591" spans="2:2" x14ac:dyDescent="0.2">
      <c r="B2591" s="6"/>
    </row>
    <row r="2592" spans="2:2" x14ac:dyDescent="0.2">
      <c r="B2592" s="6"/>
    </row>
    <row r="2593" spans="2:2" x14ac:dyDescent="0.2">
      <c r="B2593" s="6"/>
    </row>
    <row r="2594" spans="2:2" x14ac:dyDescent="0.2">
      <c r="B2594" s="6"/>
    </row>
    <row r="2595" spans="2:2" x14ac:dyDescent="0.2">
      <c r="B2595" s="6"/>
    </row>
    <row r="2596" spans="2:2" x14ac:dyDescent="0.2">
      <c r="B2596" s="6"/>
    </row>
    <row r="2597" spans="2:2" x14ac:dyDescent="0.2">
      <c r="B2597" s="6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FB52-AE6D-4A16-A18C-ED20B7D22EB0}">
  <sheetPr>
    <tabColor rgb="FFC00000"/>
  </sheetPr>
  <dimension ref="A1:C33"/>
  <sheetViews>
    <sheetView zoomScale="130" zoomScaleNormal="130" workbookViewId="0">
      <selection activeCell="D3" sqref="D3"/>
    </sheetView>
  </sheetViews>
  <sheetFormatPr defaultRowHeight="12" x14ac:dyDescent="0.2"/>
  <cols>
    <col min="1" max="3" width="18" bestFit="1" customWidth="1"/>
  </cols>
  <sheetData>
    <row r="1" spans="1:3" x14ac:dyDescent="0.2">
      <c r="A1" s="8">
        <v>2016</v>
      </c>
      <c r="B1" s="8">
        <v>2015</v>
      </c>
      <c r="C1" s="8">
        <v>2014</v>
      </c>
    </row>
    <row r="2" spans="1:3" x14ac:dyDescent="0.2">
      <c r="A2" s="7">
        <v>13525000000</v>
      </c>
      <c r="B2" s="7">
        <v>14580000000</v>
      </c>
      <c r="C2" s="7">
        <v>476294000000</v>
      </c>
    </row>
    <row r="3" spans="1:3" x14ac:dyDescent="0.2">
      <c r="A3" s="7">
        <v>109830000000</v>
      </c>
      <c r="B3" s="7">
        <v>108465000000</v>
      </c>
      <c r="C3" s="7">
        <v>98375000000</v>
      </c>
    </row>
    <row r="4" spans="1:3" x14ac:dyDescent="0.2">
      <c r="A4" s="7">
        <v>482130000000</v>
      </c>
      <c r="B4" s="7">
        <v>485651000000</v>
      </c>
      <c r="C4" s="7">
        <v>4867700000</v>
      </c>
    </row>
    <row r="5" spans="1:3" x14ac:dyDescent="0.2">
      <c r="A5" s="7">
        <v>6548400000</v>
      </c>
      <c r="B5" s="7">
        <v>6028000000</v>
      </c>
      <c r="C5" s="7">
        <v>5610600000</v>
      </c>
    </row>
    <row r="6" spans="1:3" x14ac:dyDescent="0.2">
      <c r="A6" s="7">
        <v>7811200000</v>
      </c>
      <c r="B6" s="7">
        <v>5692700000</v>
      </c>
      <c r="C6" s="7">
        <v>11838200000</v>
      </c>
    </row>
    <row r="7" spans="1:3" x14ac:dyDescent="0.2">
      <c r="A7" s="7">
        <v>11642900000</v>
      </c>
      <c r="B7" s="7">
        <v>11937000000</v>
      </c>
      <c r="C7" s="7">
        <v>17909600000</v>
      </c>
    </row>
    <row r="8" spans="1:3" x14ac:dyDescent="0.2">
      <c r="A8" s="7">
        <v>16563100000</v>
      </c>
      <c r="B8" s="7">
        <v>17630300000</v>
      </c>
      <c r="C8" s="7">
        <v>46516712000</v>
      </c>
    </row>
    <row r="9" spans="1:3" x14ac:dyDescent="0.2">
      <c r="A9" s="7">
        <v>5761000000</v>
      </c>
      <c r="B9" s="7">
        <v>48680752000</v>
      </c>
      <c r="C9" s="7">
        <v>5514000000</v>
      </c>
    </row>
    <row r="10" spans="1:3" x14ac:dyDescent="0.2">
      <c r="A10" s="7">
        <v>11262300000</v>
      </c>
      <c r="B10" s="7">
        <v>5655000000</v>
      </c>
      <c r="C10" s="7">
        <v>10968800000</v>
      </c>
    </row>
    <row r="11" spans="1:3" x14ac:dyDescent="0.2">
      <c r="A11" s="7">
        <v>50366919000</v>
      </c>
      <c r="B11" s="7">
        <v>10780400000</v>
      </c>
      <c r="C11" s="7">
        <v>8268000000</v>
      </c>
    </row>
    <row r="12" spans="1:3" x14ac:dyDescent="0.2">
      <c r="A12" s="7">
        <v>7961000000</v>
      </c>
      <c r="B12" s="7">
        <v>8082000000</v>
      </c>
      <c r="C12" s="7">
        <v>112640000000</v>
      </c>
    </row>
    <row r="13" spans="1:3" x14ac:dyDescent="0.2">
      <c r="A13" s="7">
        <v>118719000000</v>
      </c>
      <c r="B13" s="7">
        <v>116199000000</v>
      </c>
      <c r="C13" s="7">
        <v>14194000000</v>
      </c>
    </row>
    <row r="14" spans="1:3" x14ac:dyDescent="0.2">
      <c r="A14" s="7">
        <v>15724000000</v>
      </c>
      <c r="B14" s="7">
        <v>15389000000</v>
      </c>
      <c r="C14" s="7">
        <v>37580000000</v>
      </c>
    </row>
    <row r="15" spans="1:3" x14ac:dyDescent="0.2">
      <c r="A15" s="7">
        <v>36881000000</v>
      </c>
      <c r="B15" s="7">
        <v>41373000000</v>
      </c>
      <c r="C15" s="7">
        <v>9316256000</v>
      </c>
    </row>
    <row r="16" spans="1:3" x14ac:dyDescent="0.2">
      <c r="A16" s="7">
        <v>9523224000</v>
      </c>
      <c r="B16" s="7">
        <v>9263863000</v>
      </c>
      <c r="C16" s="7">
        <v>4243200000</v>
      </c>
    </row>
    <row r="17" spans="1:3" x14ac:dyDescent="0.2">
      <c r="A17" s="7">
        <v>4411500000</v>
      </c>
      <c r="B17" s="7">
        <v>4296300000</v>
      </c>
      <c r="C17" s="7">
        <v>66683000000</v>
      </c>
    </row>
    <row r="18" spans="1:3" x14ac:dyDescent="0.2">
      <c r="A18" s="7">
        <v>177526000000</v>
      </c>
      <c r="B18" s="7">
        <v>63056000000</v>
      </c>
      <c r="C18" s="7">
        <v>81201000000</v>
      </c>
    </row>
    <row r="19" spans="1:3" x14ac:dyDescent="0.2">
      <c r="A19" s="7">
        <v>6440000000</v>
      </c>
      <c r="B19" s="7">
        <v>67702000000</v>
      </c>
      <c r="C19" s="7">
        <v>3297600000</v>
      </c>
    </row>
    <row r="20" spans="1:3" x14ac:dyDescent="0.2">
      <c r="A20" s="7">
        <v>18202000000</v>
      </c>
      <c r="B20" s="7">
        <v>3394800000</v>
      </c>
      <c r="C20" s="7">
        <v>17277000000</v>
      </c>
    </row>
    <row r="21" spans="1:3" x14ac:dyDescent="0.2">
      <c r="A21" s="7">
        <v>62799000000</v>
      </c>
      <c r="B21" s="7">
        <v>16034000000</v>
      </c>
      <c r="C21" s="7">
        <v>139367000000</v>
      </c>
    </row>
    <row r="22" spans="1:3" x14ac:dyDescent="0.2">
      <c r="A22" s="7">
        <v>4860427000</v>
      </c>
      <c r="B22" s="7">
        <v>153290000000</v>
      </c>
      <c r="C22" s="7">
        <v>6121000000</v>
      </c>
    </row>
    <row r="23" spans="1:3" x14ac:dyDescent="0.2">
      <c r="A23" s="7">
        <v>74953000000</v>
      </c>
      <c r="B23" s="7">
        <v>6282000000</v>
      </c>
      <c r="C23" s="7">
        <v>7421768000</v>
      </c>
    </row>
    <row r="24" spans="1:3" x14ac:dyDescent="0.2">
      <c r="A24" s="7">
        <v>4885000000</v>
      </c>
      <c r="B24" s="7">
        <v>7386626000</v>
      </c>
      <c r="C24" s="7">
        <v>19724000000</v>
      </c>
    </row>
    <row r="25" spans="1:3" x14ac:dyDescent="0.2">
      <c r="A25" s="7"/>
      <c r="B25" s="7">
        <v>18591000000</v>
      </c>
      <c r="C25" s="7">
        <v>45998000000</v>
      </c>
    </row>
    <row r="26" spans="1:3" x14ac:dyDescent="0.2">
      <c r="A26" s="7"/>
      <c r="B26" s="7">
        <v>44294000000</v>
      </c>
      <c r="C26" s="7">
        <v>34244000000</v>
      </c>
    </row>
    <row r="27" spans="1:3" x14ac:dyDescent="0.2">
      <c r="A27" s="7"/>
      <c r="B27" s="7">
        <v>29636000000</v>
      </c>
      <c r="C27" s="7">
        <v>4409300000</v>
      </c>
    </row>
    <row r="28" spans="1:3" x14ac:dyDescent="0.2">
      <c r="A28" s="7"/>
      <c r="B28" s="7">
        <v>4071300000</v>
      </c>
      <c r="C28" s="7">
        <v>2464867000</v>
      </c>
    </row>
    <row r="29" spans="1:3" x14ac:dyDescent="0.2">
      <c r="A29" s="7"/>
      <c r="B29" s="7">
        <v>2722564000</v>
      </c>
      <c r="C29" s="7">
        <v>24522000000</v>
      </c>
    </row>
    <row r="30" spans="1:3" x14ac:dyDescent="0.2">
      <c r="A30" s="7"/>
      <c r="B30" s="7">
        <v>25434000000</v>
      </c>
      <c r="C30" s="7">
        <v>2819557000</v>
      </c>
    </row>
    <row r="31" spans="1:3" x14ac:dyDescent="0.2">
      <c r="A31" s="7"/>
      <c r="B31" s="7">
        <v>4103728000</v>
      </c>
      <c r="C31" s="7">
        <v>80106000000</v>
      </c>
    </row>
    <row r="32" spans="1:3" x14ac:dyDescent="0.2">
      <c r="A32" s="7"/>
      <c r="B32" s="7">
        <v>73908000000</v>
      </c>
      <c r="C32" s="7">
        <v>4146300000</v>
      </c>
    </row>
    <row r="33" spans="1:3" x14ac:dyDescent="0.2">
      <c r="A33" s="7"/>
      <c r="B33" s="7">
        <v>3567500000</v>
      </c>
      <c r="C33" s="7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3C0C-71A0-4CF2-AB5B-FAB31B5BEE45}">
  <dimension ref="B1:B431"/>
  <sheetViews>
    <sheetView topLeftCell="A406" workbookViewId="0">
      <selection activeCell="H17" sqref="H17"/>
    </sheetView>
  </sheetViews>
  <sheetFormatPr defaultRowHeight="12" x14ac:dyDescent="0.2"/>
  <sheetData>
    <row r="1" spans="2:2" x14ac:dyDescent="0.2">
      <c r="B1" t="s">
        <v>582</v>
      </c>
    </row>
    <row r="2" spans="2:2" x14ac:dyDescent="0.2">
      <c r="B2" t="s">
        <v>10</v>
      </c>
    </row>
    <row r="3" spans="2:2" x14ac:dyDescent="0.2">
      <c r="B3" t="s">
        <v>18</v>
      </c>
    </row>
    <row r="4" spans="2:2" x14ac:dyDescent="0.2">
      <c r="B4" t="s">
        <v>21</v>
      </c>
    </row>
    <row r="5" spans="2:2" x14ac:dyDescent="0.2">
      <c r="B5" t="s">
        <v>24</v>
      </c>
    </row>
    <row r="6" spans="2:2" x14ac:dyDescent="0.2">
      <c r="B6" t="s">
        <v>27</v>
      </c>
    </row>
    <row r="7" spans="2:2" x14ac:dyDescent="0.2">
      <c r="B7" t="s">
        <v>29</v>
      </c>
    </row>
    <row r="8" spans="2:2" x14ac:dyDescent="0.2">
      <c r="B8" t="s">
        <v>31</v>
      </c>
    </row>
    <row r="9" spans="2:2" x14ac:dyDescent="0.2">
      <c r="B9" t="s">
        <v>33</v>
      </c>
    </row>
    <row r="10" spans="2:2" x14ac:dyDescent="0.2">
      <c r="B10" t="s">
        <v>35</v>
      </c>
    </row>
    <row r="11" spans="2:2" x14ac:dyDescent="0.2">
      <c r="B11" t="s">
        <v>38</v>
      </c>
    </row>
    <row r="12" spans="2:2" x14ac:dyDescent="0.2">
      <c r="B12" t="s">
        <v>40</v>
      </c>
    </row>
    <row r="13" spans="2:2" x14ac:dyDescent="0.2">
      <c r="B13" t="s">
        <v>41</v>
      </c>
    </row>
    <row r="14" spans="2:2" x14ac:dyDescent="0.2">
      <c r="B14" t="s">
        <v>44</v>
      </c>
    </row>
    <row r="15" spans="2:2" x14ac:dyDescent="0.2">
      <c r="B15" t="s">
        <v>46</v>
      </c>
    </row>
    <row r="16" spans="2:2" x14ac:dyDescent="0.2">
      <c r="B16" t="s">
        <v>49</v>
      </c>
    </row>
    <row r="17" spans="2:2" x14ac:dyDescent="0.2">
      <c r="B17" t="s">
        <v>51</v>
      </c>
    </row>
    <row r="18" spans="2:2" x14ac:dyDescent="0.2">
      <c r="B18" t="s">
        <v>54</v>
      </c>
    </row>
    <row r="19" spans="2:2" x14ac:dyDescent="0.2">
      <c r="B19" t="s">
        <v>56</v>
      </c>
    </row>
    <row r="20" spans="2:2" x14ac:dyDescent="0.2">
      <c r="B20" t="s">
        <v>58</v>
      </c>
    </row>
    <row r="21" spans="2:2" x14ac:dyDescent="0.2">
      <c r="B21" t="s">
        <v>61</v>
      </c>
    </row>
    <row r="22" spans="2:2" x14ac:dyDescent="0.2">
      <c r="B22" t="s">
        <v>62</v>
      </c>
    </row>
    <row r="23" spans="2:2" x14ac:dyDescent="0.2">
      <c r="B23" t="s">
        <v>63</v>
      </c>
    </row>
    <row r="24" spans="2:2" x14ac:dyDescent="0.2">
      <c r="B24" t="s">
        <v>65</v>
      </c>
    </row>
    <row r="25" spans="2:2" x14ac:dyDescent="0.2">
      <c r="B25" t="s">
        <v>67</v>
      </c>
    </row>
    <row r="26" spans="2:2" x14ac:dyDescent="0.2">
      <c r="B26" t="s">
        <v>69</v>
      </c>
    </row>
    <row r="27" spans="2:2" x14ac:dyDescent="0.2">
      <c r="B27" t="s">
        <v>71</v>
      </c>
    </row>
    <row r="28" spans="2:2" x14ac:dyDescent="0.2">
      <c r="B28" t="s">
        <v>72</v>
      </c>
    </row>
    <row r="29" spans="2:2" x14ac:dyDescent="0.2">
      <c r="B29" t="s">
        <v>74</v>
      </c>
    </row>
    <row r="30" spans="2:2" x14ac:dyDescent="0.2">
      <c r="B30" t="s">
        <v>76</v>
      </c>
    </row>
    <row r="31" spans="2:2" x14ac:dyDescent="0.2">
      <c r="B31" t="s">
        <v>78</v>
      </c>
    </row>
    <row r="32" spans="2:2" x14ac:dyDescent="0.2">
      <c r="B32" t="s">
        <v>80</v>
      </c>
    </row>
    <row r="33" spans="2:2" x14ac:dyDescent="0.2">
      <c r="B33" t="s">
        <v>82</v>
      </c>
    </row>
    <row r="34" spans="2:2" x14ac:dyDescent="0.2">
      <c r="B34" t="s">
        <v>85</v>
      </c>
    </row>
    <row r="35" spans="2:2" x14ac:dyDescent="0.2">
      <c r="B35" t="s">
        <v>86</v>
      </c>
    </row>
    <row r="36" spans="2:2" x14ac:dyDescent="0.2">
      <c r="B36" t="s">
        <v>88</v>
      </c>
    </row>
    <row r="37" spans="2:2" x14ac:dyDescent="0.2">
      <c r="B37" t="s">
        <v>90</v>
      </c>
    </row>
    <row r="38" spans="2:2" x14ac:dyDescent="0.2">
      <c r="B38" t="s">
        <v>92</v>
      </c>
    </row>
    <row r="39" spans="2:2" x14ac:dyDescent="0.2">
      <c r="B39" t="s">
        <v>94</v>
      </c>
    </row>
    <row r="40" spans="2:2" x14ac:dyDescent="0.2">
      <c r="B40" t="s">
        <v>95</v>
      </c>
    </row>
    <row r="41" spans="2:2" x14ac:dyDescent="0.2">
      <c r="B41" t="s">
        <v>97</v>
      </c>
    </row>
    <row r="42" spans="2:2" x14ac:dyDescent="0.2">
      <c r="B42" t="s">
        <v>99</v>
      </c>
    </row>
    <row r="43" spans="2:2" x14ac:dyDescent="0.2">
      <c r="B43" t="s">
        <v>101</v>
      </c>
    </row>
    <row r="44" spans="2:2" x14ac:dyDescent="0.2">
      <c r="B44" t="s">
        <v>102</v>
      </c>
    </row>
    <row r="45" spans="2:2" x14ac:dyDescent="0.2">
      <c r="B45" t="s">
        <v>103</v>
      </c>
    </row>
    <row r="46" spans="2:2" x14ac:dyDescent="0.2">
      <c r="B46" t="s">
        <v>104</v>
      </c>
    </row>
    <row r="47" spans="2:2" x14ac:dyDescent="0.2">
      <c r="B47" t="s">
        <v>106</v>
      </c>
    </row>
    <row r="48" spans="2:2" x14ac:dyDescent="0.2">
      <c r="B48" t="s">
        <v>107</v>
      </c>
    </row>
    <row r="49" spans="2:2" x14ac:dyDescent="0.2">
      <c r="B49" t="s">
        <v>108</v>
      </c>
    </row>
    <row r="50" spans="2:2" x14ac:dyDescent="0.2">
      <c r="B50" t="s">
        <v>109</v>
      </c>
    </row>
    <row r="51" spans="2:2" x14ac:dyDescent="0.2">
      <c r="B51" t="s">
        <v>111</v>
      </c>
    </row>
    <row r="52" spans="2:2" x14ac:dyDescent="0.2">
      <c r="B52" t="s">
        <v>112</v>
      </c>
    </row>
    <row r="53" spans="2:2" x14ac:dyDescent="0.2">
      <c r="B53" t="s">
        <v>113</v>
      </c>
    </row>
    <row r="54" spans="2:2" x14ac:dyDescent="0.2">
      <c r="B54" t="s">
        <v>115</v>
      </c>
    </row>
    <row r="55" spans="2:2" x14ac:dyDescent="0.2">
      <c r="B55" t="s">
        <v>116</v>
      </c>
    </row>
    <row r="56" spans="2:2" x14ac:dyDescent="0.2">
      <c r="B56" t="s">
        <v>118</v>
      </c>
    </row>
    <row r="57" spans="2:2" x14ac:dyDescent="0.2">
      <c r="B57" t="s">
        <v>119</v>
      </c>
    </row>
    <row r="58" spans="2:2" x14ac:dyDescent="0.2">
      <c r="B58" t="s">
        <v>120</v>
      </c>
    </row>
    <row r="59" spans="2:2" x14ac:dyDescent="0.2">
      <c r="B59" t="s">
        <v>122</v>
      </c>
    </row>
    <row r="60" spans="2:2" x14ac:dyDescent="0.2">
      <c r="B60" t="s">
        <v>123</v>
      </c>
    </row>
    <row r="61" spans="2:2" x14ac:dyDescent="0.2">
      <c r="B61" t="s">
        <v>125</v>
      </c>
    </row>
    <row r="62" spans="2:2" x14ac:dyDescent="0.2">
      <c r="B62" t="s">
        <v>126</v>
      </c>
    </row>
    <row r="63" spans="2:2" x14ac:dyDescent="0.2">
      <c r="B63" t="s">
        <v>128</v>
      </c>
    </row>
    <row r="64" spans="2:2" x14ac:dyDescent="0.2">
      <c r="B64" t="s">
        <v>129</v>
      </c>
    </row>
    <row r="65" spans="2:2" x14ac:dyDescent="0.2">
      <c r="B65" t="s">
        <v>131</v>
      </c>
    </row>
    <row r="66" spans="2:2" x14ac:dyDescent="0.2">
      <c r="B66" t="s">
        <v>132</v>
      </c>
    </row>
    <row r="67" spans="2:2" x14ac:dyDescent="0.2">
      <c r="B67" t="s">
        <v>134</v>
      </c>
    </row>
    <row r="68" spans="2:2" x14ac:dyDescent="0.2">
      <c r="B68" t="s">
        <v>135</v>
      </c>
    </row>
    <row r="69" spans="2:2" x14ac:dyDescent="0.2">
      <c r="B69" t="s">
        <v>137</v>
      </c>
    </row>
    <row r="70" spans="2:2" x14ac:dyDescent="0.2">
      <c r="B70" t="s">
        <v>139</v>
      </c>
    </row>
    <row r="71" spans="2:2" x14ac:dyDescent="0.2">
      <c r="B71" t="s">
        <v>141</v>
      </c>
    </row>
    <row r="72" spans="2:2" x14ac:dyDescent="0.2">
      <c r="B72" t="s">
        <v>143</v>
      </c>
    </row>
    <row r="73" spans="2:2" x14ac:dyDescent="0.2">
      <c r="B73" t="s">
        <v>145</v>
      </c>
    </row>
    <row r="74" spans="2:2" x14ac:dyDescent="0.2">
      <c r="B74" t="s">
        <v>147</v>
      </c>
    </row>
    <row r="75" spans="2:2" x14ac:dyDescent="0.2">
      <c r="B75" t="s">
        <v>149</v>
      </c>
    </row>
    <row r="76" spans="2:2" x14ac:dyDescent="0.2">
      <c r="B76" t="s">
        <v>150</v>
      </c>
    </row>
    <row r="77" spans="2:2" x14ac:dyDescent="0.2">
      <c r="B77" t="s">
        <v>151</v>
      </c>
    </row>
    <row r="78" spans="2:2" x14ac:dyDescent="0.2">
      <c r="B78" t="s">
        <v>152</v>
      </c>
    </row>
    <row r="79" spans="2:2" x14ac:dyDescent="0.2">
      <c r="B79" t="s">
        <v>153</v>
      </c>
    </row>
    <row r="80" spans="2:2" x14ac:dyDescent="0.2">
      <c r="B80" t="s">
        <v>154</v>
      </c>
    </row>
    <row r="81" spans="2:2" x14ac:dyDescent="0.2">
      <c r="B81" t="s">
        <v>156</v>
      </c>
    </row>
    <row r="82" spans="2:2" x14ac:dyDescent="0.2">
      <c r="B82" t="s">
        <v>158</v>
      </c>
    </row>
    <row r="83" spans="2:2" x14ac:dyDescent="0.2">
      <c r="B83" t="s">
        <v>159</v>
      </c>
    </row>
    <row r="84" spans="2:2" x14ac:dyDescent="0.2">
      <c r="B84" t="s">
        <v>160</v>
      </c>
    </row>
    <row r="85" spans="2:2" x14ac:dyDescent="0.2">
      <c r="B85" t="s">
        <v>161</v>
      </c>
    </row>
    <row r="86" spans="2:2" x14ac:dyDescent="0.2">
      <c r="B86" t="s">
        <v>162</v>
      </c>
    </row>
    <row r="87" spans="2:2" x14ac:dyDescent="0.2">
      <c r="B87" t="s">
        <v>163</v>
      </c>
    </row>
    <row r="88" spans="2:2" x14ac:dyDescent="0.2">
      <c r="B88" t="s">
        <v>165</v>
      </c>
    </row>
    <row r="89" spans="2:2" x14ac:dyDescent="0.2">
      <c r="B89" t="s">
        <v>167</v>
      </c>
    </row>
    <row r="90" spans="2:2" x14ac:dyDescent="0.2">
      <c r="B90" t="s">
        <v>169</v>
      </c>
    </row>
    <row r="91" spans="2:2" x14ac:dyDescent="0.2">
      <c r="B91" t="s">
        <v>171</v>
      </c>
    </row>
    <row r="92" spans="2:2" x14ac:dyDescent="0.2">
      <c r="B92" t="s">
        <v>172</v>
      </c>
    </row>
    <row r="93" spans="2:2" x14ac:dyDescent="0.2">
      <c r="B93" t="s">
        <v>173</v>
      </c>
    </row>
    <row r="94" spans="2:2" x14ac:dyDescent="0.2">
      <c r="B94" t="s">
        <v>175</v>
      </c>
    </row>
    <row r="95" spans="2:2" x14ac:dyDescent="0.2">
      <c r="B95" t="s">
        <v>177</v>
      </c>
    </row>
    <row r="96" spans="2:2" x14ac:dyDescent="0.2">
      <c r="B96" t="s">
        <v>179</v>
      </c>
    </row>
    <row r="97" spans="2:2" x14ac:dyDescent="0.2">
      <c r="B97" t="s">
        <v>181</v>
      </c>
    </row>
    <row r="98" spans="2:2" x14ac:dyDescent="0.2">
      <c r="B98" t="s">
        <v>184</v>
      </c>
    </row>
    <row r="99" spans="2:2" x14ac:dyDescent="0.2">
      <c r="B99" t="s">
        <v>185</v>
      </c>
    </row>
    <row r="100" spans="2:2" x14ac:dyDescent="0.2">
      <c r="B100" t="s">
        <v>186</v>
      </c>
    </row>
    <row r="101" spans="2:2" x14ac:dyDescent="0.2">
      <c r="B101" t="s">
        <v>188</v>
      </c>
    </row>
    <row r="102" spans="2:2" x14ac:dyDescent="0.2">
      <c r="B102" t="s">
        <v>189</v>
      </c>
    </row>
    <row r="103" spans="2:2" x14ac:dyDescent="0.2">
      <c r="B103" t="s">
        <v>190</v>
      </c>
    </row>
    <row r="104" spans="2:2" x14ac:dyDescent="0.2">
      <c r="B104" t="s">
        <v>191</v>
      </c>
    </row>
    <row r="105" spans="2:2" x14ac:dyDescent="0.2">
      <c r="B105" t="s">
        <v>192</v>
      </c>
    </row>
    <row r="106" spans="2:2" x14ac:dyDescent="0.2">
      <c r="B106" t="s">
        <v>194</v>
      </c>
    </row>
    <row r="107" spans="2:2" x14ac:dyDescent="0.2">
      <c r="B107" t="s">
        <v>195</v>
      </c>
    </row>
    <row r="108" spans="2:2" x14ac:dyDescent="0.2">
      <c r="B108" t="s">
        <v>196</v>
      </c>
    </row>
    <row r="109" spans="2:2" x14ac:dyDescent="0.2">
      <c r="B109" t="s">
        <v>198</v>
      </c>
    </row>
    <row r="110" spans="2:2" x14ac:dyDescent="0.2">
      <c r="B110" t="s">
        <v>200</v>
      </c>
    </row>
    <row r="111" spans="2:2" x14ac:dyDescent="0.2">
      <c r="B111" t="s">
        <v>202</v>
      </c>
    </row>
    <row r="112" spans="2:2" x14ac:dyDescent="0.2">
      <c r="B112" t="s">
        <v>203</v>
      </c>
    </row>
    <row r="113" spans="2:2" x14ac:dyDescent="0.2">
      <c r="B113" t="s">
        <v>205</v>
      </c>
    </row>
    <row r="114" spans="2:2" x14ac:dyDescent="0.2">
      <c r="B114" t="s">
        <v>206</v>
      </c>
    </row>
    <row r="115" spans="2:2" x14ac:dyDescent="0.2">
      <c r="B115" t="s">
        <v>207</v>
      </c>
    </row>
    <row r="116" spans="2:2" x14ac:dyDescent="0.2">
      <c r="B116" t="s">
        <v>208</v>
      </c>
    </row>
    <row r="117" spans="2:2" x14ac:dyDescent="0.2">
      <c r="B117" t="s">
        <v>209</v>
      </c>
    </row>
    <row r="118" spans="2:2" x14ac:dyDescent="0.2">
      <c r="B118" t="s">
        <v>210</v>
      </c>
    </row>
    <row r="119" spans="2:2" x14ac:dyDescent="0.2">
      <c r="B119" t="s">
        <v>212</v>
      </c>
    </row>
    <row r="120" spans="2:2" x14ac:dyDescent="0.2">
      <c r="B120" t="s">
        <v>213</v>
      </c>
    </row>
    <row r="121" spans="2:2" x14ac:dyDescent="0.2">
      <c r="B121" t="s">
        <v>215</v>
      </c>
    </row>
    <row r="122" spans="2:2" x14ac:dyDescent="0.2">
      <c r="B122" t="s">
        <v>216</v>
      </c>
    </row>
    <row r="123" spans="2:2" x14ac:dyDescent="0.2">
      <c r="B123" t="s">
        <v>217</v>
      </c>
    </row>
    <row r="124" spans="2:2" x14ac:dyDescent="0.2">
      <c r="B124" t="s">
        <v>218</v>
      </c>
    </row>
    <row r="125" spans="2:2" x14ac:dyDescent="0.2">
      <c r="B125" t="s">
        <v>219</v>
      </c>
    </row>
    <row r="126" spans="2:2" x14ac:dyDescent="0.2">
      <c r="B126" t="s">
        <v>220</v>
      </c>
    </row>
    <row r="127" spans="2:2" x14ac:dyDescent="0.2">
      <c r="B127" t="s">
        <v>221</v>
      </c>
    </row>
    <row r="128" spans="2:2" x14ac:dyDescent="0.2">
      <c r="B128" t="s">
        <v>222</v>
      </c>
    </row>
    <row r="129" spans="2:2" x14ac:dyDescent="0.2">
      <c r="B129" t="s">
        <v>223</v>
      </c>
    </row>
    <row r="130" spans="2:2" x14ac:dyDescent="0.2">
      <c r="B130" t="s">
        <v>224</v>
      </c>
    </row>
    <row r="131" spans="2:2" x14ac:dyDescent="0.2">
      <c r="B131" t="s">
        <v>225</v>
      </c>
    </row>
    <row r="132" spans="2:2" x14ac:dyDescent="0.2">
      <c r="B132" t="s">
        <v>226</v>
      </c>
    </row>
    <row r="133" spans="2:2" x14ac:dyDescent="0.2">
      <c r="B133" t="s">
        <v>227</v>
      </c>
    </row>
    <row r="134" spans="2:2" x14ac:dyDescent="0.2">
      <c r="B134" t="s">
        <v>228</v>
      </c>
    </row>
    <row r="135" spans="2:2" x14ac:dyDescent="0.2">
      <c r="B135" t="s">
        <v>229</v>
      </c>
    </row>
    <row r="136" spans="2:2" x14ac:dyDescent="0.2">
      <c r="B136" t="s">
        <v>230</v>
      </c>
    </row>
    <row r="137" spans="2:2" x14ac:dyDescent="0.2">
      <c r="B137" t="s">
        <v>231</v>
      </c>
    </row>
    <row r="138" spans="2:2" x14ac:dyDescent="0.2">
      <c r="B138" t="s">
        <v>232</v>
      </c>
    </row>
    <row r="139" spans="2:2" x14ac:dyDescent="0.2">
      <c r="B139" t="s">
        <v>233</v>
      </c>
    </row>
    <row r="140" spans="2:2" x14ac:dyDescent="0.2">
      <c r="B140" t="s">
        <v>235</v>
      </c>
    </row>
    <row r="141" spans="2:2" x14ac:dyDescent="0.2">
      <c r="B141" t="s">
        <v>237</v>
      </c>
    </row>
    <row r="142" spans="2:2" x14ac:dyDescent="0.2">
      <c r="B142" t="s">
        <v>238</v>
      </c>
    </row>
    <row r="143" spans="2:2" x14ac:dyDescent="0.2">
      <c r="B143" t="s">
        <v>239</v>
      </c>
    </row>
    <row r="144" spans="2:2" x14ac:dyDescent="0.2">
      <c r="B144" t="s">
        <v>240</v>
      </c>
    </row>
    <row r="145" spans="2:2" x14ac:dyDescent="0.2">
      <c r="B145" t="s">
        <v>241</v>
      </c>
    </row>
    <row r="146" spans="2:2" x14ac:dyDescent="0.2">
      <c r="B146" t="s">
        <v>242</v>
      </c>
    </row>
    <row r="147" spans="2:2" x14ac:dyDescent="0.2">
      <c r="B147" t="s">
        <v>243</v>
      </c>
    </row>
    <row r="148" spans="2:2" x14ac:dyDescent="0.2">
      <c r="B148" t="s">
        <v>244</v>
      </c>
    </row>
    <row r="149" spans="2:2" x14ac:dyDescent="0.2">
      <c r="B149" t="s">
        <v>246</v>
      </c>
    </row>
    <row r="150" spans="2:2" x14ac:dyDescent="0.2">
      <c r="B150" t="s">
        <v>247</v>
      </c>
    </row>
    <row r="151" spans="2:2" x14ac:dyDescent="0.2">
      <c r="B151" t="s">
        <v>248</v>
      </c>
    </row>
    <row r="152" spans="2:2" x14ac:dyDescent="0.2">
      <c r="B152" t="s">
        <v>249</v>
      </c>
    </row>
    <row r="153" spans="2:2" x14ac:dyDescent="0.2">
      <c r="B153" t="s">
        <v>251</v>
      </c>
    </row>
    <row r="154" spans="2:2" x14ac:dyDescent="0.2">
      <c r="B154" t="s">
        <v>252</v>
      </c>
    </row>
    <row r="155" spans="2:2" x14ac:dyDescent="0.2">
      <c r="B155" t="s">
        <v>253</v>
      </c>
    </row>
    <row r="156" spans="2:2" x14ac:dyDescent="0.2">
      <c r="B156" t="s">
        <v>254</v>
      </c>
    </row>
    <row r="157" spans="2:2" x14ac:dyDescent="0.2">
      <c r="B157" t="s">
        <v>255</v>
      </c>
    </row>
    <row r="158" spans="2:2" x14ac:dyDescent="0.2">
      <c r="B158" t="s">
        <v>256</v>
      </c>
    </row>
    <row r="159" spans="2:2" x14ac:dyDescent="0.2">
      <c r="B159" t="s">
        <v>258</v>
      </c>
    </row>
    <row r="160" spans="2:2" x14ac:dyDescent="0.2">
      <c r="B160" t="s">
        <v>260</v>
      </c>
    </row>
    <row r="161" spans="2:2" x14ac:dyDescent="0.2">
      <c r="B161" t="s">
        <v>262</v>
      </c>
    </row>
    <row r="162" spans="2:2" x14ac:dyDescent="0.2">
      <c r="B162" t="s">
        <v>263</v>
      </c>
    </row>
    <row r="163" spans="2:2" x14ac:dyDescent="0.2">
      <c r="B163" t="s">
        <v>264</v>
      </c>
    </row>
    <row r="164" spans="2:2" x14ac:dyDescent="0.2">
      <c r="B164" t="s">
        <v>266</v>
      </c>
    </row>
    <row r="165" spans="2:2" x14ac:dyDescent="0.2">
      <c r="B165" t="s">
        <v>267</v>
      </c>
    </row>
    <row r="166" spans="2:2" x14ac:dyDescent="0.2">
      <c r="B166" t="s">
        <v>268</v>
      </c>
    </row>
    <row r="167" spans="2:2" x14ac:dyDescent="0.2">
      <c r="B167" t="s">
        <v>269</v>
      </c>
    </row>
    <row r="168" spans="2:2" x14ac:dyDescent="0.2">
      <c r="B168" t="s">
        <v>270</v>
      </c>
    </row>
    <row r="169" spans="2:2" x14ac:dyDescent="0.2">
      <c r="B169" t="s">
        <v>271</v>
      </c>
    </row>
    <row r="170" spans="2:2" x14ac:dyDescent="0.2">
      <c r="B170" t="s">
        <v>272</v>
      </c>
    </row>
    <row r="171" spans="2:2" x14ac:dyDescent="0.2">
      <c r="B171" t="s">
        <v>273</v>
      </c>
    </row>
    <row r="172" spans="2:2" x14ac:dyDescent="0.2">
      <c r="B172" t="s">
        <v>274</v>
      </c>
    </row>
    <row r="173" spans="2:2" x14ac:dyDescent="0.2">
      <c r="B173" t="s">
        <v>275</v>
      </c>
    </row>
    <row r="174" spans="2:2" x14ac:dyDescent="0.2">
      <c r="B174" t="s">
        <v>276</v>
      </c>
    </row>
    <row r="175" spans="2:2" x14ac:dyDescent="0.2">
      <c r="B175" t="s">
        <v>277</v>
      </c>
    </row>
    <row r="176" spans="2:2" x14ac:dyDescent="0.2">
      <c r="B176" t="s">
        <v>279</v>
      </c>
    </row>
    <row r="177" spans="2:2" x14ac:dyDescent="0.2">
      <c r="B177" t="s">
        <v>281</v>
      </c>
    </row>
    <row r="178" spans="2:2" x14ac:dyDescent="0.2">
      <c r="B178" t="s">
        <v>283</v>
      </c>
    </row>
    <row r="179" spans="2:2" x14ac:dyDescent="0.2">
      <c r="B179" t="s">
        <v>284</v>
      </c>
    </row>
    <row r="180" spans="2:2" x14ac:dyDescent="0.2">
      <c r="B180" t="s">
        <v>285</v>
      </c>
    </row>
    <row r="181" spans="2:2" x14ac:dyDescent="0.2">
      <c r="B181" t="s">
        <v>287</v>
      </c>
    </row>
    <row r="182" spans="2:2" x14ac:dyDescent="0.2">
      <c r="B182" t="s">
        <v>288</v>
      </c>
    </row>
    <row r="183" spans="2:2" x14ac:dyDescent="0.2">
      <c r="B183" t="s">
        <v>290</v>
      </c>
    </row>
    <row r="184" spans="2:2" x14ac:dyDescent="0.2">
      <c r="B184" t="s">
        <v>291</v>
      </c>
    </row>
    <row r="185" spans="2:2" x14ac:dyDescent="0.2">
      <c r="B185" t="s">
        <v>292</v>
      </c>
    </row>
    <row r="186" spans="2:2" x14ac:dyDescent="0.2">
      <c r="B186" t="s">
        <v>293</v>
      </c>
    </row>
    <row r="187" spans="2:2" x14ac:dyDescent="0.2">
      <c r="B187" t="s">
        <v>295</v>
      </c>
    </row>
    <row r="188" spans="2:2" x14ac:dyDescent="0.2">
      <c r="B188" t="s">
        <v>296</v>
      </c>
    </row>
    <row r="189" spans="2:2" x14ac:dyDescent="0.2">
      <c r="B189" t="s">
        <v>297</v>
      </c>
    </row>
    <row r="190" spans="2:2" x14ac:dyDescent="0.2">
      <c r="B190" t="s">
        <v>299</v>
      </c>
    </row>
    <row r="191" spans="2:2" x14ac:dyDescent="0.2">
      <c r="B191" t="s">
        <v>300</v>
      </c>
    </row>
    <row r="192" spans="2:2" x14ac:dyDescent="0.2">
      <c r="B192" t="s">
        <v>301</v>
      </c>
    </row>
    <row r="193" spans="2:2" x14ac:dyDescent="0.2">
      <c r="B193" t="s">
        <v>303</v>
      </c>
    </row>
    <row r="194" spans="2:2" x14ac:dyDescent="0.2">
      <c r="B194" t="s">
        <v>305</v>
      </c>
    </row>
    <row r="195" spans="2:2" x14ac:dyDescent="0.2">
      <c r="B195" t="s">
        <v>306</v>
      </c>
    </row>
    <row r="196" spans="2:2" x14ac:dyDescent="0.2">
      <c r="B196" t="s">
        <v>307</v>
      </c>
    </row>
    <row r="197" spans="2:2" x14ac:dyDescent="0.2">
      <c r="B197" t="s">
        <v>308</v>
      </c>
    </row>
    <row r="198" spans="2:2" x14ac:dyDescent="0.2">
      <c r="B198" t="s">
        <v>310</v>
      </c>
    </row>
    <row r="199" spans="2:2" x14ac:dyDescent="0.2">
      <c r="B199" t="s">
        <v>311</v>
      </c>
    </row>
    <row r="200" spans="2:2" x14ac:dyDescent="0.2">
      <c r="B200" t="s">
        <v>312</v>
      </c>
    </row>
    <row r="201" spans="2:2" x14ac:dyDescent="0.2">
      <c r="B201" t="s">
        <v>313</v>
      </c>
    </row>
    <row r="202" spans="2:2" x14ac:dyDescent="0.2">
      <c r="B202" t="s">
        <v>314</v>
      </c>
    </row>
    <row r="203" spans="2:2" x14ac:dyDescent="0.2">
      <c r="B203" t="s">
        <v>315</v>
      </c>
    </row>
    <row r="204" spans="2:2" x14ac:dyDescent="0.2">
      <c r="B204" t="s">
        <v>316</v>
      </c>
    </row>
    <row r="205" spans="2:2" x14ac:dyDescent="0.2">
      <c r="B205" t="s">
        <v>317</v>
      </c>
    </row>
    <row r="206" spans="2:2" x14ac:dyDescent="0.2">
      <c r="B206" t="s">
        <v>319</v>
      </c>
    </row>
    <row r="207" spans="2:2" x14ac:dyDescent="0.2">
      <c r="B207" t="s">
        <v>320</v>
      </c>
    </row>
    <row r="208" spans="2:2" x14ac:dyDescent="0.2">
      <c r="B208" t="s">
        <v>321</v>
      </c>
    </row>
    <row r="209" spans="2:2" x14ac:dyDescent="0.2">
      <c r="B209" t="s">
        <v>322</v>
      </c>
    </row>
    <row r="210" spans="2:2" x14ac:dyDescent="0.2">
      <c r="B210" t="s">
        <v>324</v>
      </c>
    </row>
    <row r="211" spans="2:2" x14ac:dyDescent="0.2">
      <c r="B211" t="s">
        <v>325</v>
      </c>
    </row>
    <row r="212" spans="2:2" x14ac:dyDescent="0.2">
      <c r="B212" t="s">
        <v>326</v>
      </c>
    </row>
    <row r="213" spans="2:2" x14ac:dyDescent="0.2">
      <c r="B213" t="s">
        <v>327</v>
      </c>
    </row>
    <row r="214" spans="2:2" x14ac:dyDescent="0.2">
      <c r="B214" t="s">
        <v>328</v>
      </c>
    </row>
    <row r="215" spans="2:2" x14ac:dyDescent="0.2">
      <c r="B215" t="s">
        <v>330</v>
      </c>
    </row>
    <row r="216" spans="2:2" x14ac:dyDescent="0.2">
      <c r="B216" t="s">
        <v>331</v>
      </c>
    </row>
    <row r="217" spans="2:2" x14ac:dyDescent="0.2">
      <c r="B217" t="s">
        <v>332</v>
      </c>
    </row>
    <row r="218" spans="2:2" x14ac:dyDescent="0.2">
      <c r="B218" t="s">
        <v>333</v>
      </c>
    </row>
    <row r="219" spans="2:2" x14ac:dyDescent="0.2">
      <c r="B219" t="s">
        <v>335</v>
      </c>
    </row>
    <row r="220" spans="2:2" x14ac:dyDescent="0.2">
      <c r="B220" t="s">
        <v>336</v>
      </c>
    </row>
    <row r="221" spans="2:2" x14ac:dyDescent="0.2">
      <c r="B221" t="s">
        <v>337</v>
      </c>
    </row>
    <row r="222" spans="2:2" x14ac:dyDescent="0.2">
      <c r="B222" t="s">
        <v>338</v>
      </c>
    </row>
    <row r="223" spans="2:2" x14ac:dyDescent="0.2">
      <c r="B223" t="s">
        <v>339</v>
      </c>
    </row>
    <row r="224" spans="2:2" x14ac:dyDescent="0.2">
      <c r="B224" t="s">
        <v>340</v>
      </c>
    </row>
    <row r="225" spans="2:2" x14ac:dyDescent="0.2">
      <c r="B225" t="s">
        <v>342</v>
      </c>
    </row>
    <row r="226" spans="2:2" x14ac:dyDescent="0.2">
      <c r="B226" t="s">
        <v>343</v>
      </c>
    </row>
    <row r="227" spans="2:2" x14ac:dyDescent="0.2">
      <c r="B227" t="s">
        <v>344</v>
      </c>
    </row>
    <row r="228" spans="2:2" x14ac:dyDescent="0.2">
      <c r="B228" t="s">
        <v>345</v>
      </c>
    </row>
    <row r="229" spans="2:2" x14ac:dyDescent="0.2">
      <c r="B229" t="s">
        <v>347</v>
      </c>
    </row>
    <row r="230" spans="2:2" x14ac:dyDescent="0.2">
      <c r="B230" t="s">
        <v>348</v>
      </c>
    </row>
    <row r="231" spans="2:2" x14ac:dyDescent="0.2">
      <c r="B231" t="s">
        <v>349</v>
      </c>
    </row>
    <row r="232" spans="2:2" x14ac:dyDescent="0.2">
      <c r="B232" t="s">
        <v>350</v>
      </c>
    </row>
    <row r="233" spans="2:2" x14ac:dyDescent="0.2">
      <c r="B233" t="s">
        <v>351</v>
      </c>
    </row>
    <row r="234" spans="2:2" x14ac:dyDescent="0.2">
      <c r="B234" t="s">
        <v>352</v>
      </c>
    </row>
    <row r="235" spans="2:2" x14ac:dyDescent="0.2">
      <c r="B235" t="s">
        <v>353</v>
      </c>
    </row>
    <row r="236" spans="2:2" x14ac:dyDescent="0.2">
      <c r="B236" t="s">
        <v>355</v>
      </c>
    </row>
    <row r="237" spans="2:2" x14ac:dyDescent="0.2">
      <c r="B237" t="s">
        <v>356</v>
      </c>
    </row>
    <row r="238" spans="2:2" x14ac:dyDescent="0.2">
      <c r="B238" t="s">
        <v>357</v>
      </c>
    </row>
    <row r="239" spans="2:2" x14ac:dyDescent="0.2">
      <c r="B239" t="s">
        <v>358</v>
      </c>
    </row>
    <row r="240" spans="2:2" x14ac:dyDescent="0.2">
      <c r="B240" t="s">
        <v>359</v>
      </c>
    </row>
    <row r="241" spans="2:2" x14ac:dyDescent="0.2">
      <c r="B241" t="s">
        <v>360</v>
      </c>
    </row>
    <row r="242" spans="2:2" x14ac:dyDescent="0.2">
      <c r="B242" t="s">
        <v>361</v>
      </c>
    </row>
    <row r="243" spans="2:2" x14ac:dyDescent="0.2">
      <c r="B243" t="s">
        <v>362</v>
      </c>
    </row>
    <row r="244" spans="2:2" x14ac:dyDescent="0.2">
      <c r="B244" t="s">
        <v>364</v>
      </c>
    </row>
    <row r="245" spans="2:2" x14ac:dyDescent="0.2">
      <c r="B245" t="s">
        <v>365</v>
      </c>
    </row>
    <row r="246" spans="2:2" x14ac:dyDescent="0.2">
      <c r="B246" t="s">
        <v>367</v>
      </c>
    </row>
    <row r="247" spans="2:2" x14ac:dyDescent="0.2">
      <c r="B247" t="s">
        <v>368</v>
      </c>
    </row>
    <row r="248" spans="2:2" x14ac:dyDescent="0.2">
      <c r="B248" t="s">
        <v>369</v>
      </c>
    </row>
    <row r="249" spans="2:2" x14ac:dyDescent="0.2">
      <c r="B249" t="s">
        <v>370</v>
      </c>
    </row>
    <row r="250" spans="2:2" x14ac:dyDescent="0.2">
      <c r="B250" t="s">
        <v>371</v>
      </c>
    </row>
    <row r="251" spans="2:2" x14ac:dyDescent="0.2">
      <c r="B251" t="s">
        <v>372</v>
      </c>
    </row>
    <row r="252" spans="2:2" x14ac:dyDescent="0.2">
      <c r="B252" t="s">
        <v>373</v>
      </c>
    </row>
    <row r="253" spans="2:2" x14ac:dyDescent="0.2">
      <c r="B253" t="s">
        <v>374</v>
      </c>
    </row>
    <row r="254" spans="2:2" x14ac:dyDescent="0.2">
      <c r="B254" t="s">
        <v>375</v>
      </c>
    </row>
    <row r="255" spans="2:2" x14ac:dyDescent="0.2">
      <c r="B255" t="s">
        <v>376</v>
      </c>
    </row>
    <row r="256" spans="2:2" x14ac:dyDescent="0.2">
      <c r="B256" t="s">
        <v>377</v>
      </c>
    </row>
    <row r="257" spans="2:2" x14ac:dyDescent="0.2">
      <c r="B257" t="s">
        <v>378</v>
      </c>
    </row>
    <row r="258" spans="2:2" x14ac:dyDescent="0.2">
      <c r="B258" t="s">
        <v>380</v>
      </c>
    </row>
    <row r="259" spans="2:2" x14ac:dyDescent="0.2">
      <c r="B259" t="s">
        <v>381</v>
      </c>
    </row>
    <row r="260" spans="2:2" x14ac:dyDescent="0.2">
      <c r="B260" t="s">
        <v>382</v>
      </c>
    </row>
    <row r="261" spans="2:2" x14ac:dyDescent="0.2">
      <c r="B261" t="s">
        <v>384</v>
      </c>
    </row>
    <row r="262" spans="2:2" x14ac:dyDescent="0.2">
      <c r="B262" t="s">
        <v>385</v>
      </c>
    </row>
    <row r="263" spans="2:2" x14ac:dyDescent="0.2">
      <c r="B263" t="s">
        <v>386</v>
      </c>
    </row>
    <row r="264" spans="2:2" x14ac:dyDescent="0.2">
      <c r="B264" t="s">
        <v>388</v>
      </c>
    </row>
    <row r="265" spans="2:2" x14ac:dyDescent="0.2">
      <c r="B265" t="s">
        <v>390</v>
      </c>
    </row>
    <row r="266" spans="2:2" x14ac:dyDescent="0.2">
      <c r="B266" t="s">
        <v>391</v>
      </c>
    </row>
    <row r="267" spans="2:2" x14ac:dyDescent="0.2">
      <c r="B267" t="s">
        <v>392</v>
      </c>
    </row>
    <row r="268" spans="2:2" x14ac:dyDescent="0.2">
      <c r="B268" t="s">
        <v>394</v>
      </c>
    </row>
    <row r="269" spans="2:2" x14ac:dyDescent="0.2">
      <c r="B269" t="s">
        <v>395</v>
      </c>
    </row>
    <row r="270" spans="2:2" x14ac:dyDescent="0.2">
      <c r="B270" t="s">
        <v>396</v>
      </c>
    </row>
    <row r="271" spans="2:2" x14ac:dyDescent="0.2">
      <c r="B271" t="s">
        <v>397</v>
      </c>
    </row>
    <row r="272" spans="2:2" x14ac:dyDescent="0.2">
      <c r="B272" t="s">
        <v>398</v>
      </c>
    </row>
    <row r="273" spans="2:2" x14ac:dyDescent="0.2">
      <c r="B273" t="s">
        <v>399</v>
      </c>
    </row>
    <row r="274" spans="2:2" x14ac:dyDescent="0.2">
      <c r="B274" t="s">
        <v>401</v>
      </c>
    </row>
    <row r="275" spans="2:2" x14ac:dyDescent="0.2">
      <c r="B275" t="s">
        <v>402</v>
      </c>
    </row>
    <row r="276" spans="2:2" x14ac:dyDescent="0.2">
      <c r="B276" t="s">
        <v>403</v>
      </c>
    </row>
    <row r="277" spans="2:2" x14ac:dyDescent="0.2">
      <c r="B277" t="s">
        <v>404</v>
      </c>
    </row>
    <row r="278" spans="2:2" x14ac:dyDescent="0.2">
      <c r="B278" t="s">
        <v>405</v>
      </c>
    </row>
    <row r="279" spans="2:2" x14ac:dyDescent="0.2">
      <c r="B279" t="s">
        <v>406</v>
      </c>
    </row>
    <row r="280" spans="2:2" x14ac:dyDescent="0.2">
      <c r="B280" t="s">
        <v>407</v>
      </c>
    </row>
    <row r="281" spans="2:2" x14ac:dyDescent="0.2">
      <c r="B281" t="s">
        <v>408</v>
      </c>
    </row>
    <row r="282" spans="2:2" x14ac:dyDescent="0.2">
      <c r="B282" t="s">
        <v>409</v>
      </c>
    </row>
    <row r="283" spans="2:2" x14ac:dyDescent="0.2">
      <c r="B283" t="s">
        <v>411</v>
      </c>
    </row>
    <row r="284" spans="2:2" x14ac:dyDescent="0.2">
      <c r="B284" t="s">
        <v>412</v>
      </c>
    </row>
    <row r="285" spans="2:2" x14ac:dyDescent="0.2">
      <c r="B285" t="s">
        <v>413</v>
      </c>
    </row>
    <row r="286" spans="2:2" x14ac:dyDescent="0.2">
      <c r="B286" t="s">
        <v>414</v>
      </c>
    </row>
    <row r="287" spans="2:2" x14ac:dyDescent="0.2">
      <c r="B287" t="s">
        <v>415</v>
      </c>
    </row>
    <row r="288" spans="2:2" x14ac:dyDescent="0.2">
      <c r="B288" t="s">
        <v>416</v>
      </c>
    </row>
    <row r="289" spans="2:2" x14ac:dyDescent="0.2">
      <c r="B289" t="s">
        <v>417</v>
      </c>
    </row>
    <row r="290" spans="2:2" x14ac:dyDescent="0.2">
      <c r="B290" t="s">
        <v>418</v>
      </c>
    </row>
    <row r="291" spans="2:2" x14ac:dyDescent="0.2">
      <c r="B291" t="s">
        <v>420</v>
      </c>
    </row>
    <row r="292" spans="2:2" x14ac:dyDescent="0.2">
      <c r="B292" t="s">
        <v>421</v>
      </c>
    </row>
    <row r="293" spans="2:2" x14ac:dyDescent="0.2">
      <c r="B293" t="s">
        <v>423</v>
      </c>
    </row>
    <row r="294" spans="2:2" x14ac:dyDescent="0.2">
      <c r="B294" t="s">
        <v>424</v>
      </c>
    </row>
    <row r="295" spans="2:2" x14ac:dyDescent="0.2">
      <c r="B295" t="s">
        <v>425</v>
      </c>
    </row>
    <row r="296" spans="2:2" x14ac:dyDescent="0.2">
      <c r="B296" t="s">
        <v>426</v>
      </c>
    </row>
    <row r="297" spans="2:2" x14ac:dyDescent="0.2">
      <c r="B297" t="s">
        <v>427</v>
      </c>
    </row>
    <row r="298" spans="2:2" x14ac:dyDescent="0.2">
      <c r="B298" t="s">
        <v>428</v>
      </c>
    </row>
    <row r="299" spans="2:2" x14ac:dyDescent="0.2">
      <c r="B299" t="s">
        <v>430</v>
      </c>
    </row>
    <row r="300" spans="2:2" x14ac:dyDescent="0.2">
      <c r="B300" t="s">
        <v>432</v>
      </c>
    </row>
    <row r="301" spans="2:2" x14ac:dyDescent="0.2">
      <c r="B301" t="s">
        <v>433</v>
      </c>
    </row>
    <row r="302" spans="2:2" x14ac:dyDescent="0.2">
      <c r="B302" t="s">
        <v>434</v>
      </c>
    </row>
    <row r="303" spans="2:2" x14ac:dyDescent="0.2">
      <c r="B303" t="s">
        <v>435</v>
      </c>
    </row>
    <row r="304" spans="2:2" x14ac:dyDescent="0.2">
      <c r="B304" t="s">
        <v>436</v>
      </c>
    </row>
    <row r="305" spans="2:2" x14ac:dyDescent="0.2">
      <c r="B305" t="s">
        <v>437</v>
      </c>
    </row>
    <row r="306" spans="2:2" x14ac:dyDescent="0.2">
      <c r="B306" t="s">
        <v>438</v>
      </c>
    </row>
    <row r="307" spans="2:2" x14ac:dyDescent="0.2">
      <c r="B307" t="s">
        <v>439</v>
      </c>
    </row>
    <row r="308" spans="2:2" x14ac:dyDescent="0.2">
      <c r="B308" t="s">
        <v>440</v>
      </c>
    </row>
    <row r="309" spans="2:2" x14ac:dyDescent="0.2">
      <c r="B309" t="s">
        <v>441</v>
      </c>
    </row>
    <row r="310" spans="2:2" x14ac:dyDescent="0.2">
      <c r="B310" t="s">
        <v>442</v>
      </c>
    </row>
    <row r="311" spans="2:2" x14ac:dyDescent="0.2">
      <c r="B311" t="s">
        <v>443</v>
      </c>
    </row>
    <row r="312" spans="2:2" x14ac:dyDescent="0.2">
      <c r="B312" t="s">
        <v>444</v>
      </c>
    </row>
    <row r="313" spans="2:2" x14ac:dyDescent="0.2">
      <c r="B313" t="s">
        <v>445</v>
      </c>
    </row>
    <row r="314" spans="2:2" x14ac:dyDescent="0.2">
      <c r="B314" t="s">
        <v>446</v>
      </c>
    </row>
    <row r="315" spans="2:2" x14ac:dyDescent="0.2">
      <c r="B315" t="s">
        <v>447</v>
      </c>
    </row>
    <row r="316" spans="2:2" x14ac:dyDescent="0.2">
      <c r="B316" t="s">
        <v>448</v>
      </c>
    </row>
    <row r="317" spans="2:2" x14ac:dyDescent="0.2">
      <c r="B317" t="s">
        <v>449</v>
      </c>
    </row>
    <row r="318" spans="2:2" x14ac:dyDescent="0.2">
      <c r="B318" t="s">
        <v>450</v>
      </c>
    </row>
    <row r="319" spans="2:2" x14ac:dyDescent="0.2">
      <c r="B319" t="s">
        <v>451</v>
      </c>
    </row>
    <row r="320" spans="2:2" x14ac:dyDescent="0.2">
      <c r="B320" t="s">
        <v>452</v>
      </c>
    </row>
    <row r="321" spans="2:2" x14ac:dyDescent="0.2">
      <c r="B321" t="s">
        <v>453</v>
      </c>
    </row>
    <row r="322" spans="2:2" x14ac:dyDescent="0.2">
      <c r="B322" t="s">
        <v>454</v>
      </c>
    </row>
    <row r="323" spans="2:2" x14ac:dyDescent="0.2">
      <c r="B323" t="s">
        <v>455</v>
      </c>
    </row>
    <row r="324" spans="2:2" x14ac:dyDescent="0.2">
      <c r="B324" t="s">
        <v>456</v>
      </c>
    </row>
    <row r="325" spans="2:2" x14ac:dyDescent="0.2">
      <c r="B325" t="s">
        <v>457</v>
      </c>
    </row>
    <row r="326" spans="2:2" x14ac:dyDescent="0.2">
      <c r="B326" t="s">
        <v>458</v>
      </c>
    </row>
    <row r="327" spans="2:2" x14ac:dyDescent="0.2">
      <c r="B327" t="s">
        <v>459</v>
      </c>
    </row>
    <row r="328" spans="2:2" x14ac:dyDescent="0.2">
      <c r="B328" t="s">
        <v>460</v>
      </c>
    </row>
    <row r="329" spans="2:2" x14ac:dyDescent="0.2">
      <c r="B329" t="s">
        <v>461</v>
      </c>
    </row>
    <row r="330" spans="2:2" x14ac:dyDescent="0.2">
      <c r="B330" t="s">
        <v>463</v>
      </c>
    </row>
    <row r="331" spans="2:2" x14ac:dyDescent="0.2">
      <c r="B331" t="s">
        <v>464</v>
      </c>
    </row>
    <row r="332" spans="2:2" x14ac:dyDescent="0.2">
      <c r="B332" t="s">
        <v>465</v>
      </c>
    </row>
    <row r="333" spans="2:2" x14ac:dyDescent="0.2">
      <c r="B333" t="s">
        <v>466</v>
      </c>
    </row>
    <row r="334" spans="2:2" x14ac:dyDescent="0.2">
      <c r="B334" t="s">
        <v>467</v>
      </c>
    </row>
    <row r="335" spans="2:2" x14ac:dyDescent="0.2">
      <c r="B335" t="s">
        <v>468</v>
      </c>
    </row>
    <row r="336" spans="2:2" x14ac:dyDescent="0.2">
      <c r="B336" t="s">
        <v>469</v>
      </c>
    </row>
    <row r="337" spans="2:2" x14ac:dyDescent="0.2">
      <c r="B337" t="s">
        <v>470</v>
      </c>
    </row>
    <row r="338" spans="2:2" x14ac:dyDescent="0.2">
      <c r="B338" t="s">
        <v>471</v>
      </c>
    </row>
    <row r="339" spans="2:2" x14ac:dyDescent="0.2">
      <c r="B339" t="s">
        <v>472</v>
      </c>
    </row>
    <row r="340" spans="2:2" x14ac:dyDescent="0.2">
      <c r="B340" t="s">
        <v>473</v>
      </c>
    </row>
    <row r="341" spans="2:2" x14ac:dyDescent="0.2">
      <c r="B341" t="s">
        <v>474</v>
      </c>
    </row>
    <row r="342" spans="2:2" x14ac:dyDescent="0.2">
      <c r="B342" t="s">
        <v>475</v>
      </c>
    </row>
    <row r="343" spans="2:2" x14ac:dyDescent="0.2">
      <c r="B343" t="s">
        <v>476</v>
      </c>
    </row>
    <row r="344" spans="2:2" x14ac:dyDescent="0.2">
      <c r="B344" t="s">
        <v>477</v>
      </c>
    </row>
    <row r="345" spans="2:2" x14ac:dyDescent="0.2">
      <c r="B345" t="s">
        <v>479</v>
      </c>
    </row>
    <row r="346" spans="2:2" x14ac:dyDescent="0.2">
      <c r="B346" t="s">
        <v>481</v>
      </c>
    </row>
    <row r="347" spans="2:2" x14ac:dyDescent="0.2">
      <c r="B347" t="s">
        <v>482</v>
      </c>
    </row>
    <row r="348" spans="2:2" x14ac:dyDescent="0.2">
      <c r="B348" t="s">
        <v>483</v>
      </c>
    </row>
    <row r="349" spans="2:2" x14ac:dyDescent="0.2">
      <c r="B349" t="s">
        <v>484</v>
      </c>
    </row>
    <row r="350" spans="2:2" x14ac:dyDescent="0.2">
      <c r="B350" t="s">
        <v>485</v>
      </c>
    </row>
    <row r="351" spans="2:2" x14ac:dyDescent="0.2">
      <c r="B351" t="s">
        <v>486</v>
      </c>
    </row>
    <row r="352" spans="2:2" x14ac:dyDescent="0.2">
      <c r="B352" t="s">
        <v>487</v>
      </c>
    </row>
    <row r="353" spans="2:2" x14ac:dyDescent="0.2">
      <c r="B353" t="s">
        <v>488</v>
      </c>
    </row>
    <row r="354" spans="2:2" x14ac:dyDescent="0.2">
      <c r="B354" t="s">
        <v>490</v>
      </c>
    </row>
    <row r="355" spans="2:2" x14ac:dyDescent="0.2">
      <c r="B355" t="s">
        <v>492</v>
      </c>
    </row>
    <row r="356" spans="2:2" x14ac:dyDescent="0.2">
      <c r="B356" t="s">
        <v>493</v>
      </c>
    </row>
    <row r="357" spans="2:2" x14ac:dyDescent="0.2">
      <c r="B357" t="s">
        <v>494</v>
      </c>
    </row>
    <row r="358" spans="2:2" x14ac:dyDescent="0.2">
      <c r="B358" t="s">
        <v>495</v>
      </c>
    </row>
    <row r="359" spans="2:2" x14ac:dyDescent="0.2">
      <c r="B359" t="s">
        <v>496</v>
      </c>
    </row>
    <row r="360" spans="2:2" x14ac:dyDescent="0.2">
      <c r="B360" t="s">
        <v>497</v>
      </c>
    </row>
    <row r="361" spans="2:2" x14ac:dyDescent="0.2">
      <c r="B361" t="s">
        <v>498</v>
      </c>
    </row>
    <row r="362" spans="2:2" x14ac:dyDescent="0.2">
      <c r="B362" t="s">
        <v>500</v>
      </c>
    </row>
    <row r="363" spans="2:2" x14ac:dyDescent="0.2">
      <c r="B363" t="s">
        <v>501</v>
      </c>
    </row>
    <row r="364" spans="2:2" x14ac:dyDescent="0.2">
      <c r="B364" t="s">
        <v>503</v>
      </c>
    </row>
    <row r="365" spans="2:2" x14ac:dyDescent="0.2">
      <c r="B365" t="s">
        <v>504</v>
      </c>
    </row>
    <row r="366" spans="2:2" x14ac:dyDescent="0.2">
      <c r="B366" t="s">
        <v>505</v>
      </c>
    </row>
    <row r="367" spans="2:2" x14ac:dyDescent="0.2">
      <c r="B367" t="s">
        <v>507</v>
      </c>
    </row>
    <row r="368" spans="2:2" x14ac:dyDescent="0.2">
      <c r="B368" t="s">
        <v>509</v>
      </c>
    </row>
    <row r="369" spans="2:2" x14ac:dyDescent="0.2">
      <c r="B369" t="s">
        <v>510</v>
      </c>
    </row>
    <row r="370" spans="2:2" x14ac:dyDescent="0.2">
      <c r="B370" t="s">
        <v>511</v>
      </c>
    </row>
    <row r="371" spans="2:2" x14ac:dyDescent="0.2">
      <c r="B371" t="s">
        <v>512</v>
      </c>
    </row>
    <row r="372" spans="2:2" x14ac:dyDescent="0.2">
      <c r="B372" t="s">
        <v>513</v>
      </c>
    </row>
    <row r="373" spans="2:2" x14ac:dyDescent="0.2">
      <c r="B373" t="s">
        <v>514</v>
      </c>
    </row>
    <row r="374" spans="2:2" x14ac:dyDescent="0.2">
      <c r="B374" t="s">
        <v>515</v>
      </c>
    </row>
    <row r="375" spans="2:2" x14ac:dyDescent="0.2">
      <c r="B375" t="s">
        <v>516</v>
      </c>
    </row>
    <row r="376" spans="2:2" x14ac:dyDescent="0.2">
      <c r="B376" t="s">
        <v>518</v>
      </c>
    </row>
    <row r="377" spans="2:2" x14ac:dyDescent="0.2">
      <c r="B377" t="s">
        <v>519</v>
      </c>
    </row>
    <row r="378" spans="2:2" x14ac:dyDescent="0.2">
      <c r="B378" t="s">
        <v>520</v>
      </c>
    </row>
    <row r="379" spans="2:2" x14ac:dyDescent="0.2">
      <c r="B379" t="s">
        <v>521</v>
      </c>
    </row>
    <row r="380" spans="2:2" x14ac:dyDescent="0.2">
      <c r="B380" t="s">
        <v>522</v>
      </c>
    </row>
    <row r="381" spans="2:2" x14ac:dyDescent="0.2">
      <c r="B381" t="s">
        <v>523</v>
      </c>
    </row>
    <row r="382" spans="2:2" x14ac:dyDescent="0.2">
      <c r="B382" t="s">
        <v>524</v>
      </c>
    </row>
    <row r="383" spans="2:2" x14ac:dyDescent="0.2">
      <c r="B383" t="s">
        <v>525</v>
      </c>
    </row>
    <row r="384" spans="2:2" x14ac:dyDescent="0.2">
      <c r="B384" t="s">
        <v>526</v>
      </c>
    </row>
    <row r="385" spans="2:2" x14ac:dyDescent="0.2">
      <c r="B385" t="s">
        <v>527</v>
      </c>
    </row>
    <row r="386" spans="2:2" x14ac:dyDescent="0.2">
      <c r="B386" t="s">
        <v>528</v>
      </c>
    </row>
    <row r="387" spans="2:2" x14ac:dyDescent="0.2">
      <c r="B387" t="s">
        <v>529</v>
      </c>
    </row>
    <row r="388" spans="2:2" x14ac:dyDescent="0.2">
      <c r="B388" t="s">
        <v>530</v>
      </c>
    </row>
    <row r="389" spans="2:2" x14ac:dyDescent="0.2">
      <c r="B389" t="s">
        <v>531</v>
      </c>
    </row>
    <row r="390" spans="2:2" x14ac:dyDescent="0.2">
      <c r="B390" t="s">
        <v>532</v>
      </c>
    </row>
    <row r="391" spans="2:2" x14ac:dyDescent="0.2">
      <c r="B391" t="s">
        <v>533</v>
      </c>
    </row>
    <row r="392" spans="2:2" x14ac:dyDescent="0.2">
      <c r="B392" t="s">
        <v>534</v>
      </c>
    </row>
    <row r="393" spans="2:2" x14ac:dyDescent="0.2">
      <c r="B393" t="s">
        <v>535</v>
      </c>
    </row>
    <row r="394" spans="2:2" x14ac:dyDescent="0.2">
      <c r="B394" t="s">
        <v>536</v>
      </c>
    </row>
    <row r="395" spans="2:2" x14ac:dyDescent="0.2">
      <c r="B395" t="s">
        <v>537</v>
      </c>
    </row>
    <row r="396" spans="2:2" x14ac:dyDescent="0.2">
      <c r="B396" t="s">
        <v>538</v>
      </c>
    </row>
    <row r="397" spans="2:2" x14ac:dyDescent="0.2">
      <c r="B397" t="s">
        <v>539</v>
      </c>
    </row>
    <row r="398" spans="2:2" x14ac:dyDescent="0.2">
      <c r="B398" t="s">
        <v>540</v>
      </c>
    </row>
    <row r="399" spans="2:2" x14ac:dyDescent="0.2">
      <c r="B399" t="s">
        <v>541</v>
      </c>
    </row>
    <row r="400" spans="2:2" x14ac:dyDescent="0.2">
      <c r="B400" t="s">
        <v>542</v>
      </c>
    </row>
    <row r="401" spans="2:2" x14ac:dyDescent="0.2">
      <c r="B401" t="s">
        <v>543</v>
      </c>
    </row>
    <row r="402" spans="2:2" x14ac:dyDescent="0.2">
      <c r="B402" t="s">
        <v>544</v>
      </c>
    </row>
    <row r="403" spans="2:2" x14ac:dyDescent="0.2">
      <c r="B403" t="s">
        <v>545</v>
      </c>
    </row>
    <row r="404" spans="2:2" x14ac:dyDescent="0.2">
      <c r="B404" t="s">
        <v>546</v>
      </c>
    </row>
    <row r="405" spans="2:2" x14ac:dyDescent="0.2">
      <c r="B405" t="s">
        <v>547</v>
      </c>
    </row>
    <row r="406" spans="2:2" x14ac:dyDescent="0.2">
      <c r="B406" t="s">
        <v>548</v>
      </c>
    </row>
    <row r="407" spans="2:2" x14ac:dyDescent="0.2">
      <c r="B407" t="s">
        <v>549</v>
      </c>
    </row>
    <row r="408" spans="2:2" x14ac:dyDescent="0.2">
      <c r="B408" t="s">
        <v>550</v>
      </c>
    </row>
    <row r="409" spans="2:2" x14ac:dyDescent="0.2">
      <c r="B409" t="s">
        <v>551</v>
      </c>
    </row>
    <row r="410" spans="2:2" x14ac:dyDescent="0.2">
      <c r="B410" t="s">
        <v>552</v>
      </c>
    </row>
    <row r="411" spans="2:2" x14ac:dyDescent="0.2">
      <c r="B411" t="s">
        <v>553</v>
      </c>
    </row>
    <row r="412" spans="2:2" x14ac:dyDescent="0.2">
      <c r="B412" t="s">
        <v>555</v>
      </c>
    </row>
    <row r="413" spans="2:2" x14ac:dyDescent="0.2">
      <c r="B413" t="s">
        <v>556</v>
      </c>
    </row>
    <row r="414" spans="2:2" x14ac:dyDescent="0.2">
      <c r="B414" t="s">
        <v>557</v>
      </c>
    </row>
    <row r="415" spans="2:2" x14ac:dyDescent="0.2">
      <c r="B415" t="s">
        <v>558</v>
      </c>
    </row>
    <row r="416" spans="2:2" x14ac:dyDescent="0.2">
      <c r="B416" t="s">
        <v>559</v>
      </c>
    </row>
    <row r="417" spans="2:2" x14ac:dyDescent="0.2">
      <c r="B417" t="s">
        <v>560</v>
      </c>
    </row>
    <row r="418" spans="2:2" x14ac:dyDescent="0.2">
      <c r="B418" t="s">
        <v>561</v>
      </c>
    </row>
    <row r="419" spans="2:2" x14ac:dyDescent="0.2">
      <c r="B419" t="s">
        <v>563</v>
      </c>
    </row>
    <row r="420" spans="2:2" x14ac:dyDescent="0.2">
      <c r="B420" t="s">
        <v>564</v>
      </c>
    </row>
    <row r="421" spans="2:2" x14ac:dyDescent="0.2">
      <c r="B421" t="s">
        <v>565</v>
      </c>
    </row>
    <row r="422" spans="2:2" x14ac:dyDescent="0.2">
      <c r="B422" t="s">
        <v>566</v>
      </c>
    </row>
    <row r="423" spans="2:2" x14ac:dyDescent="0.2">
      <c r="B423" t="s">
        <v>567</v>
      </c>
    </row>
    <row r="424" spans="2:2" x14ac:dyDescent="0.2">
      <c r="B424" t="s">
        <v>568</v>
      </c>
    </row>
    <row r="425" spans="2:2" x14ac:dyDescent="0.2">
      <c r="B425" t="s">
        <v>569</v>
      </c>
    </row>
    <row r="426" spans="2:2" x14ac:dyDescent="0.2">
      <c r="B426" t="s">
        <v>570</v>
      </c>
    </row>
    <row r="427" spans="2:2" x14ac:dyDescent="0.2">
      <c r="B427" t="s">
        <v>571</v>
      </c>
    </row>
    <row r="428" spans="2:2" x14ac:dyDescent="0.2">
      <c r="B428" t="s">
        <v>572</v>
      </c>
    </row>
    <row r="429" spans="2:2" x14ac:dyDescent="0.2">
      <c r="B429" t="s">
        <v>573</v>
      </c>
    </row>
    <row r="430" spans="2:2" x14ac:dyDescent="0.2">
      <c r="B430" t="s">
        <v>574</v>
      </c>
    </row>
    <row r="431" spans="2:2" x14ac:dyDescent="0.2">
      <c r="B431" t="s">
        <v>575</v>
      </c>
    </row>
  </sheetData>
  <autoFilter ref="B1:B431" xr:uid="{6A6901B1-E33B-4483-9BDD-64D8B35836E9}"/>
  <dataConsolidate/>
  <conditionalFormatting sqref="B1:B431 B1712:B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168D0-B0B4-4BAE-8F23-A5890187AC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file</vt:lpstr>
      <vt:lpstr>SummaryStatistics-EnergySector</vt:lpstr>
      <vt:lpstr>Sheet43</vt:lpstr>
      <vt:lpstr>Sector Analysis-Task 1(a)</vt:lpstr>
      <vt:lpstr>Summary Stats-Task 1(b)</vt:lpstr>
      <vt:lpstr>P&amp;L Statement Dashboard-Task 2</vt:lpstr>
      <vt:lpstr>Forecast scenarios -Task 3</vt:lpstr>
      <vt:lpstr>2016_finsect_analysis</vt:lpstr>
      <vt:lpstr>Sheet36</vt:lpstr>
      <vt:lpstr>Ticker 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Neha Sharma</cp:lastModifiedBy>
  <dcterms:created xsi:type="dcterms:W3CDTF">2020-05-04T18:41:47Z</dcterms:created>
  <dcterms:modified xsi:type="dcterms:W3CDTF">2020-05-12T17:30:33Z</dcterms:modified>
</cp:coreProperties>
</file>