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Excel Assinment\"/>
    </mc:Choice>
  </mc:AlternateContent>
  <xr:revisionPtr revIDLastSave="0" documentId="8_{AD3966B4-844B-40A3-A902-BE41F0A92E03}" xr6:coauthVersionLast="47" xr6:coauthVersionMax="47" xr10:uidLastSave="{00000000-0000-0000-0000-000000000000}"/>
  <bookViews>
    <workbookView xWindow="-120" yWindow="-120" windowWidth="20730" windowHeight="11160" xr2:uid="{00000000-000D-0000-FFFF-FFFF00000000}"/>
  </bookViews>
  <sheets>
    <sheet name="Sheet1" sheetId="1" r:id="rId1"/>
    <sheet name="PIVOT TABLE " sheetId="2" r:id="rId2"/>
    <sheet name="DASHBOARD" sheetId="3" r:id="rId3"/>
  </sheets>
  <definedNames>
    <definedName name="ExternalData_1" localSheetId="0">Sheet1!$B$4:$F$60</definedName>
    <definedName name="Slicer_deaths">#N/A</definedName>
    <definedName name="Slicer_state">#N/A</definedName>
    <definedName name="state_names">#REF!</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J10" i="1"/>
  <c r="G10" i="1"/>
  <c r="J9" i="1"/>
  <c r="G9" i="1"/>
  <c r="G8" i="1"/>
  <c r="J7" i="1"/>
  <c r="G7" i="1"/>
  <c r="G6" i="1"/>
  <c r="J5" i="1"/>
  <c r="J6" i="1" s="1"/>
  <c r="G5" i="1"/>
  <c r="J4" i="1"/>
</calcChain>
</file>

<file path=xl/sharedStrings.xml><?xml version="1.0" encoding="utf-8"?>
<sst xmlns="http://schemas.openxmlformats.org/spreadsheetml/2006/main" count="213" uniqueCount="87">
  <si>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</si>
  <si>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</si>
  <si>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</si>
  <si>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</si>
  <si>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</si>
  <si>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</si>
  <si>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</si>
  <si>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</si>
  <si>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</si>
  <si>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</si>
  <si>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</si>
  <si>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</si>
  <si>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</si>
  <si>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</si>
  <si>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</si>
  <si>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</si>
  <si>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</si>
  <si>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</si>
  <si>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</si>
  <si>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</si>
  <si>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</si>
  <si>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</si>
  <si>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</si>
  <si>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</si>
  <si>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</si>
  <si>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</si>
  <si>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</si>
  <si>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</si>
  <si>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</si>
  <si>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</si>
  <si>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</si>
  <si>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</si>
  <si>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</si>
  <si>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</si>
  <si>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</si>
  <si>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</si>
  <si>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</si>
  <si>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</si>
  <si>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</si>
  <si>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</si>
  <si>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</si>
  <si>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</si>
  <si>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</si>
  <si>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</si>
  <si>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</si>
  <si>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</si>
  <si>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</si>
  <si>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</si>
  <si>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</si>
  <si>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</si>
  <si>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</si>
  <si>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</si>
  <si>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</si>
  <si>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</si>
  <si>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</si>
  <si>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</si>
  <si>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</si>
  <si>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</si>
  <si>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</si>
  <si>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</si>
  <si>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</si>
  <si>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</si>
  <si>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</si>
  <si>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</si>
  <si>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</si>
  <si>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</si>
  <si>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</si>
  <si>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</si>
  <si>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</si>
  <si>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</si>
  <si>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</si>
  <si>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Grand Total</t>
  </si>
  <si>
    <t>Sum of positive</t>
  </si>
  <si>
    <t>Sum of deaths</t>
  </si>
  <si>
    <t>Mar</t>
  </si>
  <si>
    <t>Apr</t>
  </si>
  <si>
    <t>Sum of total</t>
  </si>
  <si>
    <t>Sum of pos %</t>
  </si>
  <si>
    <t>COVID  19   DASHBOARD</t>
  </si>
  <si>
    <t xml:space="preserve">Total         12,67,658 </t>
  </si>
  <si>
    <t>Positive    2,39,009</t>
  </si>
  <si>
    <t>pos%        19%</t>
  </si>
  <si>
    <t>Deaths       5,784</t>
  </si>
  <si>
    <t>30-Mar</t>
  </si>
  <si>
    <t>31-Mar</t>
  </si>
  <si>
    <t>01-Apr</t>
  </si>
  <si>
    <t>02-Apr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</si>
</sst>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9"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
      <b/>
      <sz val="11"/>
      <color theme="1"/>
      <name val="Calibri"/>
      <family val="2"/>
      <scheme val="minor"/>
    </font>
    <font>
      <sz val="28"/>
      <color theme="1"/>
      <name val="Calibri"/>
      <family val="2"/>
      <scheme val="minor"/>
    </font>
    <font>
      <b/>
      <sz val="28"/>
      <color theme="1"/>
      <name val="Calibri"/>
      <family val="2"/>
      <scheme val="minor"/>
    </font>
    <font>
      <b/>
      <sz val="80"/>
      <color theme="1"/>
      <name val="Calibri"/>
      <family val="2"/>
      <scheme val="minor"/>
    </font>
  </fonts>
  <fills count="5">
    <fill>
      <patternFill patternType="none"/>
    </fill>
    <fill>
      <patternFill patternType="gray125"/>
    </fill>
    <fill>
      <patternFill patternType="solid">
        <fgColor rgb="FFE2EFD9"/>
        <bgColor rgb="FFE2EFD9"/>
      </patternFill>
    </fill>
    <fill>
      <patternFill patternType="solid">
        <fgColor theme="4" tint="0.59999389629810485"/>
        <bgColor indexed="64"/>
      </patternFill>
    </fill>
    <fill>
      <patternFill patternType="solid">
        <fgColor theme="0"/>
        <bgColor indexed="64"/>
      </patternFill>
    </fill>
  </fills>
  <borders count="8">
    <border>
      <left/>
      <right/>
      <top/>
      <bottom/>
      <diagonal/>
    </border>
    <border>
      <left style="thin">
        <color rgb="FFBFBFBF"/>
      </left>
      <right style="thin">
        <color rgb="FFBFBFBF"/>
      </right>
      <top style="thin">
        <color rgb="FFBFBFBF"/>
      </top>
      <bottom style="thin">
        <color rgb="FFBFBFBF"/>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pivotButton="1" applyBorder="1"/>
    <xf numFmtId="0" fontId="0" fillId="0" borderId="4" xfId="0" applyBorder="1"/>
    <xf numFmtId="0" fontId="0" fillId="0" borderId="2"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0" fillId="0" borderId="0" xfId="0" applyAlignment="1">
      <alignment horizontal="center"/>
    </xf>
    <xf numFmtId="0" fontId="0" fillId="0" borderId="5" xfId="0" applyBorder="1"/>
    <xf numFmtId="0" fontId="0" fillId="0" borderId="6" xfId="0" applyBorder="1"/>
    <xf numFmtId="0" fontId="0" fillId="4" borderId="0" xfId="0" applyFill="1"/>
    <xf numFmtId="0" fontId="8" fillId="3" borderId="0" xfId="0" applyFont="1" applyFill="1" applyAlignment="1">
      <alignment horizontal="center" vertical="center"/>
    </xf>
    <xf numFmtId="0" fontId="0" fillId="3" borderId="0" xfId="0" applyFill="1" applyAlignment="1">
      <alignment horizontal="center" vertical="center"/>
    </xf>
    <xf numFmtId="0" fontId="7" fillId="3" borderId="0" xfId="0" applyFont="1" applyFill="1" applyAlignment="1">
      <alignment horizontal="center" vertical="center"/>
    </xf>
    <xf numFmtId="0" fontId="6"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hackton 4 question.xlsx]PIVOT TABLE !PivotTable1</c:name>
    <c:fmtId val="5"/>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POSITIVE CHART</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c:f>
              <c:strCache>
                <c:ptCount val="1"/>
                <c:pt idx="0">
                  <c:v>Total</c:v>
                </c:pt>
              </c:strCache>
            </c:strRef>
          </c:tx>
          <c:spPr>
            <a:ln w="28575" cap="rnd">
              <a:solidFill>
                <a:schemeClr val="accent1"/>
              </a:solidFill>
              <a:round/>
            </a:ln>
            <a:effectLst/>
          </c:spPr>
          <c:marker>
            <c:symbol val="none"/>
          </c:marker>
          <c:cat>
            <c:strRef>
              <c:f>'PIVOT TABLE '!$A$4:$A$60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 '!$B$4:$B$60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1"/>
          <c:extLst>
            <c:ext xmlns:c16="http://schemas.microsoft.com/office/drawing/2014/chart" uri="{C3380CC4-5D6E-409C-BE32-E72D297353CC}">
              <c16:uniqueId val="{00000000-9CD4-4523-B275-0382B34D079D}"/>
            </c:ext>
          </c:extLst>
        </c:ser>
        <c:dLbls>
          <c:showLegendKey val="0"/>
          <c:showVal val="0"/>
          <c:showCatName val="0"/>
          <c:showSerName val="0"/>
          <c:showPercent val="0"/>
          <c:showBubbleSize val="0"/>
        </c:dLbls>
        <c:smooth val="0"/>
        <c:axId val="100568720"/>
        <c:axId val="100573760"/>
      </c:lineChart>
      <c:catAx>
        <c:axId val="10056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00573760"/>
        <c:crosses val="autoZero"/>
        <c:auto val="1"/>
        <c:lblAlgn val="ctr"/>
        <c:lblOffset val="100"/>
        <c:noMultiLvlLbl val="0"/>
      </c:catAx>
      <c:valAx>
        <c:axId val="100573760"/>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005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hackton 4 question.xlsx]PIVOT TABLE !PivotTable4</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DEATHS CHART</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'!$E$3</c:f>
              <c:strCache>
                <c:ptCount val="1"/>
                <c:pt idx="0">
                  <c:v>Total</c:v>
                </c:pt>
              </c:strCache>
            </c:strRef>
          </c:tx>
          <c:spPr>
            <a:solidFill>
              <a:schemeClr val="accent1"/>
            </a:solidFill>
            <a:ln>
              <a:noFill/>
            </a:ln>
            <a:effectLst/>
          </c:spPr>
          <c:invertIfNegative val="0"/>
          <c:cat>
            <c:strRef>
              <c:f>'PIVOT TABLE '!$D$4:$D$60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 '!$E$4:$E$60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00-DD9B-429A-9C0E-05E7860AC23C}"/>
            </c:ext>
          </c:extLst>
        </c:ser>
        <c:dLbls>
          <c:showLegendKey val="0"/>
          <c:showVal val="0"/>
          <c:showCatName val="0"/>
          <c:showSerName val="0"/>
          <c:showPercent val="0"/>
          <c:showBubbleSize val="0"/>
        </c:dLbls>
        <c:gapWidth val="219"/>
        <c:overlap val="-27"/>
        <c:axId val="371868416"/>
        <c:axId val="371868776"/>
      </c:barChart>
      <c:catAx>
        <c:axId val="3718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1868776"/>
        <c:crosses val="autoZero"/>
        <c:auto val="1"/>
        <c:lblAlgn val="ctr"/>
        <c:lblOffset val="100"/>
        <c:noMultiLvlLbl val="0"/>
      </c:catAx>
      <c:valAx>
        <c:axId val="371868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18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hackton 4 question.xlsx]PIVOT TABLE !PivotTable3</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DAYS DEATH CHART</a:t>
            </a:r>
          </a:p>
        </c:rich>
      </c:tx>
      <c:layout>
        <c:manualLayout>
          <c:xMode val="edge"/>
          <c:yMode val="edge"/>
          <c:x val="0.3313888888888889"/>
          <c:y val="2.3148148148148147E-2"/>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'!$G$4:$G$8</c:f>
              <c:strCache>
                <c:ptCount val="4"/>
                <c:pt idx="0">
                  <c:v>30-Mar</c:v>
                </c:pt>
                <c:pt idx="1">
                  <c:v>31-Mar</c:v>
                </c:pt>
                <c:pt idx="2">
                  <c:v>01-Apr</c:v>
                </c:pt>
                <c:pt idx="3">
                  <c:v>02-Apr</c:v>
                </c:pt>
              </c:strCache>
            </c:strRef>
          </c:cat>
          <c:val>
            <c:numRef>
              <c:f>'PIVOT TABLE '!$H$4:$H$8</c:f>
              <c:numCache>
                <c:formatCode>General</c:formatCode>
                <c:ptCount val="4"/>
                <c:pt idx="0">
                  <c:v>0</c:v>
                </c:pt>
                <c:pt idx="1">
                  <c:v>6</c:v>
                </c:pt>
                <c:pt idx="2">
                  <c:v>1030</c:v>
                </c:pt>
                <c:pt idx="3">
                  <c:v>4748</c:v>
                </c:pt>
              </c:numCache>
            </c:numRef>
          </c:val>
          <c:smooth val="1"/>
          <c:extLst>
            <c:ext xmlns:c16="http://schemas.microsoft.com/office/drawing/2014/chart" uri="{C3380CC4-5D6E-409C-BE32-E72D297353CC}">
              <c16:uniqueId val="{00000000-C7C6-4A6E-8B6A-D3976CAFAA9C}"/>
            </c:ext>
          </c:extLst>
        </c:ser>
        <c:dLbls>
          <c:dLblPos val="t"/>
          <c:showLegendKey val="0"/>
          <c:showVal val="1"/>
          <c:showCatName val="0"/>
          <c:showSerName val="0"/>
          <c:showPercent val="0"/>
          <c:showBubbleSize val="0"/>
        </c:dLbls>
        <c:marker val="1"/>
        <c:smooth val="0"/>
        <c:axId val="586337344"/>
        <c:axId val="586331224"/>
      </c:lineChart>
      <c:catAx>
        <c:axId val="58633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586331224"/>
        <c:crosses val="autoZero"/>
        <c:auto val="1"/>
        <c:lblAlgn val="ctr"/>
        <c:lblOffset val="100"/>
        <c:noMultiLvlLbl val="0"/>
      </c:catAx>
      <c:valAx>
        <c:axId val="586331224"/>
        <c:scaling>
          <c:orientation val="minMax"/>
        </c:scaling>
        <c:delete val="1"/>
        <c:axPos val="l"/>
        <c:numFmt formatCode="General" sourceLinked="1"/>
        <c:majorTickMark val="none"/>
        <c:minorTickMark val="none"/>
        <c:tickLblPos val="nextTo"/>
        <c:crossAx val="5863373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hackton 4 question.xlsx]PIVOT TABLE !PivotTable6</c:name>
    <c:fmtId val="3"/>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TOTAL DEATH CHART</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'!$K$15</c:f>
              <c:strCache>
                <c:ptCount val="1"/>
                <c:pt idx="0">
                  <c:v>Total</c:v>
                </c:pt>
              </c:strCache>
            </c:strRef>
          </c:tx>
          <c:spPr>
            <a:solidFill>
              <a:schemeClr val="accent1"/>
            </a:solidFill>
            <a:ln>
              <a:noFill/>
            </a:ln>
            <a:effectLst/>
            <a:sp3d/>
          </c:spPr>
          <c:invertIfNegative val="0"/>
          <c:cat>
            <c:strRef>
              <c:f>'PIVOT TABLE '!$J$16:$J$72</c:f>
              <c:strCache>
                <c:ptCount val="56"/>
                <c:pt idx="0">
                  <c:v>20</c:v>
                </c:pt>
                <c:pt idx="1">
                  <c:v>21</c:v>
                </c:pt>
                <c:pt idx="2">
                  <c:v>182</c:v>
                </c:pt>
                <c:pt idx="3">
                  <c:v>524</c:v>
                </c:pt>
                <c:pt idx="4">
                  <c:v>1920</c:v>
                </c:pt>
                <c:pt idx="5">
                  <c:v>2144</c:v>
                </c:pt>
                <c:pt idx="6">
                  <c:v>2589</c:v>
                </c:pt>
                <c:pt idx="7">
                  <c:v>4224</c:v>
                </c:pt>
                <c:pt idx="8">
                  <c:v>4382</c:v>
                </c:pt>
                <c:pt idx="9">
                  <c:v>4959</c:v>
                </c:pt>
                <c:pt idx="10">
                  <c:v>4980</c:v>
                </c:pt>
                <c:pt idx="11">
                  <c:v>5022</c:v>
                </c:pt>
                <c:pt idx="12">
                  <c:v>5049</c:v>
                </c:pt>
                <c:pt idx="13">
                  <c:v>5069</c:v>
                </c:pt>
                <c:pt idx="14">
                  <c:v>5070</c:v>
                </c:pt>
                <c:pt idx="15">
                  <c:v>5320</c:v>
                </c:pt>
                <c:pt idx="16">
                  <c:v>5493</c:v>
                </c:pt>
                <c:pt idx="17">
                  <c:v>5930</c:v>
                </c:pt>
                <c:pt idx="18">
                  <c:v>6464</c:v>
                </c:pt>
                <c:pt idx="19">
                  <c:v>6493</c:v>
                </c:pt>
                <c:pt idx="20">
                  <c:v>6611</c:v>
                </c:pt>
                <c:pt idx="21">
                  <c:v>6995</c:v>
                </c:pt>
                <c:pt idx="22">
                  <c:v>7282</c:v>
                </c:pt>
                <c:pt idx="23">
                  <c:v>7900</c:v>
                </c:pt>
                <c:pt idx="24">
                  <c:v>8523</c:v>
                </c:pt>
                <c:pt idx="25">
                  <c:v>8668</c:v>
                </c:pt>
                <c:pt idx="26">
                  <c:v>8736</c:v>
                </c:pt>
                <c:pt idx="27">
                  <c:v>10464</c:v>
                </c:pt>
                <c:pt idx="28">
                  <c:v>14011</c:v>
                </c:pt>
                <c:pt idx="29">
                  <c:v>14046</c:v>
                </c:pt>
                <c:pt idx="30">
                  <c:v>14868</c:v>
                </c:pt>
                <c:pt idx="31">
                  <c:v>16285</c:v>
                </c:pt>
                <c:pt idx="32">
                  <c:v>17589</c:v>
                </c:pt>
                <c:pt idx="33">
                  <c:v>18300</c:v>
                </c:pt>
                <c:pt idx="34">
                  <c:v>18645</c:v>
                </c:pt>
                <c:pt idx="35">
                  <c:v>19683</c:v>
                </c:pt>
                <c:pt idx="36">
                  <c:v>21065</c:v>
                </c:pt>
                <c:pt idx="37">
                  <c:v>21221</c:v>
                </c:pt>
                <c:pt idx="38">
                  <c:v>22047</c:v>
                </c:pt>
                <c:pt idx="39">
                  <c:v>22394</c:v>
                </c:pt>
                <c:pt idx="40">
                  <c:v>22684</c:v>
                </c:pt>
                <c:pt idx="41">
                  <c:v>22709</c:v>
                </c:pt>
                <c:pt idx="42">
                  <c:v>22957</c:v>
                </c:pt>
                <c:pt idx="43">
                  <c:v>28679</c:v>
                </c:pt>
                <c:pt idx="44">
                  <c:v>33000</c:v>
                </c:pt>
                <c:pt idx="45">
                  <c:v>34611</c:v>
                </c:pt>
                <c:pt idx="46">
                  <c:v>34918</c:v>
                </c:pt>
                <c:pt idx="47">
                  <c:v>43656</c:v>
                </c:pt>
                <c:pt idx="48">
                  <c:v>50679</c:v>
                </c:pt>
                <c:pt idx="49">
                  <c:v>51086</c:v>
                </c:pt>
                <c:pt idx="50">
                  <c:v>54714</c:v>
                </c:pt>
                <c:pt idx="51">
                  <c:v>56608</c:v>
                </c:pt>
                <c:pt idx="52">
                  <c:v>59110</c:v>
                </c:pt>
                <c:pt idx="53">
                  <c:v>74798</c:v>
                </c:pt>
                <c:pt idx="54">
                  <c:v>77296</c:v>
                </c:pt>
                <c:pt idx="55">
                  <c:v>238965</c:v>
                </c:pt>
              </c:strCache>
            </c:strRef>
          </c:cat>
          <c:val>
            <c:numRef>
              <c:f>'PIVOT TABLE '!$K$16:$K$72</c:f>
              <c:numCache>
                <c:formatCode>General</c:formatCode>
                <c:ptCount val="56"/>
                <c:pt idx="0">
                  <c:v>0</c:v>
                </c:pt>
                <c:pt idx="1">
                  <c:v>1</c:v>
                </c:pt>
                <c:pt idx="3">
                  <c:v>3</c:v>
                </c:pt>
                <c:pt idx="4">
                  <c:v>12</c:v>
                </c:pt>
                <c:pt idx="5">
                  <c:v>34</c:v>
                </c:pt>
                <c:pt idx="6">
                  <c:v>0</c:v>
                </c:pt>
                <c:pt idx="7">
                  <c:v>5</c:v>
                </c:pt>
                <c:pt idx="8">
                  <c:v>2</c:v>
                </c:pt>
                <c:pt idx="9">
                  <c:v>12</c:v>
                </c:pt>
                <c:pt idx="10">
                  <c:v>3</c:v>
                </c:pt>
                <c:pt idx="11">
                  <c:v>3</c:v>
                </c:pt>
                <c:pt idx="12">
                  <c:v>17</c:v>
                </c:pt>
                <c:pt idx="13">
                  <c:v>12</c:v>
                </c:pt>
                <c:pt idx="14">
                  <c:v>12</c:v>
                </c:pt>
                <c:pt idx="15">
                  <c:v>5</c:v>
                </c:pt>
                <c:pt idx="16">
                  <c:v>2</c:v>
                </c:pt>
                <c:pt idx="17">
                  <c:v>26</c:v>
                </c:pt>
                <c:pt idx="18">
                  <c:v>7</c:v>
                </c:pt>
                <c:pt idx="19">
                  <c:v>4</c:v>
                </c:pt>
                <c:pt idx="20">
                  <c:v>13</c:v>
                </c:pt>
                <c:pt idx="21">
                  <c:v>31</c:v>
                </c:pt>
                <c:pt idx="22">
                  <c:v>9</c:v>
                </c:pt>
                <c:pt idx="23">
                  <c:v>20</c:v>
                </c:pt>
                <c:pt idx="24">
                  <c:v>12</c:v>
                </c:pt>
                <c:pt idx="25">
                  <c:v>11</c:v>
                </c:pt>
                <c:pt idx="26">
                  <c:v>32</c:v>
                </c:pt>
                <c:pt idx="27">
                  <c:v>1</c:v>
                </c:pt>
                <c:pt idx="28">
                  <c:v>6</c:v>
                </c:pt>
                <c:pt idx="29">
                  <c:v>38</c:v>
                </c:pt>
                <c:pt idx="30">
                  <c:v>19</c:v>
                </c:pt>
                <c:pt idx="31">
                  <c:v>78</c:v>
                </c:pt>
                <c:pt idx="32">
                  <c:v>41</c:v>
                </c:pt>
                <c:pt idx="33">
                  <c:v>112</c:v>
                </c:pt>
                <c:pt idx="34">
                  <c:v>80</c:v>
                </c:pt>
                <c:pt idx="35">
                  <c:v>19</c:v>
                </c:pt>
                <c:pt idx="36">
                  <c:v>7</c:v>
                </c:pt>
                <c:pt idx="37">
                  <c:v>36</c:v>
                </c:pt>
                <c:pt idx="38">
                  <c:v>31</c:v>
                </c:pt>
                <c:pt idx="39">
                  <c:v>18</c:v>
                </c:pt>
                <c:pt idx="40">
                  <c:v>417</c:v>
                </c:pt>
                <c:pt idx="41">
                  <c:v>32</c:v>
                </c:pt>
                <c:pt idx="42">
                  <c:v>163</c:v>
                </c:pt>
                <c:pt idx="43">
                  <c:v>16</c:v>
                </c:pt>
                <c:pt idx="44">
                  <c:v>203</c:v>
                </c:pt>
                <c:pt idx="45">
                  <c:v>32</c:v>
                </c:pt>
                <c:pt idx="46">
                  <c:v>81</c:v>
                </c:pt>
                <c:pt idx="47">
                  <c:v>157</c:v>
                </c:pt>
                <c:pt idx="48">
                  <c:v>70</c:v>
                </c:pt>
                <c:pt idx="49">
                  <c:v>310</c:v>
                </c:pt>
                <c:pt idx="50">
                  <c:v>90</c:v>
                </c:pt>
                <c:pt idx="51">
                  <c:v>154</c:v>
                </c:pt>
                <c:pt idx="52">
                  <c:v>537</c:v>
                </c:pt>
                <c:pt idx="53">
                  <c:v>247</c:v>
                </c:pt>
                <c:pt idx="54">
                  <c:v>128</c:v>
                </c:pt>
                <c:pt idx="55">
                  <c:v>2373</c:v>
                </c:pt>
              </c:numCache>
            </c:numRef>
          </c:val>
          <c:extLst>
            <c:ext xmlns:c16="http://schemas.microsoft.com/office/drawing/2014/chart" uri="{C3380CC4-5D6E-409C-BE32-E72D297353CC}">
              <c16:uniqueId val="{00000000-0045-4009-A3B8-874E53C37EB5}"/>
            </c:ext>
          </c:extLst>
        </c:ser>
        <c:dLbls>
          <c:showLegendKey val="0"/>
          <c:showVal val="0"/>
          <c:showCatName val="0"/>
          <c:showSerName val="0"/>
          <c:showPercent val="0"/>
          <c:showBubbleSize val="0"/>
        </c:dLbls>
        <c:gapWidth val="150"/>
        <c:shape val="box"/>
        <c:axId val="374440648"/>
        <c:axId val="367829520"/>
        <c:axId val="0"/>
      </c:bar3DChart>
      <c:catAx>
        <c:axId val="374440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67829520"/>
        <c:crosses val="autoZero"/>
        <c:auto val="1"/>
        <c:lblAlgn val="ctr"/>
        <c:lblOffset val="100"/>
        <c:noMultiLvlLbl val="0"/>
      </c:catAx>
      <c:valAx>
        <c:axId val="367829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444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hackton 4 question.xlsx]PIVOT TABLE !PivotTable2</c:name>
    <c:fmtId val="41"/>
  </c:pivotSource>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b="1">
                <a:solidFill>
                  <a:schemeClr val="tx1"/>
                </a:solidFill>
              </a:rPr>
              <a:t>Total CHART</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ymbol val="circle"/>
          <c:size val="6"/>
        </c:marke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ymbol val="none"/>
        </c:marke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ymbol val="none"/>
        </c:marke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'!$K$3</c:f>
              <c:strCache>
                <c:ptCount val="1"/>
                <c:pt idx="0">
                  <c:v>Total</c:v>
                </c:pt>
              </c:strCache>
            </c:strRef>
          </c:tx>
          <c:dPt>
            <c:idx val="0"/>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1-04E2-400C-8E90-7EBB9B18B725}"/>
              </c:ext>
            </c:extLst>
          </c:dPt>
          <c:dPt>
            <c:idx val="1"/>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3-04E2-400C-8E90-7EBB9B18B725}"/>
              </c:ext>
            </c:extLst>
          </c:dPt>
          <c:dLbls>
            <c:dLbl>
              <c:idx val="0"/>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1-04E2-400C-8E90-7EBB9B18B725}"/>
                </c:ext>
              </c:extLst>
            </c:dLbl>
            <c:dLbl>
              <c:idx val="1"/>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3-04E2-400C-8E90-7EBB9B18B725}"/>
                </c:ext>
              </c:extLst>
            </c:dLbl>
            <c:spPr>
              <a:solidFill>
                <a:srgbClr val="FFFFFF">
                  <a:alpha val="90000"/>
                </a:srgb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 '!$J$4:$J$6</c:f>
              <c:strCache>
                <c:ptCount val="2"/>
                <c:pt idx="0">
                  <c:v>Mar</c:v>
                </c:pt>
                <c:pt idx="1">
                  <c:v>Apr</c:v>
                </c:pt>
              </c:strCache>
            </c:strRef>
          </c:cat>
          <c:val>
            <c:numRef>
              <c:f>'PIVOT TABLE '!$K$4:$K$6</c:f>
              <c:numCache>
                <c:formatCode>General</c:formatCode>
                <c:ptCount val="2"/>
                <c:pt idx="0">
                  <c:v>14031</c:v>
                </c:pt>
                <c:pt idx="1">
                  <c:v>1253627</c:v>
                </c:pt>
              </c:numCache>
            </c:numRef>
          </c:val>
          <c:extLst>
            <c:ext xmlns:c16="http://schemas.microsoft.com/office/drawing/2014/chart" uri="{C3380CC4-5D6E-409C-BE32-E72D297353CC}">
              <c16:uniqueId val="{00000004-04E2-400C-8E90-7EBB9B18B72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[covid dataset hackton 4 question.xlsx]PIVOT TABLE !PivotTable5</c:name>
    <c:fmtId val="10"/>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POS%   CHART</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317147856517934E-2"/>
          <c:y val="0.17171296296296296"/>
          <c:w val="0.76755314960629917"/>
          <c:h val="0.74403579760863225"/>
        </c:manualLayout>
      </c:layout>
      <c:bar3DChart>
        <c:barDir val="bar"/>
        <c:grouping val="clustered"/>
        <c:varyColors val="0"/>
        <c:ser>
          <c:idx val="0"/>
          <c:order val="0"/>
          <c:tx>
            <c:strRef>
              <c:f>'PIVOT TABLE '!$K$9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'!$J$10:$J$12</c:f>
              <c:strCache>
                <c:ptCount val="2"/>
                <c:pt idx="0">
                  <c:v>Mar</c:v>
                </c:pt>
                <c:pt idx="1">
                  <c:v>Apr</c:v>
                </c:pt>
              </c:strCache>
            </c:strRef>
          </c:cat>
          <c:val>
            <c:numRef>
              <c:f>'PIVOT TABLE '!$K$10:$K$12</c:f>
              <c:numCache>
                <c:formatCode>General</c:formatCode>
                <c:ptCount val="2"/>
                <c:pt idx="0">
                  <c:v>2.5908214973949038E-2</c:v>
                </c:pt>
                <c:pt idx="1">
                  <c:v>7.3261695402646279</c:v>
                </c:pt>
              </c:numCache>
            </c:numRef>
          </c:val>
          <c:extLst>
            <c:ext xmlns:c16="http://schemas.microsoft.com/office/drawing/2014/chart" uri="{C3380CC4-5D6E-409C-BE32-E72D297353CC}">
              <c16:uniqueId val="{00000000-9991-4709-8A46-BCBED6E82897}"/>
            </c:ext>
          </c:extLst>
        </c:ser>
        <c:dLbls>
          <c:showLegendKey val="0"/>
          <c:showVal val="1"/>
          <c:showCatName val="0"/>
          <c:showSerName val="0"/>
          <c:showPercent val="0"/>
          <c:showBubbleSize val="0"/>
        </c:dLbls>
        <c:gapWidth val="150"/>
        <c:shape val="box"/>
        <c:axId val="586354984"/>
        <c:axId val="586356064"/>
        <c:axId val="0"/>
      </c:bar3DChart>
      <c:catAx>
        <c:axId val="586354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86356064"/>
        <c:crosses val="autoZero"/>
        <c:auto val="1"/>
        <c:lblAlgn val="ctr"/>
        <c:lblOffset val="100"/>
        <c:noMultiLvlLbl val="0"/>
      </c:catAx>
      <c:valAx>
        <c:axId val="586356064"/>
        <c:scaling>
          <c:orientation val="minMax"/>
        </c:scaling>
        <c:delete val="1"/>
        <c:axPos val="b"/>
        <c:numFmt formatCode="General" sourceLinked="1"/>
        <c:majorTickMark val="none"/>
        <c:minorTickMark val="none"/>
        <c:tickLblPos val="nextTo"/>
        <c:crossAx val="586354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102577</xdr:colOff>
      <xdr:row>10</xdr:row>
      <xdr:rowOff>14654</xdr:rowOff>
    </xdr:from>
    <xdr:to>
      <xdr:col>11</xdr:col>
      <xdr:colOff>249116</xdr:colOff>
      <xdr:row>28</xdr:row>
      <xdr:rowOff>175846</xdr:rowOff>
    </xdr:to>
    <xdr:graphicFrame macro="">
      <xdr:nvGraphicFramePr>
        <xdr:cNvPr id="2" name="Chart 1">
          <a:extLst>
            <a:ext uri="{FF2B5EF4-FFF2-40B4-BE49-F238E27FC236}">
              <a16:creationId xmlns:a16="http://schemas.microsoft.com/office/drawing/2014/main" id="{C0E12C6E-C1B0-44C1-85E0-874D16F62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29307</xdr:colOff>
      <xdr:row>9</xdr:row>
      <xdr:rowOff>161192</xdr:rowOff>
    </xdr:from>
    <xdr:to>
      <xdr:col>31</xdr:col>
      <xdr:colOff>498230</xdr:colOff>
      <xdr:row>28</xdr:row>
      <xdr:rowOff>175846</xdr:rowOff>
    </xdr:to>
    <xdr:graphicFrame macro="">
      <xdr:nvGraphicFramePr>
        <xdr:cNvPr id="3" name="Chart 2">
          <a:extLst>
            <a:ext uri="{FF2B5EF4-FFF2-40B4-BE49-F238E27FC236}">
              <a16:creationId xmlns:a16="http://schemas.microsoft.com/office/drawing/2014/main" id="{0BA4C439-4B74-4DCF-8FFB-57485C7E2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351691</xdr:colOff>
      <xdr:row>10</xdr:row>
      <xdr:rowOff>43962</xdr:rowOff>
    </xdr:from>
    <xdr:to>
      <xdr:col>19</xdr:col>
      <xdr:colOff>527538</xdr:colOff>
      <xdr:row>28</xdr:row>
      <xdr:rowOff>161192</xdr:rowOff>
    </xdr:to>
    <xdr:graphicFrame macro="">
      <xdr:nvGraphicFramePr>
        <xdr:cNvPr id="4" name="Chart 3">
          <a:extLst>
            <a:ext uri="{FF2B5EF4-FFF2-40B4-BE49-F238E27FC236}">
              <a16:creationId xmlns:a16="http://schemas.microsoft.com/office/drawing/2014/main" id="{B519ED98-4861-47CF-9F93-283B3CFE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43961</xdr:colOff>
      <xdr:row>29</xdr:row>
      <xdr:rowOff>87922</xdr:rowOff>
    </xdr:from>
    <xdr:to>
      <xdr:col>31</xdr:col>
      <xdr:colOff>439615</xdr:colOff>
      <xdr:row>46</xdr:row>
      <xdr:rowOff>175846</xdr:rowOff>
    </xdr:to>
    <xdr:graphicFrame macro="">
      <xdr:nvGraphicFramePr>
        <xdr:cNvPr id="5" name="Chart 4">
          <a:extLst>
            <a:ext uri="{FF2B5EF4-FFF2-40B4-BE49-F238E27FC236}">
              <a16:creationId xmlns:a16="http://schemas.microsoft.com/office/drawing/2014/main" id="{B30F1CFB-60EF-45E7-B4ED-AFFA9DF29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102576</xdr:colOff>
      <xdr:row>29</xdr:row>
      <xdr:rowOff>43961</xdr:rowOff>
    </xdr:from>
    <xdr:to>
      <xdr:col>8</xdr:col>
      <xdr:colOff>468923</xdr:colOff>
      <xdr:row>47</xdr:row>
      <xdr:rowOff>43962</xdr:rowOff>
    </xdr:to>
    <xdr:graphicFrame macro="">
      <xdr:nvGraphicFramePr>
        <xdr:cNvPr id="6" name="Chart 5">
          <a:extLst>
            <a:ext uri="{FF2B5EF4-FFF2-40B4-BE49-F238E27FC236}">
              <a16:creationId xmlns:a16="http://schemas.microsoft.com/office/drawing/2014/main" id="{07C19A53-A809-47B4-9D38-5F3FB9CCA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571499</xdr:colOff>
      <xdr:row>29</xdr:row>
      <xdr:rowOff>102578</xdr:rowOff>
    </xdr:from>
    <xdr:to>
      <xdr:col>19</xdr:col>
      <xdr:colOff>571499</xdr:colOff>
      <xdr:row>46</xdr:row>
      <xdr:rowOff>175846</xdr:rowOff>
    </xdr:to>
    <xdr:graphicFrame macro="">
      <xdr:nvGraphicFramePr>
        <xdr:cNvPr id="7" name="Chart 6">
          <a:extLst>
            <a:ext uri="{FF2B5EF4-FFF2-40B4-BE49-F238E27FC236}">
              <a16:creationId xmlns:a16="http://schemas.microsoft.com/office/drawing/2014/main" id="{07322CD6-E147-4DBE-B672-A938572B6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xdr:colOff>
      <xdr:row>47</xdr:row>
      <xdr:rowOff>125289</xdr:rowOff>
    </xdr:from>
    <xdr:to>
      <xdr:col>31</xdr:col>
      <xdr:colOff>512885</xdr:colOff>
      <xdr:row>66</xdr:row>
      <xdr:rowOff>87922</xdr:rowOff>
    </xdr:to>
    <mc:AlternateContent xmlns:mc="http://schemas.openxmlformats.org/markup-compatibility/2006" xmlns:a14="http://schemas.microsoft.com/office/drawing/2010/main">
      <mc:Choice Requires="a14">
        <xdr:graphicFrame macro="">
          <xdr:nvGraphicFramePr>
            <xdr:cNvPr id="9" name="positive ">
              <a:extLst>
                <a:ext uri="{FF2B5EF4-FFF2-40B4-BE49-F238E27FC236}">
                  <a16:creationId xmlns:a16="http://schemas.microsoft.com/office/drawing/2014/main" id="{2AD8C339-6159-CFF7-8F94-1715C219A32A}"/>
                </a:ext>
              </a:extLst>
            </xdr:cNvPr>
            <xdr:cNvGraphicFramePr/>
          </xdr:nvGraphicFramePr>
          <xdr:xfrm>
            <a:off x="0" y="0"/>
            <a:ext cx="0" cy="0"/>
          </xdr:xfrm>
          <a:graphic>
            <a:graphicData uri="http://schemas.microsoft.com/office/drawing/2010/slicer">
              <sle:slicer xmlns:sle="http://schemas.microsoft.com/office/drawing/2010/slicer" name="positive "/>
            </a:graphicData>
          </a:graphic>
        </xdr:graphicFrame>
      </mc:Choice>
      <mc:Fallback xmlns="">
        <xdr:sp macro="" textlink="">
          <xdr:nvSpPr>
            <xdr:cNvPr id="0" name=""/>
            <xdr:cNvSpPr>
              <a:spLocks noTextEdit="1"/>
            </xdr:cNvSpPr>
          </xdr:nvSpPr>
          <xdr:spPr>
            <a:xfrm>
              <a:off x="10096501" y="9078789"/>
              <a:ext cx="9129346" cy="3582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146538</xdr:colOff>
      <xdr:row>47</xdr:row>
      <xdr:rowOff>132617</xdr:rowOff>
    </xdr:from>
    <xdr:to>
      <xdr:col>16</xdr:col>
      <xdr:colOff>234461</xdr:colOff>
      <xdr:row>66</xdr:row>
      <xdr:rowOff>0</xdr:rowOff>
    </xdr:to>
    <mc:AlternateContent xmlns:mc="http://schemas.openxmlformats.org/markup-compatibility/2006" xmlns:a14="http://schemas.microsoft.com/office/drawing/2010/main">
      <mc:Choice Requires="a14">
        <xdr:graphicFrame macro="">
          <xdr:nvGraphicFramePr>
            <xdr:cNvPr id="10" name="deaths">
              <a:extLst>
                <a:ext uri="{FF2B5EF4-FFF2-40B4-BE49-F238E27FC236}">
                  <a16:creationId xmlns:a16="http://schemas.microsoft.com/office/drawing/2014/main" id="{F796F749-84C6-FF2F-B18B-84F234F4945E}"/>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46538" y="9086117"/>
              <a:ext cx="9568961" cy="3486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257.977298379628" createdVersion="8" refreshedVersion="8" minRefreshableVersion="3" recordCount="56" xr:uid="{7C90B339-8C5D-475A-8494-F843732F4FED}">
  <cacheSource type="worksheet">
    <worksheetSource name="Table_1"/>
  </cacheSource>
  <cacheFields count="8">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7"/>
    </cacheField>
    <cacheField name="total" numFmtId="0">
      <sharedItems containsSemiMixedTypes="0" containsString="0" containsNumber="1" containsInteger="1" minValue="20" maxValue="238965" count="56">
        <n v="238965"/>
        <n v="59110"/>
        <n v="22684"/>
        <n v="33000"/>
        <n v="51086"/>
        <n v="56608"/>
        <n v="77296"/>
        <n v="43656"/>
        <n v="54714"/>
        <n v="74798"/>
        <n v="22957"/>
        <n v="50679"/>
        <n v="18300"/>
        <n v="18645"/>
        <n v="16285"/>
        <n v="34918"/>
        <n v="34611"/>
        <n v="21221"/>
        <n v="28679"/>
        <n v="19683"/>
        <n v="22047"/>
        <n v="17589"/>
        <n v="22709"/>
        <n v="6995"/>
        <n v="14046"/>
        <n v="8736"/>
        <n v="5930"/>
        <n v="21065"/>
        <n v="2144"/>
        <n v="22394"/>
        <n v="14868"/>
        <n v="7900"/>
        <n v="7282"/>
        <n v="5069"/>
        <n v="5070"/>
        <n v="8523"/>
        <n v="8668"/>
        <n v="6611"/>
        <n v="6493"/>
        <n v="4959"/>
        <n v="6464"/>
        <n v="14011"/>
        <n v="5049"/>
        <n v="1920"/>
        <n v="10464"/>
        <n v="4224"/>
        <n v="5320"/>
        <n v="5493"/>
        <n v="4382"/>
        <n v="4980"/>
        <n v="2589"/>
        <n v="5022"/>
        <n v="524"/>
        <n v="182"/>
        <n v="21"/>
        <n v="20"/>
      </sharedItems>
    </cacheField>
    <cacheField name="pos %" numFmtId="9">
      <sharedItems containsSemiMixedTypes="0" containsString="0" containsNumber="1" minValue="0" maxValue="0.47570975136660199"/>
    </cacheField>
    <cacheField name="Days (modified)" numFmtId="0" databaseField="0">
      <fieldGroup base="3">
        <rangePr groupBy="days" startDate="2020-03-30T21:00:00" endDate="2020-04-02T14:45:00"/>
        <groupItems count="368">
          <s v="&lt;30-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0"/>
        </groupItems>
      </fieldGroup>
    </cacheField>
    <cacheField name="Months (modified)" numFmtId="0" databaseField="0">
      <fieldGroup base="3">
        <rangePr groupBy="months" startDate="2020-03-30T21:00:00" endDate="2020-04-02T14:45:00"/>
        <groupItems count="14">
          <s v="&lt;30-03-2020"/>
          <s v="Jan"/>
          <s v="Feb"/>
          <s v="Mar"/>
          <s v="Apr"/>
          <s v="May"/>
          <s v="Jun"/>
          <s v="Jul"/>
          <s v="Aug"/>
          <s v="Sep"/>
          <s v="Oct"/>
          <s v="Nov"/>
          <s v="Dec"/>
          <s v="&gt;02-04-2020"/>
        </groupItems>
      </fieldGroup>
    </cacheField>
  </cacheFields>
  <extLst>
    <ext xmlns:x14="http://schemas.microsoft.com/office/spreadsheetml/2009/9/main" uri="{725AE2AE-9491-48be-B2B4-4EB974FC3084}">
      <x14:pivotCacheDefinition pivotCacheId="1692664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n v="92381"/>
    <x v="0"/>
    <x v="0"/>
    <x v="0"/>
    <n v="0.38658799405770722"/>
  </r>
  <r>
    <x v="1"/>
    <n v="25590"/>
    <x v="1"/>
    <x v="1"/>
    <x v="1"/>
    <n v="0.43292167145998983"/>
  </r>
  <r>
    <x v="2"/>
    <n v="10791"/>
    <x v="2"/>
    <x v="2"/>
    <x v="2"/>
    <n v="0.47570975136660199"/>
  </r>
  <r>
    <x v="3"/>
    <n v="9191"/>
    <x v="3"/>
    <x v="3"/>
    <x v="3"/>
    <n v="0.27851515151515149"/>
  </r>
  <r>
    <x v="4"/>
    <n v="9150"/>
    <x v="4"/>
    <x v="1"/>
    <x v="4"/>
    <n v="0.17910973652272638"/>
  </r>
  <r>
    <x v="5"/>
    <n v="8966"/>
    <x v="5"/>
    <x v="4"/>
    <x v="5"/>
    <n v="0.15838750706613905"/>
  </r>
  <r>
    <x v="6"/>
    <n v="8010"/>
    <x v="6"/>
    <x v="5"/>
    <x v="6"/>
    <n v="0.10362761333057338"/>
  </r>
  <r>
    <x v="7"/>
    <n v="7695"/>
    <x v="7"/>
    <x v="3"/>
    <x v="7"/>
    <n v="0.17626443100604727"/>
  </r>
  <r>
    <x v="8"/>
    <n v="7016"/>
    <x v="8"/>
    <x v="6"/>
    <x v="8"/>
    <n v="0.1282304346236795"/>
  </r>
  <r>
    <x v="9"/>
    <n v="5984"/>
    <x v="9"/>
    <x v="7"/>
    <x v="9"/>
    <n v="8.0002139094628194E-2"/>
  </r>
  <r>
    <x v="10"/>
    <n v="5348"/>
    <x v="10"/>
    <x v="8"/>
    <x v="10"/>
    <n v="0.2329572679357059"/>
  </r>
  <r>
    <x v="11"/>
    <n v="4669"/>
    <x v="11"/>
    <x v="9"/>
    <x v="11"/>
    <n v="9.2128889678170442E-2"/>
  </r>
  <r>
    <x v="12"/>
    <n v="3824"/>
    <x v="12"/>
    <x v="10"/>
    <x v="12"/>
    <n v="0.20896174863387978"/>
  </r>
  <r>
    <x v="13"/>
    <n v="3342"/>
    <x v="13"/>
    <x v="11"/>
    <x v="13"/>
    <n v="0.17924376508447304"/>
  </r>
  <r>
    <x v="14"/>
    <n v="3039"/>
    <x v="14"/>
    <x v="12"/>
    <x v="14"/>
    <n v="0.18661344795824378"/>
  </r>
  <r>
    <x v="15"/>
    <n v="2902"/>
    <x v="15"/>
    <x v="13"/>
    <x v="15"/>
    <n v="8.3108998224411479E-2"/>
  </r>
  <r>
    <x v="16"/>
    <n v="2845"/>
    <x v="16"/>
    <x v="14"/>
    <x v="16"/>
    <n v="8.2199300800323602E-2"/>
  </r>
  <r>
    <x v="17"/>
    <n v="2331"/>
    <x v="17"/>
    <x v="15"/>
    <x v="17"/>
    <n v="0.10984402243061119"/>
  </r>
  <r>
    <x v="18"/>
    <n v="1857"/>
    <x v="18"/>
    <x v="13"/>
    <x v="18"/>
    <n v="6.4751211687994706E-2"/>
  </r>
  <r>
    <x v="19"/>
    <n v="1834"/>
    <x v="19"/>
    <x v="14"/>
    <x v="19"/>
    <n v="9.3176853121983441E-2"/>
  </r>
  <r>
    <x v="20"/>
    <n v="1730"/>
    <x v="20"/>
    <x v="4"/>
    <x v="20"/>
    <n v="7.8468725903751077E-2"/>
  </r>
  <r>
    <x v="21"/>
    <n v="1706"/>
    <x v="21"/>
    <x v="16"/>
    <x v="21"/>
    <n v="9.6992438455853092E-2"/>
  </r>
  <r>
    <x v="22"/>
    <n v="1598"/>
    <x v="16"/>
    <x v="3"/>
    <x v="22"/>
    <n v="7.0368576335373634E-2"/>
  </r>
  <r>
    <x v="23"/>
    <n v="1554"/>
    <x v="20"/>
    <x v="17"/>
    <x v="23"/>
    <n v="0.22215868477483916"/>
  </r>
  <r>
    <x v="24"/>
    <n v="1458"/>
    <x v="22"/>
    <x v="18"/>
    <x v="24"/>
    <n v="0.10380179410508329"/>
  </r>
  <r>
    <x v="25"/>
    <n v="1233"/>
    <x v="16"/>
    <x v="3"/>
    <x v="25"/>
    <n v="0.14114010989010989"/>
  </r>
  <r>
    <x v="26"/>
    <n v="1177"/>
    <x v="23"/>
    <x v="19"/>
    <x v="26"/>
    <n v="0.19848229342327151"/>
  </r>
  <r>
    <x v="27"/>
    <n v="1074"/>
    <x v="24"/>
    <x v="14"/>
    <x v="27"/>
    <n v="5.0985046285307381E-2"/>
  </r>
  <r>
    <x v="28"/>
    <n v="879"/>
    <x v="25"/>
    <x v="20"/>
    <x v="28"/>
    <n v="0.4099813432835821"/>
  </r>
  <r>
    <x v="29"/>
    <n v="742"/>
    <x v="26"/>
    <x v="6"/>
    <x v="29"/>
    <n v="3.313387514512816E-2"/>
  </r>
  <r>
    <x v="30"/>
    <n v="736"/>
    <x v="19"/>
    <x v="21"/>
    <x v="30"/>
    <n v="4.9502286790422387E-2"/>
  </r>
  <r>
    <x v="31"/>
    <n v="680"/>
    <x v="27"/>
    <x v="22"/>
    <x v="31"/>
    <n v="8.6075949367088608E-2"/>
  </r>
  <r>
    <x v="32"/>
    <n v="669"/>
    <x v="28"/>
    <x v="19"/>
    <x v="32"/>
    <n v="9.1870365284262567E-2"/>
  </r>
  <r>
    <x v="33"/>
    <n v="657"/>
    <x v="29"/>
    <x v="23"/>
    <x v="33"/>
    <n v="0.12961136318800554"/>
  </r>
  <r>
    <x v="34"/>
    <n v="653"/>
    <x v="29"/>
    <x v="16"/>
    <x v="34"/>
    <n v="0.12879684418145956"/>
  </r>
  <r>
    <x v="35"/>
    <n v="643"/>
    <x v="29"/>
    <x v="24"/>
    <x v="35"/>
    <n v="7.5442919159920213E-2"/>
  </r>
  <r>
    <x v="36"/>
    <n v="614"/>
    <x v="30"/>
    <x v="3"/>
    <x v="36"/>
    <n v="7.0835256114443926E-2"/>
  </r>
  <r>
    <x v="37"/>
    <n v="552"/>
    <x v="31"/>
    <x v="6"/>
    <x v="37"/>
    <n v="8.3497201633640897E-2"/>
  </r>
  <r>
    <x v="38"/>
    <n v="415"/>
    <x v="32"/>
    <x v="25"/>
    <x v="38"/>
    <n v="6.391498536885877E-2"/>
  </r>
  <r>
    <x v="39"/>
    <n v="393"/>
    <x v="29"/>
    <x v="26"/>
    <x v="39"/>
    <n v="7.9249848759830613E-2"/>
  </r>
  <r>
    <x v="40"/>
    <n v="376"/>
    <x v="24"/>
    <x v="15"/>
    <x v="40"/>
    <n v="5.8168316831683171E-2"/>
  </r>
  <r>
    <x v="41"/>
    <n v="363"/>
    <x v="33"/>
    <x v="27"/>
    <x v="41"/>
    <n v="2.5908214973949038E-2"/>
  </r>
  <r>
    <x v="42"/>
    <n v="338"/>
    <x v="34"/>
    <x v="1"/>
    <x v="42"/>
    <n v="6.6943949296890473E-2"/>
  </r>
  <r>
    <x v="43"/>
    <n v="316"/>
    <x v="29"/>
    <x v="28"/>
    <x v="43"/>
    <n v="0.16458333333333333"/>
  </r>
  <r>
    <x v="44"/>
    <n v="258"/>
    <x v="35"/>
    <x v="11"/>
    <x v="44"/>
    <n v="2.4655963302752295E-2"/>
  </r>
  <r>
    <x v="45"/>
    <n v="246"/>
    <x v="36"/>
    <x v="13"/>
    <x v="45"/>
    <n v="5.823863636363636E-2"/>
  </r>
  <r>
    <x v="46"/>
    <n v="227"/>
    <x v="36"/>
    <x v="15"/>
    <x v="46"/>
    <n v="4.2669172932330829E-2"/>
  </r>
  <r>
    <x v="47"/>
    <n v="217"/>
    <x v="37"/>
    <x v="29"/>
    <x v="47"/>
    <n v="3.9504824321864189E-2"/>
  </r>
  <r>
    <x v="48"/>
    <n v="165"/>
    <x v="37"/>
    <x v="11"/>
    <x v="48"/>
    <n v="3.7654039251483341E-2"/>
  </r>
  <r>
    <x v="49"/>
    <n v="159"/>
    <x v="38"/>
    <x v="30"/>
    <x v="49"/>
    <n v="3.1927710843373494E-2"/>
  </r>
  <r>
    <x v="50"/>
    <n v="150"/>
    <x v="39"/>
    <x v="31"/>
    <x v="50"/>
    <n v="5.7937427578215531E-2"/>
  </r>
  <r>
    <x v="51"/>
    <n v="143"/>
    <x v="38"/>
    <x v="9"/>
    <x v="51"/>
    <n v="2.8474711270410194E-2"/>
  </r>
  <r>
    <x v="52"/>
    <n v="82"/>
    <x v="38"/>
    <x v="32"/>
    <x v="52"/>
    <n v="0.15648854961832062"/>
  </r>
  <r>
    <x v="53"/>
    <n v="33"/>
    <x v="40"/>
    <x v="18"/>
    <x v="53"/>
    <n v="0.18131868131868131"/>
  </r>
  <r>
    <x v="54"/>
    <n v="8"/>
    <x v="35"/>
    <x v="33"/>
    <x v="54"/>
    <n v="0.38095238095238093"/>
  </r>
  <r>
    <x v="55"/>
    <n v="0"/>
    <x v="39"/>
    <x v="34"/>
    <x v="5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1D3B3-7838-4CAC-94DB-88F34D05E69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8" firstHeaderRow="1" firstDataRow="1" firstDataCol="1"/>
  <pivotFields count="8">
    <pivotField showAll="0">
      <items count="57">
        <item sd="0" x="51"/>
        <item sd="0" x="25"/>
        <item sd="0" x="35"/>
        <item sd="0" x="55"/>
        <item sd="0" x="22"/>
        <item sd="0" x="3"/>
        <item sd="0" x="13"/>
        <item sd="0" x="12"/>
        <item sd="0" x="34"/>
        <item sd="0" x="39"/>
        <item sd="0" x="6"/>
        <item sd="0" x="10"/>
        <item sd="0" x="52"/>
        <item sd="0" x="44"/>
        <item sd="0" x="36"/>
        <item sd="0" x="32"/>
        <item sd="0" x="7"/>
        <item sd="0" x="14"/>
        <item sd="0" x="37"/>
        <item sd="0" x="31"/>
        <item sd="0" x="4"/>
        <item sd="0" x="5"/>
        <item sd="0" x="17"/>
        <item sd="0" x="40"/>
        <item sd="0" x="2"/>
        <item sd="0" x="29"/>
        <item sd="0" x="19"/>
        <item sd="0" x="54"/>
        <item sd="0" x="26"/>
        <item sd="0" x="46"/>
        <item sd="0" x="18"/>
        <item sd="0" x="49"/>
        <item sd="0" x="45"/>
        <item sd="0" x="38"/>
        <item sd="0" x="1"/>
        <item sd="0" x="41"/>
        <item sd="0" x="24"/>
        <item sd="0" x="0"/>
        <item sd="0" x="15"/>
        <item sd="0" x="28"/>
        <item sd="0" x="30"/>
        <item sd="0" x="8"/>
        <item sd="0" x="43"/>
        <item sd="0" x="33"/>
        <item sd="0" x="23"/>
        <item sd="0" x="48"/>
        <item sd="0" x="16"/>
        <item sd="0" x="11"/>
        <item sd="0" x="27"/>
        <item sd="0" x="21"/>
        <item sd="0" x="53"/>
        <item sd="0" x="42"/>
        <item sd="0" x="9"/>
        <item sd="0" x="20"/>
        <item sd="0" x="47"/>
        <item sd="0"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ame="monthly"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name="Days DEATH "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v="90"/>
    </i>
    <i>
      <x v="91"/>
    </i>
    <i>
      <x v="92"/>
    </i>
    <i>
      <x v="93"/>
    </i>
    <i t="grand">
      <x/>
    </i>
  </rowItems>
  <colItems count="1">
    <i/>
  </colItems>
  <dataFields count="1">
    <dataField name="Sum of deaths" fld="2" baseField="0" baseItem="0"/>
  </dataField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D297B8-F1D9-4F3C-90E3-E5B9CBFA264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0" firstHeaderRow="1" firstDataRow="1" firstDataCol="1"/>
  <pivotFields count="8">
    <pivotField name="positive "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ositive" fld="1" baseField="0" baseItem="0"/>
  </dataField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665D8-0E3C-4E1F-980B-D056AE4D2CA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5:K72" firstHeaderRow="1" firstDataRow="1" firstDataCol="1"/>
  <pivotFields count="8">
    <pivotField showAll="0">
      <items count="57">
        <item sd="0" x="51"/>
        <item sd="0" x="25"/>
        <item sd="0" x="35"/>
        <item sd="0" x="55"/>
        <item sd="0" x="22"/>
        <item sd="0" x="3"/>
        <item sd="0" x="13"/>
        <item sd="0" x="12"/>
        <item sd="0" x="34"/>
        <item sd="0" x="39"/>
        <item sd="0" x="6"/>
        <item sd="0" x="10"/>
        <item sd="0" x="52"/>
        <item sd="0" x="44"/>
        <item sd="0" x="36"/>
        <item sd="0" x="32"/>
        <item sd="0" x="7"/>
        <item sd="0" x="14"/>
        <item sd="0" x="37"/>
        <item sd="0" x="31"/>
        <item sd="0" x="4"/>
        <item sd="0" x="5"/>
        <item sd="0" x="17"/>
        <item sd="0" x="40"/>
        <item sd="0" x="2"/>
        <item sd="0" x="29"/>
        <item sd="0" x="19"/>
        <item sd="0" x="54"/>
        <item sd="0" x="26"/>
        <item sd="0" x="46"/>
        <item sd="0" x="18"/>
        <item sd="0" x="49"/>
        <item sd="0" x="45"/>
        <item sd="0" x="38"/>
        <item sd="0" x="1"/>
        <item sd="0" x="41"/>
        <item sd="0" x="24"/>
        <item sd="0" x="0"/>
        <item sd="0" x="15"/>
        <item sd="0" x="28"/>
        <item sd="0" x="30"/>
        <item sd="0" x="8"/>
        <item sd="0" x="43"/>
        <item sd="0" x="33"/>
        <item sd="0" x="23"/>
        <item sd="0" x="48"/>
        <item sd="0" x="16"/>
        <item sd="0" x="11"/>
        <item sd="0" x="27"/>
        <item sd="0" x="21"/>
        <item sd="0" x="53"/>
        <item sd="0" x="42"/>
        <item sd="0" x="9"/>
        <item sd="0" x="20"/>
        <item sd="0" x="47"/>
        <item sd="0"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name="total  death" axis="axisRow"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A13A3B-A541-4D48-95E1-379DC95F4AB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9:K12" firstHeaderRow="1" firstDataRow="1" firstDataCol="1"/>
  <pivotFields count="8">
    <pivotField axis="axisRow" showAll="0">
      <items count="57">
        <item sd="0" x="51"/>
        <item sd="0" x="25"/>
        <item sd="0" x="35"/>
        <item sd="0" x="55"/>
        <item sd="0" x="22"/>
        <item sd="0" x="3"/>
        <item sd="0" x="13"/>
        <item sd="0" x="12"/>
        <item sd="0" x="34"/>
        <item sd="0" x="39"/>
        <item sd="0" x="6"/>
        <item sd="0" x="10"/>
        <item sd="0" x="52"/>
        <item sd="0" x="44"/>
        <item sd="0" x="36"/>
        <item sd="0" x="32"/>
        <item sd="0" x="7"/>
        <item sd="0" x="14"/>
        <item sd="0" x="37"/>
        <item sd="0" x="31"/>
        <item sd="0" x="4"/>
        <item sd="0" x="5"/>
        <item sd="0" x="17"/>
        <item sd="0" x="40"/>
        <item sd="0" x="2"/>
        <item sd="0" x="29"/>
        <item sd="0" x="19"/>
        <item sd="0" x="54"/>
        <item sd="0" x="26"/>
        <item sd="0" x="46"/>
        <item sd="0" x="18"/>
        <item sd="0" x="49"/>
        <item sd="0" x="45"/>
        <item sd="0" x="38"/>
        <item sd="0" x="1"/>
        <item sd="0" x="41"/>
        <item sd="0" x="24"/>
        <item sd="0" x="0"/>
        <item sd="0" x="15"/>
        <item sd="0" x="28"/>
        <item sd="0" x="30"/>
        <item sd="0" x="8"/>
        <item sd="0" x="43"/>
        <item sd="0" x="33"/>
        <item sd="0" x="23"/>
        <item sd="0" x="48"/>
        <item sd="0" x="16"/>
        <item sd="0" x="11"/>
        <item sd="0" x="27"/>
        <item sd="0" x="21"/>
        <item sd="0" x="53"/>
        <item sd="0" x="42"/>
        <item sd="0" x="9"/>
        <item sd="0" x="20"/>
        <item sd="0" x="47"/>
        <item sd="0" x="50"/>
        <item t="default"/>
      </items>
    </pivotField>
    <pivotField showAll="0"/>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pos%"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3">
    <i>
      <x v="3"/>
    </i>
    <i>
      <x v="4"/>
    </i>
    <i t="grand">
      <x/>
    </i>
  </rowItems>
  <colItems count="1">
    <i/>
  </colItems>
  <dataFields count="1">
    <dataField name="Sum of pos %" fld="5" baseField="0" baseItem="0"/>
  </dataFields>
  <chartFormats count="3">
    <chartFormat chart="4"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CCDE9C-C2F6-4379-9535-37F37FF5FE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J3:K6" firstHeaderRow="1" firstDataRow="1" firstDataCol="1"/>
  <pivotFields count="8">
    <pivotField axis="axisRow" showAll="0">
      <items count="57">
        <item sd="0" x="51"/>
        <item sd="0" x="25"/>
        <item sd="0" x="35"/>
        <item sd="0" x="55"/>
        <item sd="0" x="22"/>
        <item sd="0" x="3"/>
        <item sd="0" x="13"/>
        <item sd="0" x="12"/>
        <item sd="0" x="34"/>
        <item sd="0" x="39"/>
        <item sd="0" x="6"/>
        <item sd="0" x="10"/>
        <item sd="0" x="52"/>
        <item sd="0" x="44"/>
        <item sd="0" x="36"/>
        <item sd="0" x="32"/>
        <item sd="0" x="7"/>
        <item sd="0" x="14"/>
        <item sd="0" x="37"/>
        <item sd="0" x="31"/>
        <item sd="0" x="4"/>
        <item sd="0" x="5"/>
        <item sd="0" x="17"/>
        <item sd="0" x="40"/>
        <item sd="0" x="2"/>
        <item sd="0" x="29"/>
        <item sd="0" x="19"/>
        <item sd="0" x="54"/>
        <item sd="0" x="26"/>
        <item sd="0" x="46"/>
        <item sd="0" x="18"/>
        <item sd="0" x="49"/>
        <item sd="0" x="45"/>
        <item sd="0" x="38"/>
        <item sd="0" x="1"/>
        <item sd="0" x="41"/>
        <item sd="0" x="24"/>
        <item sd="0" x="0"/>
        <item sd="0" x="15"/>
        <item sd="0" x="28"/>
        <item sd="0" x="30"/>
        <item sd="0" x="8"/>
        <item sd="0" x="43"/>
        <item sd="0" x="33"/>
        <item sd="0" x="23"/>
        <item sd="0" x="48"/>
        <item sd="0" x="16"/>
        <item sd="0" x="11"/>
        <item sd="0" x="27"/>
        <item sd="0" x="21"/>
        <item sd="0" x="53"/>
        <item sd="0" x="42"/>
        <item sd="0" x="9"/>
        <item sd="0" x="20"/>
        <item sd="0" x="47"/>
        <item sd="0" x="50"/>
        <item t="default"/>
      </items>
    </pivotField>
    <pivotField showAll="0"/>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total"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3">
    <i>
      <x v="3"/>
    </i>
    <i>
      <x v="4"/>
    </i>
    <i t="grand">
      <x/>
    </i>
  </rowItems>
  <colItems count="1">
    <i/>
  </colItems>
  <dataFields count="1">
    <dataField name="Sum of total" fld="4" baseField="0" baseItem="0"/>
  </dataFields>
  <chartFormats count="3">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7" count="1" selected="0">
            <x v="3"/>
          </reference>
        </references>
      </pivotArea>
    </chartFormat>
    <chartFormat chart="41" format="8">
      <pivotArea type="data" outline="0" fieldPosition="0">
        <references count="2">
          <reference field="4294967294" count="1" selected="0">
            <x v="0"/>
          </reference>
          <reference field="7"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A21216-B6D1-4DD3-87DD-4F2AC382404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60" firstHeaderRow="1" firstDataRow="1" firstDataCol="1"/>
  <pivotFields count="8">
    <pivotField name="deaths" axis="axisRow" showAll="0">
      <items count="57">
        <item sd="0" x="51"/>
        <item sd="0" x="25"/>
        <item sd="0" x="35"/>
        <item sd="0" x="55"/>
        <item sd="0" x="22"/>
        <item sd="0" x="3"/>
        <item sd="0" x="13"/>
        <item sd="0" x="12"/>
        <item sd="0" x="34"/>
        <item sd="0" x="39"/>
        <item sd="0" x="6"/>
        <item sd="0" x="10"/>
        <item sd="0" x="52"/>
        <item sd="0" x="44"/>
        <item sd="0" x="36"/>
        <item sd="0" x="32"/>
        <item sd="0" x="7"/>
        <item sd="0" x="14"/>
        <item sd="0" x="37"/>
        <item sd="0" x="31"/>
        <item sd="0" x="4"/>
        <item sd="0" x="5"/>
        <item sd="0" x="17"/>
        <item sd="0" x="40"/>
        <item sd="0" x="2"/>
        <item sd="0" x="29"/>
        <item sd="0" x="19"/>
        <item sd="0" x="54"/>
        <item sd="0" x="26"/>
        <item sd="0" x="46"/>
        <item sd="0" x="18"/>
        <item sd="0" x="49"/>
        <item sd="0" x="45"/>
        <item sd="0" x="38"/>
        <item sd="0" x="1"/>
        <item sd="0" x="41"/>
        <item sd="0" x="24"/>
        <item sd="0" x="0"/>
        <item sd="0" x="15"/>
        <item sd="0" x="28"/>
        <item sd="0" x="30"/>
        <item sd="0" x="8"/>
        <item sd="0" x="43"/>
        <item sd="0" x="33"/>
        <item sd="0" x="23"/>
        <item sd="0" x="48"/>
        <item sd="0" x="16"/>
        <item sd="0" x="11"/>
        <item sd="0" x="27"/>
        <item sd="0" x="21"/>
        <item sd="0" x="53"/>
        <item sd="0" x="42"/>
        <item sd="0" x="9"/>
        <item sd="0" x="20"/>
        <item sd="0" x="47"/>
        <item sd="0"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8E6E9BC-8E8D-42BF-90E3-CED919ED484F}" sourceName="state">
  <pivotTables>
    <pivotTable tabId="2" name="PivotTable1"/>
    <pivotTable tabId="2" name="PivotTable2"/>
    <pivotTable tabId="2" name="PivotTable3"/>
    <pivotTable tabId="2" name="PivotTable4"/>
    <pivotTable tabId="2" name="PivotTable5"/>
    <pivotTable tabId="2" name="PivotTable6"/>
  </pivotTables>
  <data>
    <tabular pivotCacheId="1692664535">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350F6ADD-9164-4654-804E-BB68279F8861}" sourceName="deaths">
  <pivotTables>
    <pivotTable tabId="2" name="PivotTable1"/>
    <pivotTable tabId="2" name="PivotTable2"/>
    <pivotTable tabId="2" name="PivotTable3"/>
    <pivotTable tabId="2" name="PivotTable4"/>
    <pivotTable tabId="2" name="PivotTable5"/>
    <pivotTable tabId="2" name="PivotTable6"/>
  </pivotTables>
  <data>
    <tabular pivotCacheId="1692664535">
      <items count="41">
        <i x="39" s="1"/>
        <i x="35" s="1"/>
        <i x="37" s="1"/>
        <i x="38" s="1"/>
        <i x="32" s="1"/>
        <i x="36" s="1"/>
        <i x="33" s="1"/>
        <i x="24" s="1"/>
        <i x="28" s="1"/>
        <i x="30" s="1"/>
        <i x="29" s="1"/>
        <i x="31" s="1"/>
        <i x="18" s="1"/>
        <i x="34" s="1"/>
        <i x="26" s="1"/>
        <i x="19" s="1"/>
        <i x="27" s="1"/>
        <i x="23" s="1"/>
        <i x="20" s="1"/>
        <i x="16" s="1"/>
        <i x="25" s="1"/>
        <i x="17" s="1"/>
        <i x="22" s="1"/>
        <i x="21" s="1"/>
        <i x="11" s="1"/>
        <i x="14" s="1"/>
        <i x="13" s="1"/>
        <i x="15" s="1"/>
        <i x="8" s="1"/>
        <i x="12" s="1"/>
        <i x="6" s="1"/>
        <i x="5" s="1"/>
        <i x="7" s="1"/>
        <i x="10" s="1"/>
        <i x="3" s="1"/>
        <i x="9" s="1"/>
        <i x="4" s="1"/>
        <i x="2" s="1"/>
        <i x="1" s="1"/>
        <i x="0" s="1"/>
        <i x="4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ve " xr10:uid="{C716C3FA-DE14-4126-B368-A358BD32AD31}" cache="Slicer_state" caption="positive " columnCount="5" rowHeight="241300"/>
  <slicer name="deaths" xr10:uid="{E7DBB82E-A041-41AF-9F71-F0A195CCE5AA}" cache="Slicer_deaths" caption="deaths"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000"/>
  <sheetViews>
    <sheetView showGridLines="0" tabSelected="1" workbookViewId="0">
      <selection activeCell="I7" sqref="I7"/>
    </sheetView>
  </sheetViews>
  <sheetFormatPr defaultColWidth="14.42578125" defaultRowHeight="15" customHeight="1" x14ac:dyDescent="0.25"/>
  <cols>
    <col min="1" max="1" width="5.7109375" customWidth="1"/>
    <col min="2" max="2" width="7.7109375" customWidth="1"/>
    <col min="3" max="3" width="10.42578125" customWidth="1"/>
    <col min="4" max="4" width="9.28515625" customWidth="1"/>
    <col min="5" max="5" width="11.42578125" customWidth="1"/>
    <col min="6" max="6" width="7.42578125" customWidth="1"/>
    <col min="7" max="7" width="8.42578125" customWidth="1"/>
    <col min="8" max="8" width="5.7109375" customWidth="1"/>
    <col min="9" max="9" width="8.140625" customWidth="1"/>
    <col min="10" max="10" width="10.140625" customWidth="1"/>
    <col min="11" max="26" width="8.7109375" customWidth="1"/>
  </cols>
  <sheetData>
    <row r="2" spans="2:10" x14ac:dyDescent="0.25">
      <c r="B2" s="1" t="s">
        <v>0</v>
      </c>
    </row>
    <row r="4" spans="2:10" x14ac:dyDescent="0.25">
      <c r="B4" s="2" t="s">
        <v>1</v>
      </c>
      <c r="C4" s="2" t="s">
        <v>2</v>
      </c>
      <c r="D4" s="2" t="s">
        <v>3</v>
      </c>
      <c r="E4" s="2" t="s">
        <v>4</v>
      </c>
      <c r="F4" s="2" t="s">
        <v>5</v>
      </c>
      <c r="G4" s="2" t="s">
        <v>6</v>
      </c>
      <c r="I4" s="3" t="s">
        <v>7</v>
      </c>
      <c r="J4" s="4">
        <f>SUM(Sheet1!$F$5:$F$60)</f>
        <v>1267658</v>
      </c>
    </row>
    <row r="5" spans="2:10" x14ac:dyDescent="0.25">
      <c r="B5" s="5" t="s">
        <v>8</v>
      </c>
      <c r="C5" s="2">
        <v>92381</v>
      </c>
      <c r="D5" s="2">
        <v>2373</v>
      </c>
      <c r="E5" s="6">
        <v>43923.40625</v>
      </c>
      <c r="F5" s="5">
        <v>238965</v>
      </c>
      <c r="G5" s="7">
        <f>Sheet1!$C5/Sheet1!$F5</f>
        <v>0.38658799405770722</v>
      </c>
      <c r="I5" s="3" t="s">
        <v>9</v>
      </c>
      <c r="J5" s="4">
        <f>SUM(Sheet1!$C$5:$C$60)</f>
        <v>239009</v>
      </c>
    </row>
    <row r="6" spans="2:10" x14ac:dyDescent="0.25">
      <c r="B6" s="5" t="s">
        <v>10</v>
      </c>
      <c r="C6" s="2">
        <v>25590</v>
      </c>
      <c r="D6" s="2">
        <v>537</v>
      </c>
      <c r="E6" s="6">
        <v>43923.458333333336</v>
      </c>
      <c r="F6" s="5">
        <v>59110</v>
      </c>
      <c r="G6" s="7">
        <f>Sheet1!$C6/Sheet1!$F6</f>
        <v>0.43292167145998983</v>
      </c>
      <c r="I6" s="3" t="s">
        <v>11</v>
      </c>
      <c r="J6" s="8">
        <f>J5/J4</f>
        <v>0.18854375549241198</v>
      </c>
    </row>
    <row r="7" spans="2:10" x14ac:dyDescent="0.25">
      <c r="B7" s="5" t="s">
        <v>12</v>
      </c>
      <c r="C7" s="2">
        <v>10791</v>
      </c>
      <c r="D7" s="2">
        <v>417</v>
      </c>
      <c r="E7" s="6">
        <v>43923.375</v>
      </c>
      <c r="F7" s="5">
        <v>22684</v>
      </c>
      <c r="G7" s="7">
        <f>Sheet1!$C7/Sheet1!$F7</f>
        <v>0.47570975136660199</v>
      </c>
      <c r="I7" s="3" t="s">
        <v>13</v>
      </c>
      <c r="J7" s="4">
        <f>SUM(Sheet1!$D$5:$D$60)</f>
        <v>5784</v>
      </c>
    </row>
    <row r="8" spans="2:10" x14ac:dyDescent="0.25">
      <c r="B8" s="5" t="s">
        <v>14</v>
      </c>
      <c r="C8" s="2">
        <v>9191</v>
      </c>
      <c r="D8" s="2">
        <v>203</v>
      </c>
      <c r="E8" s="6">
        <v>43922.916666666664</v>
      </c>
      <c r="F8" s="5">
        <v>33000</v>
      </c>
      <c r="G8" s="7">
        <f>Sheet1!$C8/Sheet1!$F8</f>
        <v>0.27851515151515149</v>
      </c>
    </row>
    <row r="9" spans="2:10" x14ac:dyDescent="0.25">
      <c r="B9" s="5" t="s">
        <v>15</v>
      </c>
      <c r="C9" s="2">
        <v>9150</v>
      </c>
      <c r="D9" s="2">
        <v>310</v>
      </c>
      <c r="E9" s="6">
        <v>43923.458333333336</v>
      </c>
      <c r="F9" s="5">
        <v>51086</v>
      </c>
      <c r="G9" s="7">
        <f>Sheet1!$C9/Sheet1!$F9</f>
        <v>0.17910973652272638</v>
      </c>
      <c r="I9" s="3" t="s">
        <v>16</v>
      </c>
      <c r="J9" s="9">
        <f>MAX(Sheet1!$E$5:$E$60)</f>
        <v>43923.614583333336</v>
      </c>
    </row>
    <row r="10" spans="2:10" x14ac:dyDescent="0.25">
      <c r="B10" s="5" t="s">
        <v>17</v>
      </c>
      <c r="C10" s="2">
        <v>8966</v>
      </c>
      <c r="D10" s="2">
        <v>154</v>
      </c>
      <c r="E10" s="6">
        <v>43923.583333333336</v>
      </c>
      <c r="F10" s="5">
        <v>56608</v>
      </c>
      <c r="G10" s="7">
        <f>Sheet1!$C10/Sheet1!$F10</f>
        <v>0.15838750706613905</v>
      </c>
      <c r="I10" s="3" t="s">
        <v>18</v>
      </c>
      <c r="J10" s="9">
        <f>MIN(Sheet1!$E$5:$E$60)</f>
        <v>43920.875</v>
      </c>
    </row>
    <row r="11" spans="2:10" x14ac:dyDescent="0.25">
      <c r="B11" s="5" t="s">
        <v>19</v>
      </c>
      <c r="C11" s="2">
        <v>8010</v>
      </c>
      <c r="D11" s="2">
        <v>128</v>
      </c>
      <c r="E11" s="6">
        <v>43923.375694444447</v>
      </c>
      <c r="F11" s="5">
        <v>77296</v>
      </c>
      <c r="G11" s="7">
        <f>Sheet1!$C11/Sheet1!$F11</f>
        <v>0.10362761333057338</v>
      </c>
      <c r="I11" s="3" t="s">
        <v>20</v>
      </c>
      <c r="J11" s="10">
        <f>ROWS(Sheet1!$B$5:$G$60)</f>
        <v>56</v>
      </c>
    </row>
    <row r="12" spans="2:10" x14ac:dyDescent="0.25">
      <c r="B12" s="5" t="s">
        <v>21</v>
      </c>
      <c r="C12" s="2">
        <v>7695</v>
      </c>
      <c r="D12" s="2">
        <v>157</v>
      </c>
      <c r="E12" s="6">
        <v>43922.916666666664</v>
      </c>
      <c r="F12" s="5">
        <v>43656</v>
      </c>
      <c r="G12" s="7">
        <f>Sheet1!$C12/Sheet1!$F12</f>
        <v>0.17626443100604727</v>
      </c>
    </row>
    <row r="13" spans="2:10" x14ac:dyDescent="0.25">
      <c r="B13" s="5" t="s">
        <v>22</v>
      </c>
      <c r="C13" s="2">
        <v>7016</v>
      </c>
      <c r="D13" s="2">
        <v>90</v>
      </c>
      <c r="E13" s="6">
        <v>43923.416666666664</v>
      </c>
      <c r="F13" s="5">
        <v>54714</v>
      </c>
      <c r="G13" s="7">
        <f>Sheet1!$C13/Sheet1!$F13</f>
        <v>0.1282304346236795</v>
      </c>
      <c r="I13" s="11"/>
    </row>
    <row r="14" spans="2:10" x14ac:dyDescent="0.25">
      <c r="B14" s="5" t="s">
        <v>23</v>
      </c>
      <c r="C14" s="2">
        <v>5984</v>
      </c>
      <c r="D14" s="2">
        <v>247</v>
      </c>
      <c r="E14" s="6">
        <v>43922.75</v>
      </c>
      <c r="F14" s="5">
        <v>74798</v>
      </c>
      <c r="G14" s="7">
        <f>Sheet1!$C14/Sheet1!$F14</f>
        <v>8.0002139094628194E-2</v>
      </c>
    </row>
    <row r="15" spans="2:10" x14ac:dyDescent="0.25">
      <c r="B15" s="5" t="s">
        <v>24</v>
      </c>
      <c r="C15" s="2">
        <v>5348</v>
      </c>
      <c r="D15" s="2">
        <v>163</v>
      </c>
      <c r="E15" s="6">
        <v>43923.394444444442</v>
      </c>
      <c r="F15" s="5">
        <v>22957</v>
      </c>
      <c r="G15" s="7">
        <f>Sheet1!$C15/Sheet1!$F15</f>
        <v>0.2329572679357059</v>
      </c>
    </row>
    <row r="16" spans="2:10" x14ac:dyDescent="0.25">
      <c r="B16" s="5" t="s">
        <v>25</v>
      </c>
      <c r="C16" s="2">
        <v>4669</v>
      </c>
      <c r="D16" s="2">
        <v>70</v>
      </c>
      <c r="E16" s="6">
        <v>43922.791666666664</v>
      </c>
      <c r="F16" s="5">
        <v>50679</v>
      </c>
      <c r="G16" s="7">
        <f>Sheet1!$C16/Sheet1!$F16</f>
        <v>9.2128889678170442E-2</v>
      </c>
    </row>
    <row r="17" spans="2:7" x14ac:dyDescent="0.25">
      <c r="B17" s="5" t="s">
        <v>26</v>
      </c>
      <c r="C17" s="2">
        <v>3824</v>
      </c>
      <c r="D17" s="2">
        <v>112</v>
      </c>
      <c r="E17" s="6">
        <v>43923.5625</v>
      </c>
      <c r="F17" s="5">
        <v>18300</v>
      </c>
      <c r="G17" s="7">
        <f>Sheet1!$C17/Sheet1!$F17</f>
        <v>0.20896174863387978</v>
      </c>
    </row>
    <row r="18" spans="2:7" x14ac:dyDescent="0.25">
      <c r="B18" s="5" t="s">
        <v>27</v>
      </c>
      <c r="C18" s="2">
        <v>3342</v>
      </c>
      <c r="D18" s="2">
        <v>80</v>
      </c>
      <c r="E18" s="6">
        <v>43922.666666666664</v>
      </c>
      <c r="F18" s="5">
        <v>18645</v>
      </c>
      <c r="G18" s="7">
        <f>Sheet1!$C18/Sheet1!$F18</f>
        <v>0.17924376508447304</v>
      </c>
    </row>
    <row r="19" spans="2:7" x14ac:dyDescent="0.25">
      <c r="B19" s="5" t="s">
        <v>28</v>
      </c>
      <c r="C19" s="2">
        <v>3039</v>
      </c>
      <c r="D19" s="2">
        <v>78</v>
      </c>
      <c r="E19" s="6">
        <v>43922.915972222225</v>
      </c>
      <c r="F19" s="5">
        <v>16285</v>
      </c>
      <c r="G19" s="7">
        <f>Sheet1!$C19/Sheet1!$F19</f>
        <v>0.18661344795824378</v>
      </c>
    </row>
    <row r="20" spans="2:7" x14ac:dyDescent="0.25">
      <c r="B20" s="5" t="s">
        <v>29</v>
      </c>
      <c r="C20" s="2">
        <v>2902</v>
      </c>
      <c r="D20" s="2">
        <v>81</v>
      </c>
      <c r="E20" s="6">
        <v>43923.5</v>
      </c>
      <c r="F20" s="5">
        <v>34918</v>
      </c>
      <c r="G20" s="7">
        <f>Sheet1!$C20/Sheet1!$F20</f>
        <v>8.3108998224411479E-2</v>
      </c>
    </row>
    <row r="21" spans="2:7" ht="15.75" customHeight="1" x14ac:dyDescent="0.25">
      <c r="B21" s="5" t="s">
        <v>30</v>
      </c>
      <c r="C21" s="2">
        <v>2845</v>
      </c>
      <c r="D21" s="2">
        <v>32</v>
      </c>
      <c r="E21" s="6">
        <v>43923.541666666664</v>
      </c>
      <c r="F21" s="5">
        <v>34611</v>
      </c>
      <c r="G21" s="7">
        <f>Sheet1!$C21/Sheet1!$F21</f>
        <v>8.2199300800323602E-2</v>
      </c>
    </row>
    <row r="22" spans="2:7" ht="15.75" customHeight="1" x14ac:dyDescent="0.25">
      <c r="B22" s="5" t="s">
        <v>31</v>
      </c>
      <c r="C22" s="2">
        <v>2331</v>
      </c>
      <c r="D22" s="2">
        <v>36</v>
      </c>
      <c r="E22" s="6">
        <v>43923.333333333336</v>
      </c>
      <c r="F22" s="5">
        <v>21221</v>
      </c>
      <c r="G22" s="7">
        <f>Sheet1!$C22/Sheet1!$F22</f>
        <v>0.10984402243061119</v>
      </c>
    </row>
    <row r="23" spans="2:7" ht="15.75" customHeight="1" x14ac:dyDescent="0.25">
      <c r="B23" s="5" t="s">
        <v>32</v>
      </c>
      <c r="C23" s="2">
        <v>1857</v>
      </c>
      <c r="D23" s="2">
        <v>16</v>
      </c>
      <c r="E23" s="6">
        <v>43923.5</v>
      </c>
      <c r="F23" s="5">
        <v>28679</v>
      </c>
      <c r="G23" s="7">
        <f>Sheet1!$C23/Sheet1!$F23</f>
        <v>6.4751211687994706E-2</v>
      </c>
    </row>
    <row r="24" spans="2:7" ht="15.75" customHeight="1" x14ac:dyDescent="0.25">
      <c r="B24" s="5" t="s">
        <v>33</v>
      </c>
      <c r="C24" s="2">
        <v>1834</v>
      </c>
      <c r="D24" s="2">
        <v>19</v>
      </c>
      <c r="E24" s="6">
        <v>43923.541666666664</v>
      </c>
      <c r="F24" s="5">
        <v>19683</v>
      </c>
      <c r="G24" s="7">
        <f>Sheet1!$C24/Sheet1!$F24</f>
        <v>9.3176853121983441E-2</v>
      </c>
    </row>
    <row r="25" spans="2:7" ht="15.75" customHeight="1" x14ac:dyDescent="0.25">
      <c r="B25" s="5" t="s">
        <v>34</v>
      </c>
      <c r="C25" s="2">
        <v>1730</v>
      </c>
      <c r="D25" s="2">
        <v>31</v>
      </c>
      <c r="E25" s="6">
        <v>43923.583333333336</v>
      </c>
      <c r="F25" s="5">
        <v>22047</v>
      </c>
      <c r="G25" s="7">
        <f>Sheet1!$C25/Sheet1!$F25</f>
        <v>7.8468725903751077E-2</v>
      </c>
    </row>
    <row r="26" spans="2:7" ht="15.75" customHeight="1" x14ac:dyDescent="0.25">
      <c r="B26" s="5" t="s">
        <v>35</v>
      </c>
      <c r="C26" s="2">
        <v>1706</v>
      </c>
      <c r="D26" s="2">
        <v>41</v>
      </c>
      <c r="E26" s="6">
        <v>43923.291666666664</v>
      </c>
      <c r="F26" s="5">
        <v>17589</v>
      </c>
      <c r="G26" s="7">
        <f>Sheet1!$C26/Sheet1!$F26</f>
        <v>9.6992438455853092E-2</v>
      </c>
    </row>
    <row r="27" spans="2:7" ht="15.75" customHeight="1" x14ac:dyDescent="0.25">
      <c r="B27" s="5" t="s">
        <v>36</v>
      </c>
      <c r="C27" s="2">
        <v>1598</v>
      </c>
      <c r="D27" s="2">
        <v>32</v>
      </c>
      <c r="E27" s="6">
        <v>43922.916666666664</v>
      </c>
      <c r="F27" s="5">
        <v>22709</v>
      </c>
      <c r="G27" s="7">
        <f>Sheet1!$C27/Sheet1!$F27</f>
        <v>7.0368576335373634E-2</v>
      </c>
    </row>
    <row r="28" spans="2:7" ht="15.75" customHeight="1" x14ac:dyDescent="0.25">
      <c r="B28" s="5" t="s">
        <v>37</v>
      </c>
      <c r="C28" s="2">
        <v>1554</v>
      </c>
      <c r="D28" s="2">
        <v>31</v>
      </c>
      <c r="E28" s="6">
        <v>43923.586111111108</v>
      </c>
      <c r="F28" s="5">
        <v>6995</v>
      </c>
      <c r="G28" s="7">
        <f>Sheet1!$C28/Sheet1!$F28</f>
        <v>0.22215868477483916</v>
      </c>
    </row>
    <row r="29" spans="2:7" ht="15.75" customHeight="1" x14ac:dyDescent="0.25">
      <c r="B29" s="5" t="s">
        <v>38</v>
      </c>
      <c r="C29" s="2">
        <v>1458</v>
      </c>
      <c r="D29" s="2">
        <v>38</v>
      </c>
      <c r="E29" s="6">
        <v>43923.3125</v>
      </c>
      <c r="F29" s="5">
        <v>14046</v>
      </c>
      <c r="G29" s="7">
        <f>Sheet1!$C29/Sheet1!$F29</f>
        <v>0.10380179410508329</v>
      </c>
    </row>
    <row r="30" spans="2:7" ht="15.75" customHeight="1" x14ac:dyDescent="0.25">
      <c r="B30" s="5" t="s">
        <v>39</v>
      </c>
      <c r="C30" s="2">
        <v>1233</v>
      </c>
      <c r="D30" s="2">
        <v>32</v>
      </c>
      <c r="E30" s="6">
        <v>43922.916666666664</v>
      </c>
      <c r="F30" s="5">
        <v>8736</v>
      </c>
      <c r="G30" s="7">
        <f>Sheet1!$C30/Sheet1!$F30</f>
        <v>0.14114010989010989</v>
      </c>
    </row>
    <row r="31" spans="2:7" ht="15.75" customHeight="1" x14ac:dyDescent="0.25">
      <c r="B31" s="5" t="s">
        <v>40</v>
      </c>
      <c r="C31" s="2">
        <v>1177</v>
      </c>
      <c r="D31" s="2">
        <v>26</v>
      </c>
      <c r="E31" s="6">
        <v>43922.708333333336</v>
      </c>
      <c r="F31" s="5">
        <v>5930</v>
      </c>
      <c r="G31" s="7">
        <f>Sheet1!$C31/Sheet1!$F31</f>
        <v>0.19848229342327151</v>
      </c>
    </row>
    <row r="32" spans="2:7" ht="15.75" customHeight="1" x14ac:dyDescent="0.25">
      <c r="B32" s="5" t="s">
        <v>41</v>
      </c>
      <c r="C32" s="2">
        <v>1074</v>
      </c>
      <c r="D32" s="2">
        <v>7</v>
      </c>
      <c r="E32" s="6">
        <v>43923.541666666664</v>
      </c>
      <c r="F32" s="5">
        <v>21065</v>
      </c>
      <c r="G32" s="7">
        <f>Sheet1!$C32/Sheet1!$F32</f>
        <v>5.0985046285307381E-2</v>
      </c>
    </row>
    <row r="33" spans="2:7" ht="15.75" customHeight="1" x14ac:dyDescent="0.25">
      <c r="B33" s="5" t="s">
        <v>42</v>
      </c>
      <c r="C33" s="2">
        <v>879</v>
      </c>
      <c r="D33" s="2">
        <v>34</v>
      </c>
      <c r="E33" s="6">
        <v>43922.25</v>
      </c>
      <c r="F33" s="5">
        <v>2144</v>
      </c>
      <c r="G33" s="7">
        <f>Sheet1!$C33/Sheet1!$F33</f>
        <v>0.4099813432835821</v>
      </c>
    </row>
    <row r="34" spans="2:7" ht="15.75" customHeight="1" x14ac:dyDescent="0.25">
      <c r="B34" s="5" t="s">
        <v>43</v>
      </c>
      <c r="C34" s="2">
        <v>742</v>
      </c>
      <c r="D34" s="2">
        <v>18</v>
      </c>
      <c r="E34" s="6">
        <v>43923.416666666664</v>
      </c>
      <c r="F34" s="5">
        <v>22394</v>
      </c>
      <c r="G34" s="7">
        <f>Sheet1!$C34/Sheet1!$F34</f>
        <v>3.313387514512816E-2</v>
      </c>
    </row>
    <row r="35" spans="2:7" ht="15.75" customHeight="1" x14ac:dyDescent="0.25">
      <c r="B35" s="5" t="s">
        <v>44</v>
      </c>
      <c r="C35" s="2">
        <v>736</v>
      </c>
      <c r="D35" s="2">
        <v>19</v>
      </c>
      <c r="E35" s="6">
        <v>43922.375</v>
      </c>
      <c r="F35" s="5">
        <v>14868</v>
      </c>
      <c r="G35" s="7">
        <f>Sheet1!$C35/Sheet1!$F35</f>
        <v>4.9502286790422387E-2</v>
      </c>
    </row>
    <row r="36" spans="2:7" ht="15.75" customHeight="1" x14ac:dyDescent="0.25">
      <c r="B36" s="5" t="s">
        <v>45</v>
      </c>
      <c r="C36" s="2">
        <v>680</v>
      </c>
      <c r="D36" s="2">
        <v>20</v>
      </c>
      <c r="E36" s="6">
        <v>43922.625</v>
      </c>
      <c r="F36" s="5">
        <v>7900</v>
      </c>
      <c r="G36" s="7">
        <f>Sheet1!$C36/Sheet1!$F36</f>
        <v>8.6075949367088608E-2</v>
      </c>
    </row>
    <row r="37" spans="2:7" ht="15.75" customHeight="1" x14ac:dyDescent="0.25">
      <c r="B37" s="5" t="s">
        <v>46</v>
      </c>
      <c r="C37" s="2">
        <v>669</v>
      </c>
      <c r="D37" s="2">
        <v>9</v>
      </c>
      <c r="E37" s="6">
        <v>43922.708333333336</v>
      </c>
      <c r="F37" s="5">
        <v>7282</v>
      </c>
      <c r="G37" s="7">
        <f>Sheet1!$C37/Sheet1!$F37</f>
        <v>9.1870365284262567E-2</v>
      </c>
    </row>
    <row r="38" spans="2:7" ht="15.75" customHeight="1" x14ac:dyDescent="0.25">
      <c r="B38" s="5" t="s">
        <v>47</v>
      </c>
      <c r="C38" s="2">
        <v>657</v>
      </c>
      <c r="D38" s="2">
        <v>12</v>
      </c>
      <c r="E38" s="6">
        <v>43923.581944444442</v>
      </c>
      <c r="F38" s="5">
        <v>5069</v>
      </c>
      <c r="G38" s="7">
        <f>Sheet1!$C38/Sheet1!$F38</f>
        <v>0.12961136318800554</v>
      </c>
    </row>
    <row r="39" spans="2:7" ht="15.75" customHeight="1" x14ac:dyDescent="0.25">
      <c r="B39" s="5" t="s">
        <v>48</v>
      </c>
      <c r="C39" s="2">
        <v>653</v>
      </c>
      <c r="D39" s="2">
        <v>12</v>
      </c>
      <c r="E39" s="6">
        <v>43923.291666666664</v>
      </c>
      <c r="F39" s="5">
        <v>5070</v>
      </c>
      <c r="G39" s="7">
        <f>Sheet1!$C39/Sheet1!$F39</f>
        <v>0.12879684418145956</v>
      </c>
    </row>
    <row r="40" spans="2:7" ht="15.75" customHeight="1" x14ac:dyDescent="0.25">
      <c r="B40" s="5" t="s">
        <v>49</v>
      </c>
      <c r="C40" s="2">
        <v>643</v>
      </c>
      <c r="D40" s="2">
        <v>12</v>
      </c>
      <c r="E40" s="6">
        <v>43923.53125</v>
      </c>
      <c r="F40" s="5">
        <v>8523</v>
      </c>
      <c r="G40" s="7">
        <f>Sheet1!$C40/Sheet1!$F40</f>
        <v>7.5442919159920213E-2</v>
      </c>
    </row>
    <row r="41" spans="2:7" ht="15.75" customHeight="1" x14ac:dyDescent="0.25">
      <c r="B41" s="5" t="s">
        <v>50</v>
      </c>
      <c r="C41" s="2">
        <v>614</v>
      </c>
      <c r="D41" s="2">
        <v>11</v>
      </c>
      <c r="E41" s="6">
        <v>43922.916666666664</v>
      </c>
      <c r="F41" s="5">
        <v>8668</v>
      </c>
      <c r="G41" s="7">
        <f>Sheet1!$C41/Sheet1!$F41</f>
        <v>7.0835256114443926E-2</v>
      </c>
    </row>
    <row r="42" spans="2:7" ht="15.75" customHeight="1" x14ac:dyDescent="0.25">
      <c r="B42" s="5" t="s">
        <v>51</v>
      </c>
      <c r="C42" s="2">
        <v>552</v>
      </c>
      <c r="D42" s="2">
        <v>13</v>
      </c>
      <c r="E42" s="6">
        <v>43923.416666666664</v>
      </c>
      <c r="F42" s="5">
        <v>6611</v>
      </c>
      <c r="G42" s="7">
        <f>Sheet1!$C42/Sheet1!$F42</f>
        <v>8.3497201633640897E-2</v>
      </c>
    </row>
    <row r="43" spans="2:7" ht="15.75" customHeight="1" x14ac:dyDescent="0.25">
      <c r="B43" s="5" t="s">
        <v>52</v>
      </c>
      <c r="C43" s="2">
        <v>415</v>
      </c>
      <c r="D43" s="2">
        <v>4</v>
      </c>
      <c r="E43" s="6">
        <v>43922.291666666664</v>
      </c>
      <c r="F43" s="5">
        <v>6493</v>
      </c>
      <c r="G43" s="7">
        <f>Sheet1!$C43/Sheet1!$F43</f>
        <v>6.391498536885877E-2</v>
      </c>
    </row>
    <row r="44" spans="2:7" ht="15.75" customHeight="1" x14ac:dyDescent="0.25">
      <c r="B44" s="5" t="s">
        <v>53</v>
      </c>
      <c r="C44" s="2">
        <v>393</v>
      </c>
      <c r="D44" s="2">
        <v>12</v>
      </c>
      <c r="E44" s="6">
        <v>43923.614583333336</v>
      </c>
      <c r="F44" s="5">
        <v>4959</v>
      </c>
      <c r="G44" s="7">
        <f>Sheet1!$C44/Sheet1!$F44</f>
        <v>7.9249848759830613E-2</v>
      </c>
    </row>
    <row r="45" spans="2:7" ht="15.75" customHeight="1" x14ac:dyDescent="0.25">
      <c r="B45" s="5" t="s">
        <v>54</v>
      </c>
      <c r="C45" s="2">
        <v>376</v>
      </c>
      <c r="D45" s="2">
        <v>7</v>
      </c>
      <c r="E45" s="6">
        <v>43923.333333333336</v>
      </c>
      <c r="F45" s="5">
        <v>6464</v>
      </c>
      <c r="G45" s="7">
        <f>Sheet1!$C45/Sheet1!$F45</f>
        <v>5.8168316831683171E-2</v>
      </c>
    </row>
    <row r="46" spans="2:7" ht="15.75" customHeight="1" x14ac:dyDescent="0.25">
      <c r="B46" s="5" t="s">
        <v>55</v>
      </c>
      <c r="C46" s="2">
        <v>363</v>
      </c>
      <c r="D46" s="2">
        <v>6</v>
      </c>
      <c r="E46" s="6">
        <v>43921.916666666664</v>
      </c>
      <c r="F46" s="5">
        <v>14011</v>
      </c>
      <c r="G46" s="7">
        <f>Sheet1!$C46/Sheet1!$F46</f>
        <v>2.5908214973949038E-2</v>
      </c>
    </row>
    <row r="47" spans="2:7" ht="15.75" customHeight="1" x14ac:dyDescent="0.25">
      <c r="B47" s="5" t="s">
        <v>56</v>
      </c>
      <c r="C47" s="2">
        <v>338</v>
      </c>
      <c r="D47" s="2">
        <v>17</v>
      </c>
      <c r="E47" s="6">
        <v>43923.458333333336</v>
      </c>
      <c r="F47" s="5">
        <v>5049</v>
      </c>
      <c r="G47" s="7">
        <f>Sheet1!$C47/Sheet1!$F47</f>
        <v>6.6943949296890473E-2</v>
      </c>
    </row>
    <row r="48" spans="2:7" ht="15.75" customHeight="1" x14ac:dyDescent="0.25">
      <c r="B48" s="5" t="s">
        <v>57</v>
      </c>
      <c r="C48" s="2">
        <v>316</v>
      </c>
      <c r="D48" s="2">
        <v>12</v>
      </c>
      <c r="E48" s="6">
        <v>43923.208333333336</v>
      </c>
      <c r="F48" s="5">
        <v>1920</v>
      </c>
      <c r="G48" s="7">
        <f>Sheet1!$C48/Sheet1!$F48</f>
        <v>0.16458333333333333</v>
      </c>
    </row>
    <row r="49" spans="2:7" ht="15.75" customHeight="1" x14ac:dyDescent="0.25">
      <c r="B49" s="5" t="s">
        <v>58</v>
      </c>
      <c r="C49" s="2">
        <v>258</v>
      </c>
      <c r="D49" s="2">
        <v>1</v>
      </c>
      <c r="E49" s="6">
        <v>43922.666666666664</v>
      </c>
      <c r="F49" s="5">
        <v>10464</v>
      </c>
      <c r="G49" s="7">
        <f>Sheet1!$C49/Sheet1!$F49</f>
        <v>2.4655963302752295E-2</v>
      </c>
    </row>
    <row r="50" spans="2:7" ht="15.75" customHeight="1" x14ac:dyDescent="0.25">
      <c r="B50" s="5" t="s">
        <v>59</v>
      </c>
      <c r="C50" s="2">
        <v>246</v>
      </c>
      <c r="D50" s="2">
        <v>5</v>
      </c>
      <c r="E50" s="6">
        <v>43923.5</v>
      </c>
      <c r="F50" s="5">
        <v>4224</v>
      </c>
      <c r="G50" s="7">
        <f>Sheet1!$C50/Sheet1!$F50</f>
        <v>5.823863636363636E-2</v>
      </c>
    </row>
    <row r="51" spans="2:7" ht="15.75" customHeight="1" x14ac:dyDescent="0.25">
      <c r="B51" s="5" t="s">
        <v>60</v>
      </c>
      <c r="C51" s="2">
        <v>227</v>
      </c>
      <c r="D51" s="2">
        <v>5</v>
      </c>
      <c r="E51" s="6">
        <v>43923.333333333336</v>
      </c>
      <c r="F51" s="5">
        <v>5320</v>
      </c>
      <c r="G51" s="7">
        <f>Sheet1!$C51/Sheet1!$F51</f>
        <v>4.2669172932330829E-2</v>
      </c>
    </row>
    <row r="52" spans="2:7" ht="15.75" customHeight="1" x14ac:dyDescent="0.25">
      <c r="B52" s="5" t="s">
        <v>61</v>
      </c>
      <c r="C52" s="2">
        <v>217</v>
      </c>
      <c r="D52" s="2">
        <v>2</v>
      </c>
      <c r="E52" s="6">
        <v>43922.928472222222</v>
      </c>
      <c r="F52" s="5">
        <v>5493</v>
      </c>
      <c r="G52" s="7">
        <f>Sheet1!$C52/Sheet1!$F52</f>
        <v>3.9504824321864189E-2</v>
      </c>
    </row>
    <row r="53" spans="2:7" ht="15.75" customHeight="1" x14ac:dyDescent="0.25">
      <c r="B53" s="5" t="s">
        <v>62</v>
      </c>
      <c r="C53" s="2">
        <v>165</v>
      </c>
      <c r="D53" s="2">
        <v>2</v>
      </c>
      <c r="E53" s="6">
        <v>43922.666666666664</v>
      </c>
      <c r="F53" s="5">
        <v>4382</v>
      </c>
      <c r="G53" s="7">
        <f>Sheet1!$C53/Sheet1!$F53</f>
        <v>3.7654039251483341E-2</v>
      </c>
    </row>
    <row r="54" spans="2:7" ht="15.75" customHeight="1" x14ac:dyDescent="0.25">
      <c r="B54" s="5" t="s">
        <v>63</v>
      </c>
      <c r="C54" s="2">
        <v>159</v>
      </c>
      <c r="D54" s="2">
        <v>3</v>
      </c>
      <c r="E54" s="6">
        <v>43923.455555555556</v>
      </c>
      <c r="F54" s="5">
        <v>4980</v>
      </c>
      <c r="G54" s="7">
        <f>Sheet1!$C54/Sheet1!$F54</f>
        <v>3.1927710843373494E-2</v>
      </c>
    </row>
    <row r="55" spans="2:7" ht="15.75" customHeight="1" x14ac:dyDescent="0.25">
      <c r="B55" s="5" t="s">
        <v>64</v>
      </c>
      <c r="C55" s="2">
        <v>150</v>
      </c>
      <c r="D55" s="2">
        <v>0</v>
      </c>
      <c r="E55" s="6">
        <v>43923.354166666664</v>
      </c>
      <c r="F55" s="5">
        <v>2589</v>
      </c>
      <c r="G55" s="7">
        <f>Sheet1!$C55/Sheet1!$F55</f>
        <v>5.7937427578215531E-2</v>
      </c>
    </row>
    <row r="56" spans="2:7" ht="15.75" customHeight="1" x14ac:dyDescent="0.25">
      <c r="B56" s="5" t="s">
        <v>65</v>
      </c>
      <c r="C56" s="2">
        <v>143</v>
      </c>
      <c r="D56" s="2">
        <v>3</v>
      </c>
      <c r="E56" s="6">
        <v>43922.791666666664</v>
      </c>
      <c r="F56" s="5">
        <v>5022</v>
      </c>
      <c r="G56" s="7">
        <f>Sheet1!$C56/Sheet1!$F56</f>
        <v>2.8474711270410194E-2</v>
      </c>
    </row>
    <row r="57" spans="2:7" ht="15.75" customHeight="1" x14ac:dyDescent="0.25">
      <c r="B57" s="5" t="s">
        <v>66</v>
      </c>
      <c r="C57" s="2">
        <v>82</v>
      </c>
      <c r="D57" s="2">
        <v>3</v>
      </c>
      <c r="E57" s="6">
        <v>43923.270833333336</v>
      </c>
      <c r="F57" s="5">
        <v>524</v>
      </c>
      <c r="G57" s="7">
        <f>Sheet1!$C57/Sheet1!$F57</f>
        <v>0.15648854961832062</v>
      </c>
    </row>
    <row r="58" spans="2:7" ht="15.75" customHeight="1" x14ac:dyDescent="0.25">
      <c r="B58" s="5" t="s">
        <v>67</v>
      </c>
      <c r="C58" s="2">
        <v>33</v>
      </c>
      <c r="D58" s="2"/>
      <c r="E58" s="6">
        <v>43923.3125</v>
      </c>
      <c r="F58" s="5">
        <v>182</v>
      </c>
      <c r="G58" s="7">
        <f>Sheet1!$C58/Sheet1!$F58</f>
        <v>0.18131868131868131</v>
      </c>
    </row>
    <row r="59" spans="2:7" ht="15.75" customHeight="1" x14ac:dyDescent="0.25">
      <c r="B59" s="5" t="s">
        <v>68</v>
      </c>
      <c r="C59" s="2">
        <v>8</v>
      </c>
      <c r="D59" s="2">
        <v>1</v>
      </c>
      <c r="E59" s="6">
        <v>43923.041666666664</v>
      </c>
      <c r="F59" s="5">
        <v>21</v>
      </c>
      <c r="G59" s="7">
        <f>Sheet1!$C59/Sheet1!$F59</f>
        <v>0.38095238095238093</v>
      </c>
    </row>
    <row r="60" spans="2:7" ht="15.75" customHeight="1" x14ac:dyDescent="0.25">
      <c r="B60" s="5" t="s">
        <v>69</v>
      </c>
      <c r="C60" s="2">
        <v>0</v>
      </c>
      <c r="D60" s="2">
        <v>0</v>
      </c>
      <c r="E60" s="6">
        <v>43920.875</v>
      </c>
      <c r="F60" s="5">
        <v>20</v>
      </c>
      <c r="G60" s="7">
        <f>Sheet1!$C60/Sheet1!$F60</f>
        <v>0</v>
      </c>
    </row>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3F3A0-0B73-47AF-810E-E610B31C36BC}">
  <dimension ref="A3:K72"/>
  <sheetViews>
    <sheetView workbookViewId="0">
      <selection activeCell="G21" sqref="G21"/>
    </sheetView>
  </sheetViews>
  <sheetFormatPr defaultRowHeight="15" x14ac:dyDescent="0.25"/>
  <cols>
    <col min="1" max="1" width="13.140625" bestFit="1" customWidth="1"/>
    <col min="2" max="2" width="14.85546875" bestFit="1" customWidth="1"/>
    <col min="3" max="3" width="13.7109375" bestFit="1" customWidth="1"/>
    <col min="4" max="4" width="13.140625" bestFit="1" customWidth="1"/>
    <col min="5" max="5" width="13.7109375" bestFit="1" customWidth="1"/>
    <col min="7" max="7" width="13.140625" bestFit="1" customWidth="1"/>
    <col min="8" max="8" width="13.7109375" bestFit="1" customWidth="1"/>
    <col min="9" max="9" width="12.7109375" bestFit="1" customWidth="1"/>
    <col min="10" max="10" width="13.140625" bestFit="1" customWidth="1"/>
    <col min="11" max="11" width="13.7109375" bestFit="1" customWidth="1"/>
    <col min="12" max="12" width="10.28515625" customWidth="1"/>
    <col min="13" max="13" width="13.5703125" customWidth="1"/>
    <col min="14" max="14" width="11" customWidth="1"/>
    <col min="15" max="15" width="11.5703125" customWidth="1"/>
    <col min="16" max="16" width="11.7109375" customWidth="1"/>
    <col min="17" max="17" width="13" customWidth="1"/>
    <col min="18" max="18" width="6.140625" customWidth="1"/>
    <col min="19" max="19" width="2" bestFit="1" customWidth="1"/>
    <col min="20" max="39" width="3" bestFit="1" customWidth="1"/>
    <col min="40" max="49" width="4" bestFit="1" customWidth="1"/>
    <col min="50" max="50" width="5" bestFit="1" customWidth="1"/>
    <col min="51" max="51" width="7.28515625" bestFit="1" customWidth="1"/>
    <col min="52" max="52" width="11.140625" bestFit="1" customWidth="1"/>
    <col min="53" max="53" width="7.85546875" bestFit="1" customWidth="1"/>
    <col min="54" max="54" width="5" bestFit="1" customWidth="1"/>
    <col min="55" max="55" width="7.85546875" bestFit="1" customWidth="1"/>
    <col min="56" max="56" width="5" bestFit="1" customWidth="1"/>
    <col min="57" max="57" width="7.85546875" bestFit="1" customWidth="1"/>
    <col min="58" max="59" width="6" bestFit="1" customWidth="1"/>
    <col min="60" max="60" width="7.85546875" bestFit="1" customWidth="1"/>
    <col min="61" max="63" width="6" bestFit="1" customWidth="1"/>
    <col min="64" max="64" width="7.85546875" bestFit="1" customWidth="1"/>
    <col min="65" max="65" width="5" bestFit="1" customWidth="1"/>
    <col min="66" max="66" width="7.85546875" bestFit="1" customWidth="1"/>
    <col min="67" max="67" width="6" bestFit="1" customWidth="1"/>
    <col min="68" max="68" width="7.85546875" bestFit="1" customWidth="1"/>
    <col min="69" max="69" width="6" bestFit="1" customWidth="1"/>
    <col min="70" max="70" width="7.85546875" bestFit="1" customWidth="1"/>
    <col min="71" max="71" width="6" bestFit="1" customWidth="1"/>
    <col min="72" max="72" width="7.85546875" bestFit="1" customWidth="1"/>
    <col min="73" max="73" width="6" bestFit="1" customWidth="1"/>
    <col min="74" max="74" width="7.85546875" bestFit="1" customWidth="1"/>
    <col min="75" max="75" width="6" bestFit="1" customWidth="1"/>
    <col min="76" max="76" width="7.85546875" bestFit="1" customWidth="1"/>
    <col min="77" max="77" width="6" bestFit="1" customWidth="1"/>
    <col min="78" max="78" width="7.85546875" bestFit="1" customWidth="1"/>
    <col min="79" max="79" width="6" bestFit="1" customWidth="1"/>
    <col min="80" max="80" width="7.85546875" bestFit="1" customWidth="1"/>
    <col min="81" max="81" width="6" bestFit="1" customWidth="1"/>
    <col min="82" max="82" width="7.85546875" bestFit="1" customWidth="1"/>
    <col min="83" max="83" width="6" bestFit="1" customWidth="1"/>
    <col min="84" max="84" width="8.85546875" bestFit="1" customWidth="1"/>
    <col min="85" max="85" width="6" bestFit="1" customWidth="1"/>
    <col min="86" max="86" width="8.85546875" bestFit="1" customWidth="1"/>
    <col min="87" max="87" width="6" bestFit="1" customWidth="1"/>
    <col min="88" max="88" width="8.85546875" bestFit="1" customWidth="1"/>
    <col min="89" max="89" width="6" bestFit="1" customWidth="1"/>
    <col min="90" max="90" width="8.85546875" bestFit="1" customWidth="1"/>
    <col min="91" max="91" width="6" bestFit="1" customWidth="1"/>
    <col min="92" max="92" width="8.85546875" bestFit="1" customWidth="1"/>
    <col min="93" max="93" width="6" bestFit="1" customWidth="1"/>
    <col min="94" max="94" width="8.85546875" bestFit="1" customWidth="1"/>
    <col min="95" max="95" width="6" bestFit="1" customWidth="1"/>
    <col min="96" max="96" width="8.85546875" bestFit="1" customWidth="1"/>
    <col min="97" max="97" width="6" bestFit="1" customWidth="1"/>
    <col min="98" max="98" width="8.85546875" bestFit="1" customWidth="1"/>
    <col min="99" max="99" width="6" bestFit="1" customWidth="1"/>
    <col min="100" max="100" width="8.85546875" bestFit="1" customWidth="1"/>
    <col min="101" max="101" width="6" bestFit="1" customWidth="1"/>
    <col min="102" max="102" width="8.85546875" bestFit="1" customWidth="1"/>
    <col min="103" max="103" width="7" bestFit="1" customWidth="1"/>
    <col min="104" max="104" width="9.85546875" bestFit="1" customWidth="1"/>
    <col min="106" max="106" width="12.140625" bestFit="1" customWidth="1"/>
    <col min="107" max="107" width="11.140625" bestFit="1" customWidth="1"/>
  </cols>
  <sheetData>
    <row r="3" spans="1:11" x14ac:dyDescent="0.25">
      <c r="A3" s="12" t="s">
        <v>70</v>
      </c>
      <c r="B3" s="13" t="s">
        <v>72</v>
      </c>
      <c r="D3" s="12" t="s">
        <v>70</v>
      </c>
      <c r="E3" s="13" t="s">
        <v>73</v>
      </c>
      <c r="G3" s="12" t="s">
        <v>70</v>
      </c>
      <c r="H3" s="13" t="s">
        <v>73</v>
      </c>
      <c r="J3" s="12" t="s">
        <v>70</v>
      </c>
      <c r="K3" s="13" t="s">
        <v>76</v>
      </c>
    </row>
    <row r="4" spans="1:11" x14ac:dyDescent="0.25">
      <c r="A4" s="14" t="s">
        <v>65</v>
      </c>
      <c r="B4" s="13">
        <v>143</v>
      </c>
      <c r="D4" s="14" t="s">
        <v>65</v>
      </c>
      <c r="E4" s="13">
        <v>3</v>
      </c>
      <c r="G4" s="14" t="s">
        <v>83</v>
      </c>
      <c r="H4" s="13">
        <v>0</v>
      </c>
      <c r="J4" s="14" t="s">
        <v>74</v>
      </c>
      <c r="K4" s="13">
        <v>14031</v>
      </c>
    </row>
    <row r="5" spans="1:11" x14ac:dyDescent="0.25">
      <c r="A5" s="15" t="s">
        <v>39</v>
      </c>
      <c r="B5" s="18">
        <v>1233</v>
      </c>
      <c r="D5" s="15" t="s">
        <v>39</v>
      </c>
      <c r="E5" s="18">
        <v>32</v>
      </c>
      <c r="G5" s="15" t="s">
        <v>84</v>
      </c>
      <c r="H5" s="18">
        <v>6</v>
      </c>
      <c r="J5" s="14" t="s">
        <v>75</v>
      </c>
      <c r="K5" s="13">
        <v>1253627</v>
      </c>
    </row>
    <row r="6" spans="1:11" x14ac:dyDescent="0.25">
      <c r="A6" s="15" t="s">
        <v>49</v>
      </c>
      <c r="B6" s="18">
        <v>643</v>
      </c>
      <c r="D6" s="15" t="s">
        <v>49</v>
      </c>
      <c r="E6" s="18">
        <v>12</v>
      </c>
      <c r="G6" s="15" t="s">
        <v>85</v>
      </c>
      <c r="H6" s="18">
        <v>1030</v>
      </c>
      <c r="J6" s="16" t="s">
        <v>71</v>
      </c>
      <c r="K6" s="19">
        <v>1267658</v>
      </c>
    </row>
    <row r="7" spans="1:11" x14ac:dyDescent="0.25">
      <c r="A7" s="15" t="s">
        <v>69</v>
      </c>
      <c r="B7" s="18">
        <v>0</v>
      </c>
      <c r="D7" s="15" t="s">
        <v>69</v>
      </c>
      <c r="E7" s="18">
        <v>0</v>
      </c>
      <c r="G7" s="15" t="s">
        <v>86</v>
      </c>
      <c r="H7" s="18">
        <v>4748</v>
      </c>
    </row>
    <row r="8" spans="1:11" x14ac:dyDescent="0.25">
      <c r="A8" s="15" t="s">
        <v>36</v>
      </c>
      <c r="B8" s="18">
        <v>1598</v>
      </c>
      <c r="D8" s="15" t="s">
        <v>36</v>
      </c>
      <c r="E8" s="18">
        <v>32</v>
      </c>
      <c r="G8" s="16" t="s">
        <v>71</v>
      </c>
      <c r="H8" s="19">
        <v>5784</v>
      </c>
    </row>
    <row r="9" spans="1:11" x14ac:dyDescent="0.25">
      <c r="A9" s="15" t="s">
        <v>14</v>
      </c>
      <c r="B9" s="18">
        <v>9191</v>
      </c>
      <c r="D9" s="15" t="s">
        <v>14</v>
      </c>
      <c r="E9" s="18">
        <v>203</v>
      </c>
      <c r="J9" s="12" t="s">
        <v>70</v>
      </c>
      <c r="K9" s="13" t="s">
        <v>77</v>
      </c>
    </row>
    <row r="10" spans="1:11" x14ac:dyDescent="0.25">
      <c r="A10" s="15" t="s">
        <v>27</v>
      </c>
      <c r="B10" s="18">
        <v>3342</v>
      </c>
      <c r="D10" s="15" t="s">
        <v>27</v>
      </c>
      <c r="E10" s="18">
        <v>80</v>
      </c>
      <c r="J10" s="14" t="s">
        <v>74</v>
      </c>
      <c r="K10" s="13">
        <v>2.5908214973949038E-2</v>
      </c>
    </row>
    <row r="11" spans="1:11" x14ac:dyDescent="0.25">
      <c r="A11" s="15" t="s">
        <v>26</v>
      </c>
      <c r="B11" s="18">
        <v>3824</v>
      </c>
      <c r="D11" s="15" t="s">
        <v>26</v>
      </c>
      <c r="E11" s="18">
        <v>112</v>
      </c>
      <c r="J11" s="14" t="s">
        <v>75</v>
      </c>
      <c r="K11" s="13">
        <v>7.3261695402646279</v>
      </c>
    </row>
    <row r="12" spans="1:11" x14ac:dyDescent="0.25">
      <c r="A12" s="15" t="s">
        <v>48</v>
      </c>
      <c r="B12" s="18">
        <v>653</v>
      </c>
      <c r="D12" s="15" t="s">
        <v>48</v>
      </c>
      <c r="E12" s="18">
        <v>12</v>
      </c>
      <c r="J12" s="16" t="s">
        <v>71</v>
      </c>
      <c r="K12" s="19">
        <v>7.352077755238577</v>
      </c>
    </row>
    <row r="13" spans="1:11" x14ac:dyDescent="0.25">
      <c r="A13" s="15" t="s">
        <v>53</v>
      </c>
      <c r="B13" s="18">
        <v>393</v>
      </c>
      <c r="D13" s="15" t="s">
        <v>53</v>
      </c>
      <c r="E13" s="18">
        <v>12</v>
      </c>
    </row>
    <row r="14" spans="1:11" x14ac:dyDescent="0.25">
      <c r="A14" s="15" t="s">
        <v>19</v>
      </c>
      <c r="B14" s="18">
        <v>8010</v>
      </c>
      <c r="D14" s="15" t="s">
        <v>19</v>
      </c>
      <c r="E14" s="18">
        <v>128</v>
      </c>
    </row>
    <row r="15" spans="1:11" x14ac:dyDescent="0.25">
      <c r="A15" s="15" t="s">
        <v>24</v>
      </c>
      <c r="B15" s="18">
        <v>5348</v>
      </c>
      <c r="D15" s="15" t="s">
        <v>24</v>
      </c>
      <c r="E15" s="18">
        <v>163</v>
      </c>
      <c r="J15" s="12" t="s">
        <v>70</v>
      </c>
      <c r="K15" s="13" t="s">
        <v>73</v>
      </c>
    </row>
    <row r="16" spans="1:11" x14ac:dyDescent="0.25">
      <c r="A16" s="15" t="s">
        <v>66</v>
      </c>
      <c r="B16" s="18">
        <v>82</v>
      </c>
      <c r="D16" s="15" t="s">
        <v>66</v>
      </c>
      <c r="E16" s="18">
        <v>3</v>
      </c>
      <c r="J16" s="14">
        <v>20</v>
      </c>
      <c r="K16" s="13">
        <v>0</v>
      </c>
    </row>
    <row r="17" spans="1:11" x14ac:dyDescent="0.25">
      <c r="A17" s="15" t="s">
        <v>58</v>
      </c>
      <c r="B17" s="18">
        <v>258</v>
      </c>
      <c r="D17" s="15" t="s">
        <v>58</v>
      </c>
      <c r="E17" s="18">
        <v>1</v>
      </c>
      <c r="J17" s="15">
        <v>21</v>
      </c>
      <c r="K17" s="18">
        <v>1</v>
      </c>
    </row>
    <row r="18" spans="1:11" x14ac:dyDescent="0.25">
      <c r="A18" s="15" t="s">
        <v>50</v>
      </c>
      <c r="B18" s="18">
        <v>614</v>
      </c>
      <c r="D18" s="15" t="s">
        <v>50</v>
      </c>
      <c r="E18" s="18">
        <v>11</v>
      </c>
      <c r="J18" s="15">
        <v>182</v>
      </c>
      <c r="K18" s="18"/>
    </row>
    <row r="19" spans="1:11" x14ac:dyDescent="0.25">
      <c r="A19" s="15" t="s">
        <v>46</v>
      </c>
      <c r="B19" s="18">
        <v>669</v>
      </c>
      <c r="D19" s="15" t="s">
        <v>46</v>
      </c>
      <c r="E19" s="18">
        <v>9</v>
      </c>
      <c r="J19" s="15">
        <v>524</v>
      </c>
      <c r="K19" s="18">
        <v>3</v>
      </c>
    </row>
    <row r="20" spans="1:11" x14ac:dyDescent="0.25">
      <c r="A20" s="15" t="s">
        <v>21</v>
      </c>
      <c r="B20" s="18">
        <v>7695</v>
      </c>
      <c r="D20" s="15" t="s">
        <v>21</v>
      </c>
      <c r="E20" s="18">
        <v>157</v>
      </c>
      <c r="J20" s="15">
        <v>1920</v>
      </c>
      <c r="K20" s="18">
        <v>12</v>
      </c>
    </row>
    <row r="21" spans="1:11" x14ac:dyDescent="0.25">
      <c r="A21" s="15" t="s">
        <v>28</v>
      </c>
      <c r="B21" s="18">
        <v>3039</v>
      </c>
      <c r="D21" s="15" t="s">
        <v>28</v>
      </c>
      <c r="E21" s="18">
        <v>78</v>
      </c>
      <c r="J21" s="15">
        <v>2144</v>
      </c>
      <c r="K21" s="18">
        <v>34</v>
      </c>
    </row>
    <row r="22" spans="1:11" x14ac:dyDescent="0.25">
      <c r="A22" s="15" t="s">
        <v>51</v>
      </c>
      <c r="B22" s="18">
        <v>552</v>
      </c>
      <c r="D22" s="15" t="s">
        <v>51</v>
      </c>
      <c r="E22" s="18">
        <v>13</v>
      </c>
      <c r="J22" s="15">
        <v>2589</v>
      </c>
      <c r="K22" s="18">
        <v>0</v>
      </c>
    </row>
    <row r="23" spans="1:11" x14ac:dyDescent="0.25">
      <c r="A23" s="15" t="s">
        <v>45</v>
      </c>
      <c r="B23" s="18">
        <v>680</v>
      </c>
      <c r="D23" s="15" t="s">
        <v>45</v>
      </c>
      <c r="E23" s="18">
        <v>20</v>
      </c>
      <c r="J23" s="15">
        <v>4224</v>
      </c>
      <c r="K23" s="18">
        <v>5</v>
      </c>
    </row>
    <row r="24" spans="1:11" x14ac:dyDescent="0.25">
      <c r="A24" s="15" t="s">
        <v>15</v>
      </c>
      <c r="B24" s="18">
        <v>9150</v>
      </c>
      <c r="D24" s="15" t="s">
        <v>15</v>
      </c>
      <c r="E24" s="18">
        <v>310</v>
      </c>
      <c r="J24" s="15">
        <v>4382</v>
      </c>
      <c r="K24" s="18">
        <v>2</v>
      </c>
    </row>
    <row r="25" spans="1:11" x14ac:dyDescent="0.25">
      <c r="A25" s="15" t="s">
        <v>17</v>
      </c>
      <c r="B25" s="18">
        <v>8966</v>
      </c>
      <c r="D25" s="15" t="s">
        <v>17</v>
      </c>
      <c r="E25" s="18">
        <v>154</v>
      </c>
      <c r="J25" s="15">
        <v>4959</v>
      </c>
      <c r="K25" s="18">
        <v>12</v>
      </c>
    </row>
    <row r="26" spans="1:11" x14ac:dyDescent="0.25">
      <c r="A26" s="15" t="s">
        <v>31</v>
      </c>
      <c r="B26" s="18">
        <v>2331</v>
      </c>
      <c r="D26" s="15" t="s">
        <v>31</v>
      </c>
      <c r="E26" s="18">
        <v>36</v>
      </c>
      <c r="J26" s="15">
        <v>4980</v>
      </c>
      <c r="K26" s="18">
        <v>3</v>
      </c>
    </row>
    <row r="27" spans="1:11" x14ac:dyDescent="0.25">
      <c r="A27" s="15" t="s">
        <v>54</v>
      </c>
      <c r="B27" s="18">
        <v>376</v>
      </c>
      <c r="D27" s="15" t="s">
        <v>54</v>
      </c>
      <c r="E27" s="18">
        <v>7</v>
      </c>
      <c r="J27" s="15">
        <v>5022</v>
      </c>
      <c r="K27" s="18">
        <v>3</v>
      </c>
    </row>
    <row r="28" spans="1:11" x14ac:dyDescent="0.25">
      <c r="A28" s="15" t="s">
        <v>12</v>
      </c>
      <c r="B28" s="18">
        <v>10791</v>
      </c>
      <c r="D28" s="15" t="s">
        <v>12</v>
      </c>
      <c r="E28" s="18">
        <v>417</v>
      </c>
      <c r="J28" s="15">
        <v>5049</v>
      </c>
      <c r="K28" s="18">
        <v>17</v>
      </c>
    </row>
    <row r="29" spans="1:11" x14ac:dyDescent="0.25">
      <c r="A29" s="15" t="s">
        <v>43</v>
      </c>
      <c r="B29" s="18">
        <v>742</v>
      </c>
      <c r="D29" s="15" t="s">
        <v>43</v>
      </c>
      <c r="E29" s="18">
        <v>18</v>
      </c>
      <c r="J29" s="15">
        <v>5069</v>
      </c>
      <c r="K29" s="18">
        <v>12</v>
      </c>
    </row>
    <row r="30" spans="1:11" x14ac:dyDescent="0.25">
      <c r="A30" s="15" t="s">
        <v>33</v>
      </c>
      <c r="B30" s="18">
        <v>1834</v>
      </c>
      <c r="D30" s="15" t="s">
        <v>33</v>
      </c>
      <c r="E30" s="18">
        <v>19</v>
      </c>
      <c r="J30" s="15">
        <v>5070</v>
      </c>
      <c r="K30" s="18">
        <v>12</v>
      </c>
    </row>
    <row r="31" spans="1:11" x14ac:dyDescent="0.25">
      <c r="A31" s="15" t="s">
        <v>68</v>
      </c>
      <c r="B31" s="18">
        <v>8</v>
      </c>
      <c r="D31" s="15" t="s">
        <v>68</v>
      </c>
      <c r="E31" s="18">
        <v>1</v>
      </c>
      <c r="J31" s="15">
        <v>5320</v>
      </c>
      <c r="K31" s="18">
        <v>5</v>
      </c>
    </row>
    <row r="32" spans="1:11" x14ac:dyDescent="0.25">
      <c r="A32" s="15" t="s">
        <v>40</v>
      </c>
      <c r="B32" s="18">
        <v>1177</v>
      </c>
      <c r="D32" s="15" t="s">
        <v>40</v>
      </c>
      <c r="E32" s="18">
        <v>26</v>
      </c>
      <c r="J32" s="15">
        <v>5493</v>
      </c>
      <c r="K32" s="18">
        <v>2</v>
      </c>
    </row>
    <row r="33" spans="1:11" x14ac:dyDescent="0.25">
      <c r="A33" s="15" t="s">
        <v>60</v>
      </c>
      <c r="B33" s="18">
        <v>227</v>
      </c>
      <c r="D33" s="15" t="s">
        <v>60</v>
      </c>
      <c r="E33" s="18">
        <v>5</v>
      </c>
      <c r="J33" s="15">
        <v>5930</v>
      </c>
      <c r="K33" s="18">
        <v>26</v>
      </c>
    </row>
    <row r="34" spans="1:11" x14ac:dyDescent="0.25">
      <c r="A34" s="15" t="s">
        <v>32</v>
      </c>
      <c r="B34" s="18">
        <v>1857</v>
      </c>
      <c r="D34" s="15" t="s">
        <v>32</v>
      </c>
      <c r="E34" s="18">
        <v>16</v>
      </c>
      <c r="J34" s="15">
        <v>6464</v>
      </c>
      <c r="K34" s="18">
        <v>7</v>
      </c>
    </row>
    <row r="35" spans="1:11" x14ac:dyDescent="0.25">
      <c r="A35" s="15" t="s">
        <v>63</v>
      </c>
      <c r="B35" s="18">
        <v>159</v>
      </c>
      <c r="D35" s="15" t="s">
        <v>63</v>
      </c>
      <c r="E35" s="18">
        <v>3</v>
      </c>
      <c r="J35" s="15">
        <v>6493</v>
      </c>
      <c r="K35" s="18">
        <v>4</v>
      </c>
    </row>
    <row r="36" spans="1:11" x14ac:dyDescent="0.25">
      <c r="A36" s="15" t="s">
        <v>59</v>
      </c>
      <c r="B36" s="18">
        <v>246</v>
      </c>
      <c r="D36" s="15" t="s">
        <v>59</v>
      </c>
      <c r="E36" s="18">
        <v>5</v>
      </c>
      <c r="J36" s="15">
        <v>6611</v>
      </c>
      <c r="K36" s="18">
        <v>13</v>
      </c>
    </row>
    <row r="37" spans="1:11" x14ac:dyDescent="0.25">
      <c r="A37" s="15" t="s">
        <v>52</v>
      </c>
      <c r="B37" s="18">
        <v>415</v>
      </c>
      <c r="D37" s="15" t="s">
        <v>52</v>
      </c>
      <c r="E37" s="18">
        <v>4</v>
      </c>
      <c r="J37" s="15">
        <v>6995</v>
      </c>
      <c r="K37" s="18">
        <v>31</v>
      </c>
    </row>
    <row r="38" spans="1:11" x14ac:dyDescent="0.25">
      <c r="A38" s="15" t="s">
        <v>10</v>
      </c>
      <c r="B38" s="18">
        <v>25590</v>
      </c>
      <c r="D38" s="15" t="s">
        <v>10</v>
      </c>
      <c r="E38" s="18">
        <v>537</v>
      </c>
      <c r="J38" s="15">
        <v>7282</v>
      </c>
      <c r="K38" s="18">
        <v>9</v>
      </c>
    </row>
    <row r="39" spans="1:11" x14ac:dyDescent="0.25">
      <c r="A39" s="15" t="s">
        <v>55</v>
      </c>
      <c r="B39" s="18">
        <v>363</v>
      </c>
      <c r="D39" s="15" t="s">
        <v>55</v>
      </c>
      <c r="E39" s="18">
        <v>6</v>
      </c>
      <c r="J39" s="15">
        <v>7900</v>
      </c>
      <c r="K39" s="18">
        <v>20</v>
      </c>
    </row>
    <row r="40" spans="1:11" x14ac:dyDescent="0.25">
      <c r="A40" s="15" t="s">
        <v>38</v>
      </c>
      <c r="B40" s="18">
        <v>1458</v>
      </c>
      <c r="D40" s="15" t="s">
        <v>38</v>
      </c>
      <c r="E40" s="18">
        <v>38</v>
      </c>
      <c r="J40" s="15">
        <v>8523</v>
      </c>
      <c r="K40" s="18">
        <v>12</v>
      </c>
    </row>
    <row r="41" spans="1:11" x14ac:dyDescent="0.25">
      <c r="A41" s="15" t="s">
        <v>8</v>
      </c>
      <c r="B41" s="18">
        <v>92381</v>
      </c>
      <c r="D41" s="15" t="s">
        <v>8</v>
      </c>
      <c r="E41" s="18">
        <v>2373</v>
      </c>
      <c r="J41" s="15">
        <v>8668</v>
      </c>
      <c r="K41" s="18">
        <v>11</v>
      </c>
    </row>
    <row r="42" spans="1:11" x14ac:dyDescent="0.25">
      <c r="A42" s="15" t="s">
        <v>29</v>
      </c>
      <c r="B42" s="18">
        <v>2902</v>
      </c>
      <c r="D42" s="15" t="s">
        <v>29</v>
      </c>
      <c r="E42" s="18">
        <v>81</v>
      </c>
      <c r="J42" s="15">
        <v>8736</v>
      </c>
      <c r="K42" s="18">
        <v>32</v>
      </c>
    </row>
    <row r="43" spans="1:11" x14ac:dyDescent="0.25">
      <c r="A43" s="15" t="s">
        <v>42</v>
      </c>
      <c r="B43" s="18">
        <v>879</v>
      </c>
      <c r="D43" s="15" t="s">
        <v>42</v>
      </c>
      <c r="E43" s="18">
        <v>34</v>
      </c>
      <c r="J43" s="15">
        <v>10464</v>
      </c>
      <c r="K43" s="18">
        <v>1</v>
      </c>
    </row>
    <row r="44" spans="1:11" x14ac:dyDescent="0.25">
      <c r="A44" s="15" t="s">
        <v>44</v>
      </c>
      <c r="B44" s="18">
        <v>736</v>
      </c>
      <c r="D44" s="15" t="s">
        <v>44</v>
      </c>
      <c r="E44" s="18">
        <v>19</v>
      </c>
      <c r="J44" s="15">
        <v>14011</v>
      </c>
      <c r="K44" s="18">
        <v>6</v>
      </c>
    </row>
    <row r="45" spans="1:11" x14ac:dyDescent="0.25">
      <c r="A45" s="15" t="s">
        <v>22</v>
      </c>
      <c r="B45" s="18">
        <v>7016</v>
      </c>
      <c r="D45" s="15" t="s">
        <v>22</v>
      </c>
      <c r="E45" s="18">
        <v>90</v>
      </c>
      <c r="J45" s="15">
        <v>14046</v>
      </c>
      <c r="K45" s="18">
        <v>38</v>
      </c>
    </row>
    <row r="46" spans="1:11" x14ac:dyDescent="0.25">
      <c r="A46" s="15" t="s">
        <v>57</v>
      </c>
      <c r="B46" s="18">
        <v>316</v>
      </c>
      <c r="D46" s="15" t="s">
        <v>57</v>
      </c>
      <c r="E46" s="18">
        <v>12</v>
      </c>
      <c r="J46" s="15">
        <v>14868</v>
      </c>
      <c r="K46" s="18">
        <v>19</v>
      </c>
    </row>
    <row r="47" spans="1:11" x14ac:dyDescent="0.25">
      <c r="A47" s="15" t="s">
        <v>47</v>
      </c>
      <c r="B47" s="18">
        <v>657</v>
      </c>
      <c r="D47" s="15" t="s">
        <v>47</v>
      </c>
      <c r="E47" s="18">
        <v>12</v>
      </c>
      <c r="J47" s="15">
        <v>16285</v>
      </c>
      <c r="K47" s="18">
        <v>78</v>
      </c>
    </row>
    <row r="48" spans="1:11" x14ac:dyDescent="0.25">
      <c r="A48" s="15" t="s">
        <v>37</v>
      </c>
      <c r="B48" s="18">
        <v>1554</v>
      </c>
      <c r="D48" s="15" t="s">
        <v>37</v>
      </c>
      <c r="E48" s="18">
        <v>31</v>
      </c>
      <c r="J48" s="15">
        <v>17589</v>
      </c>
      <c r="K48" s="18">
        <v>41</v>
      </c>
    </row>
    <row r="49" spans="1:11" x14ac:dyDescent="0.25">
      <c r="A49" s="15" t="s">
        <v>62</v>
      </c>
      <c r="B49" s="18">
        <v>165</v>
      </c>
      <c r="D49" s="15" t="s">
        <v>62</v>
      </c>
      <c r="E49" s="18">
        <v>2</v>
      </c>
      <c r="J49" s="15">
        <v>18300</v>
      </c>
      <c r="K49" s="18">
        <v>112</v>
      </c>
    </row>
    <row r="50" spans="1:11" x14ac:dyDescent="0.25">
      <c r="A50" s="15" t="s">
        <v>30</v>
      </c>
      <c r="B50" s="18">
        <v>2845</v>
      </c>
      <c r="D50" s="15" t="s">
        <v>30</v>
      </c>
      <c r="E50" s="18">
        <v>32</v>
      </c>
      <c r="J50" s="15">
        <v>18645</v>
      </c>
      <c r="K50" s="18">
        <v>80</v>
      </c>
    </row>
    <row r="51" spans="1:11" x14ac:dyDescent="0.25">
      <c r="A51" s="15" t="s">
        <v>25</v>
      </c>
      <c r="B51" s="18">
        <v>4669</v>
      </c>
      <c r="D51" s="15" t="s">
        <v>25</v>
      </c>
      <c r="E51" s="18">
        <v>70</v>
      </c>
      <c r="J51" s="15">
        <v>19683</v>
      </c>
      <c r="K51" s="18">
        <v>19</v>
      </c>
    </row>
    <row r="52" spans="1:11" x14ac:dyDescent="0.25">
      <c r="A52" s="15" t="s">
        <v>41</v>
      </c>
      <c r="B52" s="18">
        <v>1074</v>
      </c>
      <c r="D52" s="15" t="s">
        <v>41</v>
      </c>
      <c r="E52" s="18">
        <v>7</v>
      </c>
      <c r="J52" s="15">
        <v>21065</v>
      </c>
      <c r="K52" s="18">
        <v>7</v>
      </c>
    </row>
    <row r="53" spans="1:11" x14ac:dyDescent="0.25">
      <c r="A53" s="15" t="s">
        <v>35</v>
      </c>
      <c r="B53" s="18">
        <v>1706</v>
      </c>
      <c r="D53" s="15" t="s">
        <v>35</v>
      </c>
      <c r="E53" s="18">
        <v>41</v>
      </c>
      <c r="J53" s="15">
        <v>21221</v>
      </c>
      <c r="K53" s="18">
        <v>36</v>
      </c>
    </row>
    <row r="54" spans="1:11" x14ac:dyDescent="0.25">
      <c r="A54" s="15" t="s">
        <v>67</v>
      </c>
      <c r="B54" s="18">
        <v>33</v>
      </c>
      <c r="D54" s="15" t="s">
        <v>67</v>
      </c>
      <c r="E54" s="18"/>
      <c r="J54" s="15">
        <v>22047</v>
      </c>
      <c r="K54" s="18">
        <v>31</v>
      </c>
    </row>
    <row r="55" spans="1:11" x14ac:dyDescent="0.25">
      <c r="A55" s="15" t="s">
        <v>56</v>
      </c>
      <c r="B55" s="18">
        <v>338</v>
      </c>
      <c r="D55" s="15" t="s">
        <v>56</v>
      </c>
      <c r="E55" s="18">
        <v>17</v>
      </c>
      <c r="J55" s="15">
        <v>22394</v>
      </c>
      <c r="K55" s="18">
        <v>18</v>
      </c>
    </row>
    <row r="56" spans="1:11" x14ac:dyDescent="0.25">
      <c r="A56" s="15" t="s">
        <v>23</v>
      </c>
      <c r="B56" s="18">
        <v>5984</v>
      </c>
      <c r="D56" s="15" t="s">
        <v>23</v>
      </c>
      <c r="E56" s="18">
        <v>247</v>
      </c>
      <c r="J56" s="15">
        <v>22684</v>
      </c>
      <c r="K56" s="18">
        <v>417</v>
      </c>
    </row>
    <row r="57" spans="1:11" x14ac:dyDescent="0.25">
      <c r="A57" s="15" t="s">
        <v>34</v>
      </c>
      <c r="B57" s="18">
        <v>1730</v>
      </c>
      <c r="D57" s="15" t="s">
        <v>34</v>
      </c>
      <c r="E57" s="18">
        <v>31</v>
      </c>
      <c r="J57" s="15">
        <v>22709</v>
      </c>
      <c r="K57" s="18">
        <v>32</v>
      </c>
    </row>
    <row r="58" spans="1:11" x14ac:dyDescent="0.25">
      <c r="A58" s="15" t="s">
        <v>61</v>
      </c>
      <c r="B58" s="18">
        <v>217</v>
      </c>
      <c r="D58" s="15" t="s">
        <v>61</v>
      </c>
      <c r="E58" s="18">
        <v>2</v>
      </c>
      <c r="J58" s="15">
        <v>22957</v>
      </c>
      <c r="K58" s="18">
        <v>163</v>
      </c>
    </row>
    <row r="59" spans="1:11" x14ac:dyDescent="0.25">
      <c r="A59" s="15" t="s">
        <v>64</v>
      </c>
      <c r="B59" s="18">
        <v>150</v>
      </c>
      <c r="D59" s="15" t="s">
        <v>64</v>
      </c>
      <c r="E59" s="18">
        <v>0</v>
      </c>
      <c r="J59" s="15">
        <v>28679</v>
      </c>
      <c r="K59" s="18">
        <v>16</v>
      </c>
    </row>
    <row r="60" spans="1:11" x14ac:dyDescent="0.25">
      <c r="A60" s="16" t="s">
        <v>71</v>
      </c>
      <c r="B60" s="19">
        <v>239009</v>
      </c>
      <c r="D60" s="16" t="s">
        <v>71</v>
      </c>
      <c r="E60" s="19">
        <v>5784</v>
      </c>
      <c r="J60" s="15">
        <v>33000</v>
      </c>
      <c r="K60" s="18">
        <v>203</v>
      </c>
    </row>
    <row r="61" spans="1:11" x14ac:dyDescent="0.25">
      <c r="J61" s="15">
        <v>34611</v>
      </c>
      <c r="K61" s="18">
        <v>32</v>
      </c>
    </row>
    <row r="62" spans="1:11" x14ac:dyDescent="0.25">
      <c r="J62" s="15">
        <v>34918</v>
      </c>
      <c r="K62" s="18">
        <v>81</v>
      </c>
    </row>
    <row r="63" spans="1:11" x14ac:dyDescent="0.25">
      <c r="J63" s="15">
        <v>43656</v>
      </c>
      <c r="K63" s="18">
        <v>157</v>
      </c>
    </row>
    <row r="64" spans="1:11" x14ac:dyDescent="0.25">
      <c r="J64" s="15">
        <v>50679</v>
      </c>
      <c r="K64" s="18">
        <v>70</v>
      </c>
    </row>
    <row r="65" spans="10:11" x14ac:dyDescent="0.25">
      <c r="J65" s="15">
        <v>51086</v>
      </c>
      <c r="K65" s="18">
        <v>310</v>
      </c>
    </row>
    <row r="66" spans="10:11" x14ac:dyDescent="0.25">
      <c r="J66" s="15">
        <v>54714</v>
      </c>
      <c r="K66" s="18">
        <v>90</v>
      </c>
    </row>
    <row r="67" spans="10:11" x14ac:dyDescent="0.25">
      <c r="J67" s="15">
        <v>56608</v>
      </c>
      <c r="K67" s="18">
        <v>154</v>
      </c>
    </row>
    <row r="68" spans="10:11" x14ac:dyDescent="0.25">
      <c r="J68" s="15">
        <v>59110</v>
      </c>
      <c r="K68" s="18">
        <v>537</v>
      </c>
    </row>
    <row r="69" spans="10:11" x14ac:dyDescent="0.25">
      <c r="J69" s="15">
        <v>74798</v>
      </c>
      <c r="K69" s="18">
        <v>247</v>
      </c>
    </row>
    <row r="70" spans="10:11" x14ac:dyDescent="0.25">
      <c r="J70" s="15">
        <v>77296</v>
      </c>
      <c r="K70" s="18">
        <v>128</v>
      </c>
    </row>
    <row r="71" spans="10:11" x14ac:dyDescent="0.25">
      <c r="J71" s="15">
        <v>238965</v>
      </c>
      <c r="K71" s="18">
        <v>2373</v>
      </c>
    </row>
    <row r="72" spans="10:11" x14ac:dyDescent="0.25">
      <c r="J72" s="16" t="s">
        <v>71</v>
      </c>
      <c r="K72" s="19">
        <v>5784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ED4F-199A-402C-A044-FB931C540C90}">
  <dimension ref="A2:AF29"/>
  <sheetViews>
    <sheetView showGridLines="0" zoomScale="65" zoomScaleNormal="65" workbookViewId="0">
      <selection activeCell="O9" sqref="O9"/>
    </sheetView>
  </sheetViews>
  <sheetFormatPr defaultRowHeight="15" x14ac:dyDescent="0.25"/>
  <cols>
    <col min="1" max="1" width="3.7109375" customWidth="1"/>
  </cols>
  <sheetData>
    <row r="2" spans="1:32" x14ac:dyDescent="0.25">
      <c r="A2" s="21" t="s">
        <v>78</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row>
    <row r="3" spans="1:32" x14ac:dyDescent="0.2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row>
    <row r="4" spans="1:32" x14ac:dyDescent="0.2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row>
    <row r="5" spans="1:32" x14ac:dyDescent="0.2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row>
    <row r="6" spans="1:32" x14ac:dyDescent="0.2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8" spans="1:32" x14ac:dyDescent="0.25">
      <c r="B8" s="23" t="s">
        <v>79</v>
      </c>
      <c r="C8" s="24"/>
      <c r="D8" s="24"/>
      <c r="E8" s="24"/>
      <c r="F8" s="24"/>
      <c r="G8" s="24"/>
      <c r="H8" s="17"/>
      <c r="I8" s="23" t="s">
        <v>80</v>
      </c>
      <c r="J8" s="25"/>
      <c r="K8" s="25"/>
      <c r="L8" s="25"/>
      <c r="M8" s="25"/>
      <c r="N8" s="25"/>
      <c r="P8" s="23" t="s">
        <v>81</v>
      </c>
      <c r="Q8" s="23"/>
      <c r="R8" s="23"/>
      <c r="S8" s="23"/>
      <c r="T8" s="23"/>
      <c r="U8" s="23"/>
      <c r="W8" s="23" t="s">
        <v>82</v>
      </c>
      <c r="X8" s="23"/>
      <c r="Y8" s="23"/>
      <c r="Z8" s="23"/>
      <c r="AA8" s="23"/>
      <c r="AB8" s="23"/>
      <c r="AC8" s="23"/>
      <c r="AD8" s="23"/>
    </row>
    <row r="9" spans="1:32" x14ac:dyDescent="0.25">
      <c r="B9" s="24"/>
      <c r="C9" s="24"/>
      <c r="D9" s="24"/>
      <c r="E9" s="24"/>
      <c r="F9" s="24"/>
      <c r="G9" s="24"/>
      <c r="H9" s="17"/>
      <c r="I9" s="25"/>
      <c r="J9" s="25"/>
      <c r="K9" s="25"/>
      <c r="L9" s="25"/>
      <c r="M9" s="25"/>
      <c r="N9" s="25"/>
      <c r="P9" s="23"/>
      <c r="Q9" s="23"/>
      <c r="R9" s="23"/>
      <c r="S9" s="23"/>
      <c r="T9" s="23"/>
      <c r="U9" s="23"/>
      <c r="W9" s="23"/>
      <c r="X9" s="23"/>
      <c r="Y9" s="23"/>
      <c r="Z9" s="23"/>
      <c r="AA9" s="23"/>
      <c r="AB9" s="23"/>
      <c r="AC9" s="23"/>
      <c r="AD9" s="23"/>
    </row>
    <row r="29" spans="4:4" x14ac:dyDescent="0.25">
      <c r="D29" s="20"/>
    </row>
  </sheetData>
  <mergeCells count="5">
    <mergeCell ref="A2:AF6"/>
    <mergeCell ref="B8:G9"/>
    <mergeCell ref="I8:N9"/>
    <mergeCell ref="P8:U9"/>
    <mergeCell ref="W8:AD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PIVOT TABLE </vt:lpstr>
      <vt:lpstr>DASHBOARD</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Deepak Bhardwaj</cp:lastModifiedBy>
  <dcterms:created xsi:type="dcterms:W3CDTF">2023-11-30T16:31:37Z</dcterms:created>
  <dcterms:modified xsi:type="dcterms:W3CDTF">2023-11-30T16:31:37Z</dcterms:modified>
</cp:coreProperties>
</file>