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19200" windowHeight="6156" tabRatio="551"/>
  </bookViews>
  <sheets>
    <sheet name="Model" sheetId="5" r:id="rId1"/>
    <sheet name="P&amp;L Summary" sheetId="10" r:id="rId2"/>
    <sheet name="Trading" sheetId="6" r:id="rId3"/>
    <sheet name="Monthly" sheetId="9" r:id="rId4"/>
    <sheet name="Engine" sheetId="7" state="hidden" r:id="rId5"/>
  </sheets>
  <definedNames>
    <definedName name="_xlnm.Print_Area" localSheetId="0">Model!$A$1:$K$86</definedName>
    <definedName name="_xlnm.Print_Titles" localSheetId="3">Monthly!$A:$A,Monthly!$1:$2</definedName>
    <definedName name="_xlnm.Print_Titles" localSheetId="2">Trading!$A:$B,Trading!$1:$1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5" i="6"/>
  <c r="B81" i="5" l="1"/>
  <c r="C81" i="5" s="1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CP133" i="7"/>
  <c r="CQ133" i="7"/>
  <c r="CR133" i="7"/>
  <c r="CS133" i="7"/>
  <c r="CT133" i="7"/>
  <c r="CU133" i="7"/>
  <c r="CV133" i="7"/>
  <c r="CW133" i="7"/>
  <c r="CX133" i="7"/>
  <c r="CY133" i="7"/>
  <c r="CZ133" i="7"/>
  <c r="DA133" i="7"/>
  <c r="DB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CP134" i="7"/>
  <c r="CQ134" i="7"/>
  <c r="CR134" i="7"/>
  <c r="CS134" i="7"/>
  <c r="CT134" i="7"/>
  <c r="CU134" i="7"/>
  <c r="CV134" i="7"/>
  <c r="CW134" i="7"/>
  <c r="CX134" i="7"/>
  <c r="CY134" i="7"/>
  <c r="CZ134" i="7"/>
  <c r="DA134" i="7"/>
  <c r="DB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CP135" i="7"/>
  <c r="CQ135" i="7"/>
  <c r="CR135" i="7"/>
  <c r="CS135" i="7"/>
  <c r="CT135" i="7"/>
  <c r="CU135" i="7"/>
  <c r="CV135" i="7"/>
  <c r="CW135" i="7"/>
  <c r="CX135" i="7"/>
  <c r="CY135" i="7"/>
  <c r="CZ135" i="7"/>
  <c r="DA135" i="7"/>
  <c r="DB135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CP132" i="7"/>
  <c r="CQ132" i="7"/>
  <c r="CR132" i="7"/>
  <c r="CS132" i="7"/>
  <c r="CT132" i="7"/>
  <c r="CU132" i="7"/>
  <c r="CV132" i="7"/>
  <c r="CW132" i="7"/>
  <c r="CX132" i="7"/>
  <c r="CY132" i="7"/>
  <c r="CZ132" i="7"/>
  <c r="DA132" i="7"/>
  <c r="DB132" i="7"/>
  <c r="C132" i="7"/>
  <c r="D132" i="7"/>
  <c r="E132" i="7"/>
  <c r="F132" i="7"/>
  <c r="G132" i="7"/>
  <c r="C118" i="7"/>
  <c r="AO188" i="9" l="1"/>
  <c r="AO124" i="9"/>
  <c r="AO123" i="9"/>
  <c r="AO63" i="9"/>
  <c r="AO54" i="9"/>
  <c r="AO12" i="9"/>
  <c r="AO11" i="9"/>
  <c r="AO10" i="9"/>
  <c r="AO9" i="9"/>
  <c r="AO6" i="9"/>
  <c r="AO5" i="9"/>
  <c r="AN188" i="9"/>
  <c r="AN124" i="9"/>
  <c r="AN123" i="9"/>
  <c r="AN63" i="9"/>
  <c r="AN54" i="9"/>
  <c r="AN12" i="9"/>
  <c r="AN11" i="9"/>
  <c r="AN10" i="9"/>
  <c r="AN9" i="9"/>
  <c r="AN6" i="9"/>
  <c r="AN5" i="9"/>
  <c r="AM188" i="9"/>
  <c r="AM124" i="9"/>
  <c r="AM123" i="9"/>
  <c r="AM63" i="9"/>
  <c r="AM54" i="9"/>
  <c r="AM12" i="9"/>
  <c r="AM11" i="9"/>
  <c r="AM10" i="9"/>
  <c r="AM9" i="9"/>
  <c r="AM6" i="9"/>
  <c r="AM5" i="9"/>
  <c r="AL188" i="9"/>
  <c r="AL124" i="9"/>
  <c r="AL123" i="9"/>
  <c r="AL63" i="9"/>
  <c r="AL54" i="9"/>
  <c r="AL12" i="9"/>
  <c r="AL11" i="9"/>
  <c r="AL10" i="9"/>
  <c r="AL9" i="9"/>
  <c r="AL6" i="9"/>
  <c r="AL5" i="9"/>
  <c r="AK188" i="9"/>
  <c r="AK124" i="9"/>
  <c r="AK123" i="9"/>
  <c r="AK63" i="9"/>
  <c r="AK54" i="9"/>
  <c r="AK12" i="9"/>
  <c r="AK11" i="9"/>
  <c r="AK10" i="9"/>
  <c r="AK9" i="9"/>
  <c r="AK6" i="9"/>
  <c r="AK5" i="9"/>
  <c r="AJ188" i="9"/>
  <c r="AJ124" i="9"/>
  <c r="AJ123" i="9"/>
  <c r="AJ63" i="9"/>
  <c r="AJ54" i="9"/>
  <c r="AJ12" i="9"/>
  <c r="AJ11" i="9"/>
  <c r="AJ10" i="9"/>
  <c r="AJ9" i="9"/>
  <c r="AJ6" i="9"/>
  <c r="AJ5" i="9"/>
  <c r="AI188" i="9"/>
  <c r="AI124" i="9"/>
  <c r="AI123" i="9"/>
  <c r="AI63" i="9"/>
  <c r="AI54" i="9"/>
  <c r="AI12" i="9"/>
  <c r="AI11" i="9"/>
  <c r="AI10" i="9"/>
  <c r="AI9" i="9"/>
  <c r="AI6" i="9"/>
  <c r="AI5" i="9"/>
  <c r="AH188" i="9"/>
  <c r="AH124" i="9"/>
  <c r="AH123" i="9"/>
  <c r="AH63" i="9"/>
  <c r="AH54" i="9"/>
  <c r="AH12" i="9"/>
  <c r="AH11" i="9"/>
  <c r="AH10" i="9"/>
  <c r="AH9" i="9"/>
  <c r="AH6" i="9"/>
  <c r="AH5" i="9"/>
  <c r="AG188" i="9"/>
  <c r="AG124" i="9"/>
  <c r="AG123" i="9"/>
  <c r="AG63" i="9"/>
  <c r="AG54" i="9"/>
  <c r="AG12" i="9"/>
  <c r="AG11" i="9"/>
  <c r="AG10" i="9"/>
  <c r="AG9" i="9"/>
  <c r="AG6" i="9"/>
  <c r="AG5" i="9"/>
  <c r="AF188" i="9"/>
  <c r="AF124" i="9"/>
  <c r="AF123" i="9"/>
  <c r="AF63" i="9"/>
  <c r="AF54" i="9"/>
  <c r="AF12" i="9"/>
  <c r="AF11" i="9"/>
  <c r="AF10" i="9"/>
  <c r="AF9" i="9"/>
  <c r="AF6" i="9"/>
  <c r="AF5" i="9"/>
  <c r="AE188" i="9"/>
  <c r="AE124" i="9"/>
  <c r="AE123" i="9"/>
  <c r="AE63" i="9"/>
  <c r="AE54" i="9"/>
  <c r="AE12" i="9"/>
  <c r="AE11" i="9"/>
  <c r="AE10" i="9"/>
  <c r="AE9" i="9"/>
  <c r="AE6" i="9"/>
  <c r="AE5" i="9"/>
  <c r="AD188" i="9"/>
  <c r="AD124" i="9"/>
  <c r="AD123" i="9"/>
  <c r="AD63" i="9"/>
  <c r="AD54" i="9"/>
  <c r="AD12" i="9"/>
  <c r="AD11" i="9"/>
  <c r="AD10" i="9"/>
  <c r="AD9" i="9"/>
  <c r="AD6" i="9"/>
  <c r="AD5" i="9"/>
  <c r="AC188" i="9"/>
  <c r="AC124" i="9"/>
  <c r="AC123" i="9"/>
  <c r="AC63" i="9"/>
  <c r="AC54" i="9"/>
  <c r="AC12" i="9"/>
  <c r="AC11" i="9"/>
  <c r="AC10" i="9"/>
  <c r="AC9" i="9"/>
  <c r="AC6" i="9"/>
  <c r="AC5" i="9"/>
  <c r="GZ88" i="7"/>
  <c r="GV88" i="7"/>
  <c r="GR88" i="7"/>
  <c r="GN88" i="7"/>
  <c r="GJ88" i="7"/>
  <c r="GF88" i="7"/>
  <c r="GB88" i="7"/>
  <c r="FX88" i="7"/>
  <c r="FT88" i="7"/>
  <c r="FP88" i="7"/>
  <c r="FL88" i="7"/>
  <c r="FH88" i="7"/>
  <c r="FF64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DD142" i="6"/>
  <c r="DF142" i="6"/>
  <c r="DG142" i="6"/>
  <c r="DH142" i="6"/>
  <c r="DJ142" i="6"/>
  <c r="DL142" i="6"/>
  <c r="DN142" i="6"/>
  <c r="DR142" i="6"/>
  <c r="DS142" i="6"/>
  <c r="DT142" i="6"/>
  <c r="DV142" i="6"/>
  <c r="DX142" i="6"/>
  <c r="DZ142" i="6"/>
  <c r="ED142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DP122" i="6"/>
  <c r="DQ122" i="6"/>
  <c r="DR122" i="6"/>
  <c r="DS122" i="6"/>
  <c r="DT122" i="6"/>
  <c r="DU122" i="6"/>
  <c r="DV122" i="6"/>
  <c r="DW122" i="6"/>
  <c r="DX122" i="6"/>
  <c r="DY122" i="6"/>
  <c r="DZ122" i="6"/>
  <c r="EA122" i="6"/>
  <c r="EB122" i="6"/>
  <c r="EC122" i="6"/>
  <c r="ED122" i="6"/>
  <c r="EE122" i="6"/>
  <c r="EF122" i="6"/>
  <c r="EG122" i="6"/>
  <c r="EH122" i="6"/>
  <c r="EI122" i="6"/>
  <c r="EJ122" i="6"/>
  <c r="EK122" i="6"/>
  <c r="EL122" i="6"/>
  <c r="EM122" i="6"/>
  <c r="EN122" i="6"/>
  <c r="EO122" i="6"/>
  <c r="EP122" i="6"/>
  <c r="EQ122" i="6"/>
  <c r="ER122" i="6"/>
  <c r="ES122" i="6"/>
  <c r="ET122" i="6"/>
  <c r="EU122" i="6"/>
  <c r="EV122" i="6"/>
  <c r="EW122" i="6"/>
  <c r="EX122" i="6"/>
  <c r="EY122" i="6"/>
  <c r="EZ122" i="6"/>
  <c r="FA122" i="6"/>
  <c r="FB122" i="6"/>
  <c r="DC131" i="6"/>
  <c r="DD131" i="6"/>
  <c r="DE131" i="6"/>
  <c r="DF131" i="6"/>
  <c r="DG131" i="6"/>
  <c r="DH131" i="6"/>
  <c r="DI131" i="6"/>
  <c r="DJ131" i="6"/>
  <c r="DK131" i="6"/>
  <c r="DL131" i="6"/>
  <c r="DM131" i="6"/>
  <c r="DN131" i="6"/>
  <c r="DO131" i="6"/>
  <c r="DP131" i="6"/>
  <c r="DQ131" i="6"/>
  <c r="DR131" i="6"/>
  <c r="DS131" i="6"/>
  <c r="DT131" i="6"/>
  <c r="DU131" i="6"/>
  <c r="DV131" i="6"/>
  <c r="DW131" i="6"/>
  <c r="DX131" i="6"/>
  <c r="DY131" i="6"/>
  <c r="DZ131" i="6"/>
  <c r="EA131" i="6"/>
  <c r="EB131" i="6"/>
  <c r="EC131" i="6"/>
  <c r="ED131" i="6"/>
  <c r="EE131" i="6"/>
  <c r="EF131" i="6"/>
  <c r="EG131" i="6"/>
  <c r="EH131" i="6"/>
  <c r="EI131" i="6"/>
  <c r="EJ131" i="6"/>
  <c r="EK131" i="6"/>
  <c r="EL131" i="6"/>
  <c r="EM131" i="6"/>
  <c r="EN131" i="6"/>
  <c r="EO131" i="6"/>
  <c r="EP131" i="6"/>
  <c r="EQ131" i="6"/>
  <c r="ER131" i="6"/>
  <c r="ES131" i="6"/>
  <c r="ET131" i="6"/>
  <c r="EU131" i="6"/>
  <c r="EV131" i="6"/>
  <c r="EW131" i="6"/>
  <c r="EX131" i="6"/>
  <c r="EY131" i="6"/>
  <c r="EZ131" i="6"/>
  <c r="FA131" i="6"/>
  <c r="FB131" i="6"/>
  <c r="DC139" i="6"/>
  <c r="DD139" i="6"/>
  <c r="DE139" i="6"/>
  <c r="DF139" i="6"/>
  <c r="DG139" i="6"/>
  <c r="DH139" i="6"/>
  <c r="DI139" i="6"/>
  <c r="DJ139" i="6"/>
  <c r="DK139" i="6"/>
  <c r="DL139" i="6"/>
  <c r="DM139" i="6"/>
  <c r="DN139" i="6"/>
  <c r="DO139" i="6"/>
  <c r="DP139" i="6"/>
  <c r="DQ139" i="6"/>
  <c r="DR139" i="6"/>
  <c r="DS139" i="6"/>
  <c r="DT139" i="6"/>
  <c r="DU139" i="6"/>
  <c r="DV139" i="6"/>
  <c r="DW139" i="6"/>
  <c r="DX139" i="6"/>
  <c r="DY139" i="6"/>
  <c r="DZ139" i="6"/>
  <c r="EA139" i="6"/>
  <c r="EB139" i="6"/>
  <c r="EC139" i="6"/>
  <c r="ED139" i="6"/>
  <c r="EE139" i="6"/>
  <c r="EF139" i="6"/>
  <c r="EG139" i="6"/>
  <c r="EH139" i="6"/>
  <c r="EI139" i="6"/>
  <c r="EJ139" i="6"/>
  <c r="EK139" i="6"/>
  <c r="EL139" i="6"/>
  <c r="EM139" i="6"/>
  <c r="EN139" i="6"/>
  <c r="EO139" i="6"/>
  <c r="EP139" i="6"/>
  <c r="EQ139" i="6"/>
  <c r="ER139" i="6"/>
  <c r="ES139" i="6"/>
  <c r="ET139" i="6"/>
  <c r="EU139" i="6"/>
  <c r="EV139" i="6"/>
  <c r="EW139" i="6"/>
  <c r="EX139" i="6"/>
  <c r="EY139" i="6"/>
  <c r="EZ139" i="6"/>
  <c r="FA139" i="6"/>
  <c r="FB139" i="6"/>
  <c r="DC140" i="6"/>
  <c r="DD140" i="6"/>
  <c r="DE140" i="6"/>
  <c r="DF140" i="6"/>
  <c r="DG140" i="6"/>
  <c r="DH140" i="6"/>
  <c r="DI140" i="6"/>
  <c r="DK140" i="6"/>
  <c r="DL140" i="6"/>
  <c r="DM140" i="6"/>
  <c r="DN140" i="6"/>
  <c r="DO140" i="6"/>
  <c r="DP140" i="6"/>
  <c r="DQ140" i="6"/>
  <c r="DR140" i="6"/>
  <c r="DS140" i="6"/>
  <c r="DT140" i="6"/>
  <c r="DU140" i="6"/>
  <c r="DW140" i="6"/>
  <c r="DX140" i="6"/>
  <c r="DY140" i="6"/>
  <c r="DZ140" i="6"/>
  <c r="EA140" i="6"/>
  <c r="EB140" i="6"/>
  <c r="EC140" i="6"/>
  <c r="ED140" i="6"/>
  <c r="EE140" i="6"/>
  <c r="EF140" i="6"/>
  <c r="EG140" i="6"/>
  <c r="EI140" i="6"/>
  <c r="EJ140" i="6"/>
  <c r="EK140" i="6"/>
  <c r="EL140" i="6"/>
  <c r="EM140" i="6"/>
  <c r="EN140" i="6"/>
  <c r="EO140" i="6"/>
  <c r="EP140" i="6"/>
  <c r="EQ140" i="6"/>
  <c r="ER140" i="6"/>
  <c r="ES140" i="6"/>
  <c r="EU140" i="6"/>
  <c r="EV140" i="6"/>
  <c r="EW140" i="6"/>
  <c r="EX140" i="6"/>
  <c r="EY140" i="6"/>
  <c r="EZ140" i="6"/>
  <c r="FA140" i="6"/>
  <c r="FB140" i="6"/>
  <c r="DC141" i="6"/>
  <c r="DE141" i="6"/>
  <c r="DF141" i="6"/>
  <c r="DG141" i="6"/>
  <c r="DI141" i="6"/>
  <c r="DJ141" i="6"/>
  <c r="DK141" i="6"/>
  <c r="DM141" i="6"/>
  <c r="DN141" i="6"/>
  <c r="DO141" i="6"/>
  <c r="DQ141" i="6"/>
  <c r="DR141" i="6"/>
  <c r="DS141" i="6"/>
  <c r="DU141" i="6"/>
  <c r="DV141" i="6"/>
  <c r="DW141" i="6"/>
  <c r="DY141" i="6"/>
  <c r="DZ141" i="6"/>
  <c r="EA141" i="6"/>
  <c r="EC141" i="6"/>
  <c r="ED141" i="6"/>
  <c r="EE141" i="6"/>
  <c r="EG141" i="6"/>
  <c r="EH141" i="6"/>
  <c r="EI141" i="6"/>
  <c r="EK141" i="6"/>
  <c r="EL141" i="6"/>
  <c r="EM141" i="6"/>
  <c r="EO141" i="6"/>
  <c r="EP141" i="6"/>
  <c r="EQ141" i="6"/>
  <c r="ES141" i="6"/>
  <c r="ET141" i="6"/>
  <c r="EU141" i="6"/>
  <c r="EW141" i="6"/>
  <c r="EX141" i="6"/>
  <c r="EY141" i="6"/>
  <c r="FA141" i="6"/>
  <c r="FB141" i="6"/>
  <c r="DC142" i="6"/>
  <c r="DK142" i="6"/>
  <c r="DO142" i="6"/>
  <c r="DP142" i="6"/>
  <c r="DW142" i="6"/>
  <c r="EA142" i="6"/>
  <c r="EB142" i="6"/>
  <c r="EE142" i="6"/>
  <c r="EF142" i="6"/>
  <c r="DD143" i="6"/>
  <c r="DE143" i="6"/>
  <c r="DF143" i="6"/>
  <c r="DH143" i="6"/>
  <c r="DI143" i="6"/>
  <c r="DJ143" i="6"/>
  <c r="DL143" i="6"/>
  <c r="DM143" i="6"/>
  <c r="DN143" i="6"/>
  <c r="DP143" i="6"/>
  <c r="DQ143" i="6"/>
  <c r="DR143" i="6"/>
  <c r="DT143" i="6"/>
  <c r="DU143" i="6"/>
  <c r="DV143" i="6"/>
  <c r="DX143" i="6"/>
  <c r="DY143" i="6"/>
  <c r="DZ143" i="6"/>
  <c r="EB143" i="6"/>
  <c r="EC143" i="6"/>
  <c r="ED143" i="6"/>
  <c r="EF143" i="6"/>
  <c r="EG143" i="6"/>
  <c r="EH143" i="6"/>
  <c r="EJ143" i="6"/>
  <c r="EK143" i="6"/>
  <c r="EL143" i="6"/>
  <c r="EN143" i="6"/>
  <c r="EO143" i="6"/>
  <c r="EP143" i="6"/>
  <c r="ER143" i="6"/>
  <c r="ES143" i="6"/>
  <c r="ET143" i="6"/>
  <c r="EV143" i="6"/>
  <c r="EW143" i="6"/>
  <c r="EX143" i="6"/>
  <c r="EZ143" i="6"/>
  <c r="FA143" i="6"/>
  <c r="FB143" i="6"/>
  <c r="DC144" i="6"/>
  <c r="DE144" i="6"/>
  <c r="DF144" i="6"/>
  <c r="DG144" i="6"/>
  <c r="DI144" i="6"/>
  <c r="DJ144" i="6"/>
  <c r="DK144" i="6"/>
  <c r="DM144" i="6"/>
  <c r="DN144" i="6"/>
  <c r="DO144" i="6"/>
  <c r="DQ144" i="6"/>
  <c r="DR144" i="6"/>
  <c r="DS144" i="6"/>
  <c r="DU144" i="6"/>
  <c r="DV144" i="6"/>
  <c r="DW144" i="6"/>
  <c r="DY144" i="6"/>
  <c r="DZ144" i="6"/>
  <c r="EA144" i="6"/>
  <c r="EC144" i="6"/>
  <c r="ED144" i="6"/>
  <c r="EE144" i="6"/>
  <c r="EG144" i="6"/>
  <c r="EH144" i="6"/>
  <c r="EI144" i="6"/>
  <c r="EK144" i="6"/>
  <c r="EL144" i="6"/>
  <c r="EM144" i="6"/>
  <c r="EO144" i="6"/>
  <c r="EP144" i="6"/>
  <c r="EQ144" i="6"/>
  <c r="ES144" i="6"/>
  <c r="ET144" i="6"/>
  <c r="EU144" i="6"/>
  <c r="EW144" i="6"/>
  <c r="EX144" i="6"/>
  <c r="EY144" i="6"/>
  <c r="FA144" i="6"/>
  <c r="FB144" i="6"/>
  <c r="DC145" i="6"/>
  <c r="DD145" i="6"/>
  <c r="DE145" i="6"/>
  <c r="DF145" i="6"/>
  <c r="DG145" i="6"/>
  <c r="DH145" i="6"/>
  <c r="DI145" i="6"/>
  <c r="DJ145" i="6"/>
  <c r="DK145" i="6"/>
  <c r="DL145" i="6"/>
  <c r="DN145" i="6"/>
  <c r="DO145" i="6"/>
  <c r="DP145" i="6"/>
  <c r="DR145" i="6"/>
  <c r="DS145" i="6"/>
  <c r="DT145" i="6"/>
  <c r="DV145" i="6"/>
  <c r="DW145" i="6"/>
  <c r="DX145" i="6"/>
  <c r="DZ145" i="6"/>
  <c r="EA145" i="6"/>
  <c r="EB145" i="6"/>
  <c r="ED145" i="6"/>
  <c r="EE145" i="6"/>
  <c r="EF145" i="6"/>
  <c r="EH145" i="6"/>
  <c r="EI145" i="6"/>
  <c r="EJ145" i="6"/>
  <c r="EL145" i="6"/>
  <c r="EM145" i="6"/>
  <c r="EN145" i="6"/>
  <c r="EP145" i="6"/>
  <c r="EQ145" i="6"/>
  <c r="ER145" i="6"/>
  <c r="ET145" i="6"/>
  <c r="EU145" i="6"/>
  <c r="EV145" i="6"/>
  <c r="EX145" i="6"/>
  <c r="EY145" i="6"/>
  <c r="EZ145" i="6"/>
  <c r="FB145" i="6"/>
  <c r="DC146" i="6"/>
  <c r="DD146" i="6"/>
  <c r="DF146" i="6"/>
  <c r="DG146" i="6"/>
  <c r="DH146" i="6"/>
  <c r="DJ146" i="6"/>
  <c r="DK146" i="6"/>
  <c r="DL146" i="6"/>
  <c r="DN146" i="6"/>
  <c r="DO146" i="6"/>
  <c r="DP146" i="6"/>
  <c r="DR146" i="6"/>
  <c r="DS146" i="6"/>
  <c r="DT146" i="6"/>
  <c r="DV146" i="6"/>
  <c r="DW146" i="6"/>
  <c r="DX146" i="6"/>
  <c r="DZ146" i="6"/>
  <c r="EA146" i="6"/>
  <c r="EB146" i="6"/>
  <c r="ED146" i="6"/>
  <c r="EE146" i="6"/>
  <c r="EF146" i="6"/>
  <c r="EG146" i="6"/>
  <c r="EH146" i="6"/>
  <c r="EI146" i="6"/>
  <c r="EJ146" i="6"/>
  <c r="EK146" i="6"/>
  <c r="EL146" i="6"/>
  <c r="EM146" i="6"/>
  <c r="EN146" i="6"/>
  <c r="EP146" i="6"/>
  <c r="EQ146" i="6"/>
  <c r="ER146" i="6"/>
  <c r="ET146" i="6"/>
  <c r="EU146" i="6"/>
  <c r="EV146" i="6"/>
  <c r="EX146" i="6"/>
  <c r="EY146" i="6"/>
  <c r="EZ146" i="6"/>
  <c r="FB146" i="6"/>
  <c r="DC148" i="6"/>
  <c r="DE148" i="6"/>
  <c r="DF148" i="6"/>
  <c r="DG148" i="6"/>
  <c r="DI148" i="6"/>
  <c r="DJ148" i="6"/>
  <c r="DK148" i="6"/>
  <c r="DM148" i="6"/>
  <c r="DN148" i="6"/>
  <c r="DO148" i="6"/>
  <c r="DQ148" i="6"/>
  <c r="DR148" i="6"/>
  <c r="DS148" i="6"/>
  <c r="DU148" i="6"/>
  <c r="DV148" i="6"/>
  <c r="DW148" i="6"/>
  <c r="DY148" i="6"/>
  <c r="DZ148" i="6"/>
  <c r="EA148" i="6"/>
  <c r="EC148" i="6"/>
  <c r="ED148" i="6"/>
  <c r="EE148" i="6"/>
  <c r="EG148" i="6"/>
  <c r="EH148" i="6"/>
  <c r="EI148" i="6"/>
  <c r="EK148" i="6"/>
  <c r="EL148" i="6"/>
  <c r="EM148" i="6"/>
  <c r="EO148" i="6"/>
  <c r="EP148" i="6"/>
  <c r="EQ148" i="6"/>
  <c r="ES148" i="6"/>
  <c r="ET148" i="6"/>
  <c r="EU148" i="6"/>
  <c r="EW148" i="6"/>
  <c r="EX148" i="6"/>
  <c r="EY148" i="6"/>
  <c r="FA148" i="6"/>
  <c r="FB148" i="6"/>
  <c r="DC149" i="6"/>
  <c r="DE149" i="6"/>
  <c r="DF149" i="6"/>
  <c r="DG149" i="6"/>
  <c r="DI149" i="6"/>
  <c r="DJ149" i="6"/>
  <c r="DK149" i="6"/>
  <c r="DM149" i="6"/>
  <c r="DN149" i="6"/>
  <c r="DO149" i="6"/>
  <c r="DQ149" i="6"/>
  <c r="DR149" i="6"/>
  <c r="DS149" i="6"/>
  <c r="DU149" i="6"/>
  <c r="DV149" i="6"/>
  <c r="DW149" i="6"/>
  <c r="DY149" i="6"/>
  <c r="DZ149" i="6"/>
  <c r="EA149" i="6"/>
  <c r="EC149" i="6"/>
  <c r="ED149" i="6"/>
  <c r="EE149" i="6"/>
  <c r="EG149" i="6"/>
  <c r="EH149" i="6"/>
  <c r="EI149" i="6"/>
  <c r="EK149" i="6"/>
  <c r="EL149" i="6"/>
  <c r="EM149" i="6"/>
  <c r="EO149" i="6"/>
  <c r="EP149" i="6"/>
  <c r="EQ149" i="6"/>
  <c r="ES149" i="6"/>
  <c r="ET149" i="6"/>
  <c r="EU149" i="6"/>
  <c r="EW149" i="6"/>
  <c r="EX149" i="6"/>
  <c r="EY149" i="6"/>
  <c r="FA149" i="6"/>
  <c r="FB149" i="6"/>
  <c r="DC150" i="6"/>
  <c r="DE150" i="6"/>
  <c r="DF150" i="6"/>
  <c r="DG150" i="6"/>
  <c r="DI150" i="6"/>
  <c r="DJ150" i="6"/>
  <c r="DK150" i="6"/>
  <c r="DM150" i="6"/>
  <c r="DN150" i="6"/>
  <c r="DO150" i="6"/>
  <c r="DQ150" i="6"/>
  <c r="DR150" i="6"/>
  <c r="DS150" i="6"/>
  <c r="DU150" i="6"/>
  <c r="DV150" i="6"/>
  <c r="DW150" i="6"/>
  <c r="DY150" i="6"/>
  <c r="DZ150" i="6"/>
  <c r="EA150" i="6"/>
  <c r="EC150" i="6"/>
  <c r="ED150" i="6"/>
  <c r="EE150" i="6"/>
  <c r="EG150" i="6"/>
  <c r="EH150" i="6"/>
  <c r="EI150" i="6"/>
  <c r="EK150" i="6"/>
  <c r="EL150" i="6"/>
  <c r="EM150" i="6"/>
  <c r="EO150" i="6"/>
  <c r="EP150" i="6"/>
  <c r="EQ150" i="6"/>
  <c r="ES150" i="6"/>
  <c r="ET150" i="6"/>
  <c r="EU150" i="6"/>
  <c r="EW150" i="6"/>
  <c r="EX150" i="6"/>
  <c r="EY150" i="6"/>
  <c r="FA150" i="6"/>
  <c r="FB150" i="6"/>
  <c r="DC151" i="6"/>
  <c r="DD151" i="6"/>
  <c r="DE151" i="6"/>
  <c r="DF151" i="6"/>
  <c r="DG151" i="6"/>
  <c r="DH151" i="6"/>
  <c r="DI151" i="6"/>
  <c r="DJ151" i="6"/>
  <c r="DK151" i="6"/>
  <c r="DL151" i="6"/>
  <c r="DM151" i="6"/>
  <c r="DN151" i="6"/>
  <c r="DO151" i="6"/>
  <c r="DP151" i="6"/>
  <c r="DQ151" i="6"/>
  <c r="DR151" i="6"/>
  <c r="DS151" i="6"/>
  <c r="DT151" i="6"/>
  <c r="DU151" i="6"/>
  <c r="DV151" i="6"/>
  <c r="DW151" i="6"/>
  <c r="DX151" i="6"/>
  <c r="DY151" i="6"/>
  <c r="DZ151" i="6"/>
  <c r="EA151" i="6"/>
  <c r="EB151" i="6"/>
  <c r="EC151" i="6"/>
  <c r="ED151" i="6"/>
  <c r="EE151" i="6"/>
  <c r="EF151" i="6"/>
  <c r="EG151" i="6"/>
  <c r="EH151" i="6"/>
  <c r="EI151" i="6"/>
  <c r="EJ151" i="6"/>
  <c r="EK151" i="6"/>
  <c r="EL151" i="6"/>
  <c r="EM151" i="6"/>
  <c r="EN151" i="6"/>
  <c r="EO151" i="6"/>
  <c r="EP151" i="6"/>
  <c r="EQ151" i="6"/>
  <c r="ER151" i="6"/>
  <c r="ES151" i="6"/>
  <c r="ET151" i="6"/>
  <c r="EU151" i="6"/>
  <c r="EV151" i="6"/>
  <c r="EW151" i="6"/>
  <c r="EX151" i="6"/>
  <c r="EY151" i="6"/>
  <c r="EZ151" i="6"/>
  <c r="FA151" i="6"/>
  <c r="FB151" i="6"/>
  <c r="DC152" i="6"/>
  <c r="DD152" i="6"/>
  <c r="DE152" i="6"/>
  <c r="DF152" i="6"/>
  <c r="DG152" i="6"/>
  <c r="DH152" i="6"/>
  <c r="DI152" i="6"/>
  <c r="DJ152" i="6"/>
  <c r="DK152" i="6"/>
  <c r="DL152" i="6"/>
  <c r="DM152" i="6"/>
  <c r="DN152" i="6"/>
  <c r="DO152" i="6"/>
  <c r="DP152" i="6"/>
  <c r="DQ152" i="6"/>
  <c r="DR152" i="6"/>
  <c r="DS152" i="6"/>
  <c r="DT152" i="6"/>
  <c r="DU152" i="6"/>
  <c r="DV152" i="6"/>
  <c r="DW152" i="6"/>
  <c r="DX152" i="6"/>
  <c r="DY152" i="6"/>
  <c r="DZ152" i="6"/>
  <c r="EA152" i="6"/>
  <c r="EB152" i="6"/>
  <c r="EC152" i="6"/>
  <c r="ED152" i="6"/>
  <c r="EE152" i="6"/>
  <c r="EF152" i="6"/>
  <c r="EG152" i="6"/>
  <c r="EH152" i="6"/>
  <c r="EI152" i="6"/>
  <c r="EJ152" i="6"/>
  <c r="EK152" i="6"/>
  <c r="EL152" i="6"/>
  <c r="EM152" i="6"/>
  <c r="EN152" i="6"/>
  <c r="EO152" i="6"/>
  <c r="EP152" i="6"/>
  <c r="EQ152" i="6"/>
  <c r="ER152" i="6"/>
  <c r="ES152" i="6"/>
  <c r="ET152" i="6"/>
  <c r="EU152" i="6"/>
  <c r="EV152" i="6"/>
  <c r="EW152" i="6"/>
  <c r="EX152" i="6"/>
  <c r="EY152" i="6"/>
  <c r="EZ152" i="6"/>
  <c r="FA152" i="6"/>
  <c r="FB152" i="6"/>
  <c r="DC175" i="6"/>
  <c r="DD175" i="6"/>
  <c r="DE175" i="6"/>
  <c r="DF175" i="6"/>
  <c r="DG175" i="6"/>
  <c r="DH175" i="6"/>
  <c r="DI175" i="6"/>
  <c r="DJ175" i="6"/>
  <c r="DK175" i="6"/>
  <c r="DL175" i="6"/>
  <c r="DM175" i="6"/>
  <c r="DN175" i="6"/>
  <c r="DO175" i="6"/>
  <c r="DP175" i="6"/>
  <c r="DQ175" i="6"/>
  <c r="DR175" i="6"/>
  <c r="DS175" i="6"/>
  <c r="DT175" i="6"/>
  <c r="DU175" i="6"/>
  <c r="DV175" i="6"/>
  <c r="DW175" i="6"/>
  <c r="DX175" i="6"/>
  <c r="DY175" i="6"/>
  <c r="DZ175" i="6"/>
  <c r="EA175" i="6"/>
  <c r="EB175" i="6"/>
  <c r="EC175" i="6"/>
  <c r="ED175" i="6"/>
  <c r="EE175" i="6"/>
  <c r="EF175" i="6"/>
  <c r="EG175" i="6"/>
  <c r="EH175" i="6"/>
  <c r="EI175" i="6"/>
  <c r="EJ175" i="6"/>
  <c r="EK175" i="6"/>
  <c r="EL175" i="6"/>
  <c r="EM175" i="6"/>
  <c r="EN175" i="6"/>
  <c r="EO175" i="6"/>
  <c r="EP175" i="6"/>
  <c r="EQ175" i="6"/>
  <c r="ER175" i="6"/>
  <c r="ES175" i="6"/>
  <c r="ET175" i="6"/>
  <c r="EU175" i="6"/>
  <c r="EV175" i="6"/>
  <c r="EW175" i="6"/>
  <c r="EX175" i="6"/>
  <c r="EY175" i="6"/>
  <c r="EZ175" i="6"/>
  <c r="FA175" i="6"/>
  <c r="FB175" i="6"/>
  <c r="DC184" i="6"/>
  <c r="DD184" i="6"/>
  <c r="DE184" i="6"/>
  <c r="DF184" i="6"/>
  <c r="DG184" i="6"/>
  <c r="DH184" i="6"/>
  <c r="DI184" i="6"/>
  <c r="DJ184" i="6"/>
  <c r="DK184" i="6"/>
  <c r="DL184" i="6"/>
  <c r="DM184" i="6"/>
  <c r="DN184" i="6"/>
  <c r="DO184" i="6"/>
  <c r="DP184" i="6"/>
  <c r="DQ184" i="6"/>
  <c r="DR184" i="6"/>
  <c r="DS184" i="6"/>
  <c r="DT184" i="6"/>
  <c r="DU184" i="6"/>
  <c r="DV184" i="6"/>
  <c r="DW184" i="6"/>
  <c r="DX184" i="6"/>
  <c r="DY184" i="6"/>
  <c r="DZ184" i="6"/>
  <c r="EA184" i="6"/>
  <c r="EB184" i="6"/>
  <c r="EC184" i="6"/>
  <c r="ED184" i="6"/>
  <c r="EE184" i="6"/>
  <c r="EF184" i="6"/>
  <c r="EG184" i="6"/>
  <c r="EH184" i="6"/>
  <c r="EI184" i="6"/>
  <c r="EJ184" i="6"/>
  <c r="EK184" i="6"/>
  <c r="EL184" i="6"/>
  <c r="EM184" i="6"/>
  <c r="EN184" i="6"/>
  <c r="EO184" i="6"/>
  <c r="EP184" i="6"/>
  <c r="EQ184" i="6"/>
  <c r="ER184" i="6"/>
  <c r="ES184" i="6"/>
  <c r="ET184" i="6"/>
  <c r="EU184" i="6"/>
  <c r="EV184" i="6"/>
  <c r="EW184" i="6"/>
  <c r="EX184" i="6"/>
  <c r="EY184" i="6"/>
  <c r="EZ184" i="6"/>
  <c r="FA184" i="6"/>
  <c r="FB184" i="6"/>
  <c r="DC191" i="6"/>
  <c r="DD191" i="6"/>
  <c r="DE191" i="6"/>
  <c r="DF191" i="6"/>
  <c r="DG191" i="6"/>
  <c r="DH191" i="6"/>
  <c r="DI191" i="6"/>
  <c r="DJ191" i="6"/>
  <c r="DK191" i="6"/>
  <c r="DL191" i="6"/>
  <c r="DM191" i="6"/>
  <c r="DN191" i="6"/>
  <c r="DO191" i="6"/>
  <c r="DP191" i="6"/>
  <c r="DQ191" i="6"/>
  <c r="DR191" i="6"/>
  <c r="DS191" i="6"/>
  <c r="DT191" i="6"/>
  <c r="DU191" i="6"/>
  <c r="DV191" i="6"/>
  <c r="DW191" i="6"/>
  <c r="DX191" i="6"/>
  <c r="DY191" i="6"/>
  <c r="DZ191" i="6"/>
  <c r="EA191" i="6"/>
  <c r="EB191" i="6"/>
  <c r="EC191" i="6"/>
  <c r="ED191" i="6"/>
  <c r="EE191" i="6"/>
  <c r="EF191" i="6"/>
  <c r="EG191" i="6"/>
  <c r="EH191" i="6"/>
  <c r="EI191" i="6"/>
  <c r="EJ191" i="6"/>
  <c r="EK191" i="6"/>
  <c r="EL191" i="6"/>
  <c r="EM191" i="6"/>
  <c r="EN191" i="6"/>
  <c r="EO191" i="6"/>
  <c r="EP191" i="6"/>
  <c r="EQ191" i="6"/>
  <c r="ER191" i="6"/>
  <c r="ES191" i="6"/>
  <c r="ET191" i="6"/>
  <c r="EU191" i="6"/>
  <c r="EV191" i="6"/>
  <c r="EW191" i="6"/>
  <c r="EX191" i="6"/>
  <c r="EY191" i="6"/>
  <c r="EZ191" i="6"/>
  <c r="FA191" i="6"/>
  <c r="FB191" i="6"/>
  <c r="DC192" i="6"/>
  <c r="DD192" i="6"/>
  <c r="DE192" i="6"/>
  <c r="DF192" i="6"/>
  <c r="DG192" i="6"/>
  <c r="DH192" i="6"/>
  <c r="DI192" i="6"/>
  <c r="DJ192" i="6"/>
  <c r="DK192" i="6"/>
  <c r="DL192" i="6"/>
  <c r="DM192" i="6"/>
  <c r="DN192" i="6"/>
  <c r="DO192" i="6"/>
  <c r="DP192" i="6"/>
  <c r="DQ192" i="6"/>
  <c r="DR192" i="6"/>
  <c r="DS192" i="6"/>
  <c r="DT192" i="6"/>
  <c r="DU192" i="6"/>
  <c r="DV192" i="6"/>
  <c r="DW192" i="6"/>
  <c r="DX192" i="6"/>
  <c r="DY192" i="6"/>
  <c r="DZ192" i="6"/>
  <c r="EA192" i="6"/>
  <c r="EB192" i="6"/>
  <c r="EC192" i="6"/>
  <c r="ED192" i="6"/>
  <c r="EE192" i="6"/>
  <c r="EF192" i="6"/>
  <c r="EG192" i="6"/>
  <c r="EH192" i="6"/>
  <c r="EI192" i="6"/>
  <c r="EJ192" i="6"/>
  <c r="EK192" i="6"/>
  <c r="EL192" i="6"/>
  <c r="EM192" i="6"/>
  <c r="EN192" i="6"/>
  <c r="EO192" i="6"/>
  <c r="EP192" i="6"/>
  <c r="EQ192" i="6"/>
  <c r="ER192" i="6"/>
  <c r="ES192" i="6"/>
  <c r="ET192" i="6"/>
  <c r="EU192" i="6"/>
  <c r="EV192" i="6"/>
  <c r="EW192" i="6"/>
  <c r="EX192" i="6"/>
  <c r="EY192" i="6"/>
  <c r="EZ192" i="6"/>
  <c r="FA192" i="6"/>
  <c r="FB192" i="6"/>
  <c r="DC193" i="6"/>
  <c r="DD193" i="6"/>
  <c r="DE193" i="6"/>
  <c r="DF193" i="6"/>
  <c r="DG193" i="6"/>
  <c r="DH193" i="6"/>
  <c r="DI193" i="6"/>
  <c r="DJ193" i="6"/>
  <c r="DK193" i="6"/>
  <c r="DL193" i="6"/>
  <c r="DM193" i="6"/>
  <c r="DN193" i="6"/>
  <c r="DO193" i="6"/>
  <c r="DP193" i="6"/>
  <c r="DQ193" i="6"/>
  <c r="DR193" i="6"/>
  <c r="DS193" i="6"/>
  <c r="DT193" i="6"/>
  <c r="DU193" i="6"/>
  <c r="DV193" i="6"/>
  <c r="DW193" i="6"/>
  <c r="DX193" i="6"/>
  <c r="DY193" i="6"/>
  <c r="DZ193" i="6"/>
  <c r="EA193" i="6"/>
  <c r="EB193" i="6"/>
  <c r="EC193" i="6"/>
  <c r="ED193" i="6"/>
  <c r="EE193" i="6"/>
  <c r="EF193" i="6"/>
  <c r="EG193" i="6"/>
  <c r="EH193" i="6"/>
  <c r="EI193" i="6"/>
  <c r="EJ193" i="6"/>
  <c r="EK193" i="6"/>
  <c r="EL193" i="6"/>
  <c r="EM193" i="6"/>
  <c r="EN193" i="6"/>
  <c r="EO193" i="6"/>
  <c r="EP193" i="6"/>
  <c r="EQ193" i="6"/>
  <c r="ER193" i="6"/>
  <c r="ES193" i="6"/>
  <c r="ET193" i="6"/>
  <c r="EU193" i="6"/>
  <c r="EV193" i="6"/>
  <c r="EW193" i="6"/>
  <c r="EX193" i="6"/>
  <c r="EY193" i="6"/>
  <c r="EZ193" i="6"/>
  <c r="FA193" i="6"/>
  <c r="FB193" i="6"/>
  <c r="DC194" i="6"/>
  <c r="DC174" i="6" s="1"/>
  <c r="DC43" i="7" s="1"/>
  <c r="DD194" i="6"/>
  <c r="DD174" i="6" s="1"/>
  <c r="DD43" i="7" s="1"/>
  <c r="DE194" i="6"/>
  <c r="DE174" i="6" s="1"/>
  <c r="DE43" i="7" s="1"/>
  <c r="DF194" i="6"/>
  <c r="DF174" i="6" s="1"/>
  <c r="DF43" i="7" s="1"/>
  <c r="DG194" i="6"/>
  <c r="DG174" i="6" s="1"/>
  <c r="DG43" i="7" s="1"/>
  <c r="DH194" i="6"/>
  <c r="DH174" i="6" s="1"/>
  <c r="DH43" i="7" s="1"/>
  <c r="DI194" i="6"/>
  <c r="DI174" i="6" s="1"/>
  <c r="DI43" i="7" s="1"/>
  <c r="DJ194" i="6"/>
  <c r="DJ174" i="6" s="1"/>
  <c r="DJ43" i="7" s="1"/>
  <c r="DK194" i="6"/>
  <c r="DL194" i="6"/>
  <c r="DL174" i="6" s="1"/>
  <c r="DL43" i="7" s="1"/>
  <c r="DM194" i="6"/>
  <c r="DM174" i="6" s="1"/>
  <c r="DM43" i="7" s="1"/>
  <c r="DN194" i="6"/>
  <c r="DN174" i="6" s="1"/>
  <c r="DN43" i="7" s="1"/>
  <c r="DO194" i="6"/>
  <c r="DP194" i="6"/>
  <c r="DP174" i="6" s="1"/>
  <c r="DP43" i="7" s="1"/>
  <c r="DQ194" i="6"/>
  <c r="DQ174" i="6" s="1"/>
  <c r="DQ43" i="7" s="1"/>
  <c r="DR194" i="6"/>
  <c r="DR174" i="6" s="1"/>
  <c r="DR43" i="7" s="1"/>
  <c r="DS194" i="6"/>
  <c r="DT194" i="6"/>
  <c r="DT174" i="6" s="1"/>
  <c r="DT43" i="7" s="1"/>
  <c r="DU194" i="6"/>
  <c r="DU174" i="6" s="1"/>
  <c r="DU43" i="7" s="1"/>
  <c r="DV194" i="6"/>
  <c r="DV174" i="6" s="1"/>
  <c r="DV43" i="7" s="1"/>
  <c r="DW194" i="6"/>
  <c r="DW174" i="6" s="1"/>
  <c r="DW43" i="7" s="1"/>
  <c r="DX194" i="6"/>
  <c r="DX174" i="6" s="1"/>
  <c r="DX43" i="7" s="1"/>
  <c r="DY194" i="6"/>
  <c r="DY174" i="6" s="1"/>
  <c r="DY43" i="7" s="1"/>
  <c r="DZ194" i="6"/>
  <c r="DZ174" i="6" s="1"/>
  <c r="DZ43" i="7" s="1"/>
  <c r="EA194" i="6"/>
  <c r="EA174" i="6" s="1"/>
  <c r="EA43" i="7" s="1"/>
  <c r="EB194" i="6"/>
  <c r="EB174" i="6" s="1"/>
  <c r="EB43" i="7" s="1"/>
  <c r="EC194" i="6"/>
  <c r="EC174" i="6" s="1"/>
  <c r="EC43" i="7" s="1"/>
  <c r="ED194" i="6"/>
  <c r="ED174" i="6" s="1"/>
  <c r="ED43" i="7" s="1"/>
  <c r="EE194" i="6"/>
  <c r="EF194" i="6"/>
  <c r="EF174" i="6" s="1"/>
  <c r="EF43" i="7" s="1"/>
  <c r="EG194" i="6"/>
  <c r="EG174" i="6" s="1"/>
  <c r="EG43" i="7" s="1"/>
  <c r="EH194" i="6"/>
  <c r="EH174" i="6" s="1"/>
  <c r="EH43" i="7" s="1"/>
  <c r="EI194" i="6"/>
  <c r="EI174" i="6" s="1"/>
  <c r="EI43" i="7" s="1"/>
  <c r="EJ194" i="6"/>
  <c r="EJ174" i="6" s="1"/>
  <c r="EJ43" i="7" s="1"/>
  <c r="EK194" i="6"/>
  <c r="EK174" i="6" s="1"/>
  <c r="EK43" i="7" s="1"/>
  <c r="EL194" i="6"/>
  <c r="EL174" i="6" s="1"/>
  <c r="EL43" i="7" s="1"/>
  <c r="EM194" i="6"/>
  <c r="EM174" i="6" s="1"/>
  <c r="EN194" i="6"/>
  <c r="EN174" i="6" s="1"/>
  <c r="EN43" i="7" s="1"/>
  <c r="EO194" i="6"/>
  <c r="EO174" i="6" s="1"/>
  <c r="EO43" i="7" s="1"/>
  <c r="EP194" i="6"/>
  <c r="EP174" i="6" s="1"/>
  <c r="EP43" i="7" s="1"/>
  <c r="EQ194" i="6"/>
  <c r="EQ174" i="6" s="1"/>
  <c r="EQ43" i="7" s="1"/>
  <c r="ER194" i="6"/>
  <c r="ER174" i="6" s="1"/>
  <c r="ER43" i="7" s="1"/>
  <c r="ES194" i="6"/>
  <c r="ES174" i="6" s="1"/>
  <c r="ES43" i="7" s="1"/>
  <c r="ET194" i="6"/>
  <c r="ET174" i="6" s="1"/>
  <c r="ET43" i="7" s="1"/>
  <c r="EU194" i="6"/>
  <c r="EV194" i="6"/>
  <c r="EV174" i="6" s="1"/>
  <c r="EV43" i="7" s="1"/>
  <c r="EW194" i="6"/>
  <c r="EW174" i="6" s="1"/>
  <c r="EW43" i="7" s="1"/>
  <c r="EX194" i="6"/>
  <c r="EX174" i="6" s="1"/>
  <c r="EX43" i="7" s="1"/>
  <c r="EY194" i="6"/>
  <c r="EZ194" i="6"/>
  <c r="EZ174" i="6" s="1"/>
  <c r="EZ43" i="7" s="1"/>
  <c r="FA194" i="6"/>
  <c r="FA174" i="6" s="1"/>
  <c r="FA43" i="7" s="1"/>
  <c r="FB194" i="6"/>
  <c r="FB174" i="6" s="1"/>
  <c r="FB43" i="7" s="1"/>
  <c r="DC197" i="6"/>
  <c r="DD197" i="6"/>
  <c r="DE197" i="6"/>
  <c r="DF197" i="6"/>
  <c r="DG197" i="6"/>
  <c r="DH197" i="6"/>
  <c r="DI197" i="6"/>
  <c r="DJ197" i="6"/>
  <c r="DK197" i="6"/>
  <c r="DL197" i="6"/>
  <c r="DM197" i="6"/>
  <c r="DN197" i="6"/>
  <c r="DO197" i="6"/>
  <c r="DP197" i="6"/>
  <c r="DQ197" i="6"/>
  <c r="DR197" i="6"/>
  <c r="DS197" i="6"/>
  <c r="DT197" i="6"/>
  <c r="DU197" i="6"/>
  <c r="DV197" i="6"/>
  <c r="DW197" i="6"/>
  <c r="DX197" i="6"/>
  <c r="DY197" i="6"/>
  <c r="DZ197" i="6"/>
  <c r="EA197" i="6"/>
  <c r="EB197" i="6"/>
  <c r="EC197" i="6"/>
  <c r="ED197" i="6"/>
  <c r="EE197" i="6"/>
  <c r="EF197" i="6"/>
  <c r="EG197" i="6"/>
  <c r="EH197" i="6"/>
  <c r="EI197" i="6"/>
  <c r="EJ197" i="6"/>
  <c r="EK197" i="6"/>
  <c r="EL197" i="6"/>
  <c r="EM197" i="6"/>
  <c r="EN197" i="6"/>
  <c r="EO197" i="6"/>
  <c r="EP197" i="6"/>
  <c r="EQ197" i="6"/>
  <c r="ER197" i="6"/>
  <c r="ES197" i="6"/>
  <c r="ET197" i="6"/>
  <c r="EU197" i="6"/>
  <c r="EV197" i="6"/>
  <c r="EW197" i="6"/>
  <c r="EX197" i="6"/>
  <c r="EY197" i="6"/>
  <c r="EZ197" i="6"/>
  <c r="FA197" i="6"/>
  <c r="FB197" i="6"/>
  <c r="O5" i="10" l="1"/>
  <c r="O10" i="10"/>
  <c r="AC101" i="7"/>
  <c r="AL177" i="9"/>
  <c r="AE196" i="9"/>
  <c r="AJ195" i="9"/>
  <c r="AI195" i="9"/>
  <c r="AE195" i="9"/>
  <c r="AD195" i="9"/>
  <c r="AO194" i="9"/>
  <c r="AN194" i="9"/>
  <c r="AJ194" i="9"/>
  <c r="AF194" i="9"/>
  <c r="AM178" i="9"/>
  <c r="AL178" i="9"/>
  <c r="AH178" i="9"/>
  <c r="AE178" i="9"/>
  <c r="AC178" i="9"/>
  <c r="DK174" i="6"/>
  <c r="AE177" i="9" s="1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L144" i="9"/>
  <c r="AK144" i="9"/>
  <c r="AI144" i="9"/>
  <c r="AN143" i="9"/>
  <c r="AE143" i="9"/>
  <c r="AC143" i="9"/>
  <c r="AM134" i="9"/>
  <c r="AL125" i="9"/>
  <c r="AD125" i="9"/>
  <c r="O6" i="10"/>
  <c r="AN195" i="9"/>
  <c r="AM195" i="9"/>
  <c r="AK178" i="9"/>
  <c r="AK150" i="9"/>
  <c r="AC149" i="9"/>
  <c r="AH144" i="9"/>
  <c r="AE144" i="9"/>
  <c r="AM143" i="9"/>
  <c r="AL143" i="9"/>
  <c r="AJ143" i="9"/>
  <c r="AI143" i="9"/>
  <c r="AF143" i="9"/>
  <c r="AD143" i="9"/>
  <c r="AO134" i="9"/>
  <c r="AN134" i="9"/>
  <c r="AK134" i="9"/>
  <c r="AJ134" i="9"/>
  <c r="AF134" i="9"/>
  <c r="AE134" i="9"/>
  <c r="AC134" i="9"/>
  <c r="AI125" i="9"/>
  <c r="AH125" i="9"/>
  <c r="AG125" i="9"/>
  <c r="AE125" i="9"/>
  <c r="EM43" i="7"/>
  <c r="AM177" i="9"/>
  <c r="AL195" i="9"/>
  <c r="AG194" i="9"/>
  <c r="AE194" i="9"/>
  <c r="AE199" i="9" s="1"/>
  <c r="AC194" i="9"/>
  <c r="AI178" i="9"/>
  <c r="AD178" i="9"/>
  <c r="AD149" i="9"/>
  <c r="O53" i="10"/>
  <c r="AJ150" i="9"/>
  <c r="AO144" i="9"/>
  <c r="AN144" i="9"/>
  <c r="AC144" i="9"/>
  <c r="AO143" i="9"/>
  <c r="AK143" i="9"/>
  <c r="AH143" i="9"/>
  <c r="AG143" i="9"/>
  <c r="AL134" i="9"/>
  <c r="AI134" i="9"/>
  <c r="AH134" i="9"/>
  <c r="AG134" i="9"/>
  <c r="AD134" i="9"/>
  <c r="AO125" i="9"/>
  <c r="AN125" i="9"/>
  <c r="AM125" i="9"/>
  <c r="AK125" i="9"/>
  <c r="AJ125" i="9"/>
  <c r="AF125" i="9"/>
  <c r="AC125" i="9"/>
  <c r="AC102" i="7"/>
  <c r="AD177" i="9"/>
  <c r="AD196" i="9"/>
  <c r="AH196" i="9"/>
  <c r="AI177" i="9"/>
  <c r="AI196" i="9"/>
  <c r="AF144" i="9"/>
  <c r="AM196" i="9"/>
  <c r="EY174" i="6"/>
  <c r="AO196" i="9"/>
  <c r="EU174" i="6"/>
  <c r="AN196" i="9"/>
  <c r="AK177" i="9"/>
  <c r="EE174" i="6"/>
  <c r="AJ196" i="9"/>
  <c r="AH177" i="9"/>
  <c r="DS174" i="6"/>
  <c r="AG196" i="9"/>
  <c r="DO174" i="6"/>
  <c r="AF196" i="9"/>
  <c r="AC177" i="9"/>
  <c r="AO195" i="9"/>
  <c r="AK195" i="9"/>
  <c r="AH195" i="9"/>
  <c r="AG195" i="9"/>
  <c r="AF195" i="9"/>
  <c r="AC195" i="9"/>
  <c r="AC199" i="9" s="1"/>
  <c r="AM194" i="9"/>
  <c r="AM199" i="9" s="1"/>
  <c r="AL194" i="9"/>
  <c r="AK194" i="9"/>
  <c r="AI194" i="9"/>
  <c r="AH194" i="9"/>
  <c r="AH199" i="9" s="1"/>
  <c r="AD194" i="9"/>
  <c r="AO178" i="9"/>
  <c r="AN178" i="9"/>
  <c r="AJ178" i="9"/>
  <c r="AG178" i="9"/>
  <c r="AF178" i="9"/>
  <c r="O11" i="10"/>
  <c r="AC196" i="9"/>
  <c r="AK196" i="9"/>
  <c r="AL196" i="9"/>
  <c r="AN187" i="9"/>
  <c r="AN191" i="9" s="1"/>
  <c r="AK187" i="9"/>
  <c r="AK191" i="9" s="1"/>
  <c r="AJ187" i="9"/>
  <c r="AI187" i="9"/>
  <c r="AI191" i="9" s="1"/>
  <c r="AF187" i="9"/>
  <c r="AF191" i="9" s="1"/>
  <c r="AE187" i="9"/>
  <c r="AE191" i="9" s="1"/>
  <c r="AD187" i="9"/>
  <c r="AD191" i="9" s="1"/>
  <c r="AC187" i="9"/>
  <c r="AC191" i="9" s="1"/>
  <c r="AO187" i="9"/>
  <c r="AO191" i="9" s="1"/>
  <c r="AL187" i="9"/>
  <c r="AL191" i="9" s="1"/>
  <c r="AG187" i="9"/>
  <c r="AG191" i="9" s="1"/>
  <c r="AM187" i="9"/>
  <c r="AM191" i="9" s="1"/>
  <c r="AH187" i="9"/>
  <c r="AH191" i="9" s="1"/>
  <c r="AJ191" i="9"/>
  <c r="AJ14" i="9"/>
  <c r="AG14" i="9"/>
  <c r="AH14" i="9"/>
  <c r="AF14" i="9"/>
  <c r="AN14" i="9"/>
  <c r="AD14" i="9"/>
  <c r="AL14" i="9"/>
  <c r="AC14" i="9"/>
  <c r="AE14" i="9"/>
  <c r="AI14" i="9"/>
  <c r="AK14" i="9"/>
  <c r="AM14" i="9"/>
  <c r="AO14" i="9"/>
  <c r="G20" i="5"/>
  <c r="AJ199" i="9" l="1"/>
  <c r="DK43" i="7"/>
  <c r="AC103" i="7"/>
  <c r="O9" i="10" s="1"/>
  <c r="O12" i="10" s="1"/>
  <c r="AK199" i="9"/>
  <c r="AG199" i="9"/>
  <c r="AD199" i="9"/>
  <c r="AO199" i="9"/>
  <c r="AL199" i="9"/>
  <c r="AF199" i="9"/>
  <c r="AN199" i="9"/>
  <c r="AI199" i="9"/>
  <c r="DO43" i="7"/>
  <c r="AF177" i="9"/>
  <c r="EU43" i="7"/>
  <c r="AN177" i="9"/>
  <c r="EE43" i="7"/>
  <c r="AJ177" i="9"/>
  <c r="AG177" i="9"/>
  <c r="DS43" i="7"/>
  <c r="AO177" i="9"/>
  <c r="EY43" i="7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CS193" i="6"/>
  <c r="CT193" i="6"/>
  <c r="CU193" i="6"/>
  <c r="CV193" i="6"/>
  <c r="CW193" i="6"/>
  <c r="CX193" i="6"/>
  <c r="CY193" i="6"/>
  <c r="CZ193" i="6"/>
  <c r="DA193" i="6"/>
  <c r="DB193" i="6"/>
  <c r="C126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DB121" i="7"/>
  <c r="D121" i="7"/>
  <c r="E121" i="7"/>
  <c r="F121" i="7"/>
  <c r="G121" i="7"/>
  <c r="H121" i="7"/>
  <c r="I121" i="7"/>
  <c r="J121" i="7"/>
  <c r="K121" i="7"/>
  <c r="L121" i="7"/>
  <c r="C121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DB120" i="7"/>
  <c r="D120" i="7"/>
  <c r="E120" i="7"/>
  <c r="F120" i="7"/>
  <c r="G120" i="7"/>
  <c r="H120" i="7"/>
  <c r="C120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DB119" i="7"/>
  <c r="C119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DB118" i="7"/>
  <c r="D118" i="7"/>
  <c r="E118" i="7"/>
  <c r="F118" i="7"/>
  <c r="G118" i="7"/>
  <c r="H118" i="7"/>
  <c r="I118" i="7"/>
  <c r="J118" i="7"/>
  <c r="K118" i="7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G164" i="9"/>
  <c r="F164" i="9"/>
  <c r="E164" i="9"/>
  <c r="D164" i="9"/>
  <c r="C164" i="9"/>
  <c r="B119" i="7" l="1"/>
  <c r="B91" i="5"/>
  <c r="D120" i="6"/>
  <c r="DC21" i="6" l="1"/>
  <c r="DG21" i="6"/>
  <c r="DK21" i="6"/>
  <c r="DO21" i="6"/>
  <c r="DS21" i="6"/>
  <c r="DW21" i="6"/>
  <c r="EA21" i="6"/>
  <c r="EE21" i="6"/>
  <c r="EI21" i="6"/>
  <c r="EM21" i="6"/>
  <c r="EQ21" i="6"/>
  <c r="EU21" i="6"/>
  <c r="EY21" i="6"/>
  <c r="DD21" i="6"/>
  <c r="DF97" i="6" s="1"/>
  <c r="DH21" i="6"/>
  <c r="DJ97" i="6" s="1"/>
  <c r="DL21" i="6"/>
  <c r="DN97" i="6" s="1"/>
  <c r="DP21" i="6"/>
  <c r="DR97" i="6" s="1"/>
  <c r="DT21" i="6"/>
  <c r="DV97" i="6" s="1"/>
  <c r="DX21" i="6"/>
  <c r="DZ97" i="6" s="1"/>
  <c r="EB21" i="6"/>
  <c r="ED97" i="6" s="1"/>
  <c r="EF21" i="6"/>
  <c r="EH97" i="6" s="1"/>
  <c r="EJ21" i="6"/>
  <c r="EL97" i="6" s="1"/>
  <c r="EN21" i="6"/>
  <c r="EP97" i="6" s="1"/>
  <c r="ER21" i="6"/>
  <c r="ET97" i="6" s="1"/>
  <c r="EV21" i="6"/>
  <c r="EX97" i="6" s="1"/>
  <c r="EZ21" i="6"/>
  <c r="FB97" i="6" s="1"/>
  <c r="DE21" i="6"/>
  <c r="DG97" i="6" s="1"/>
  <c r="DI21" i="6"/>
  <c r="DK97" i="6" s="1"/>
  <c r="DM21" i="6"/>
  <c r="DO97" i="6" s="1"/>
  <c r="DQ21" i="6"/>
  <c r="DS97" i="6" s="1"/>
  <c r="DU21" i="6"/>
  <c r="DW97" i="6" s="1"/>
  <c r="DY21" i="6"/>
  <c r="EA97" i="6" s="1"/>
  <c r="EC21" i="6"/>
  <c r="EE97" i="6" s="1"/>
  <c r="EG21" i="6"/>
  <c r="EI97" i="6" s="1"/>
  <c r="EK21" i="6"/>
  <c r="EM97" i="6" s="1"/>
  <c r="EO21" i="6"/>
  <c r="EQ97" i="6" s="1"/>
  <c r="ES21" i="6"/>
  <c r="EU97" i="6" s="1"/>
  <c r="EW21" i="6"/>
  <c r="EY97" i="6" s="1"/>
  <c r="FA21" i="6"/>
  <c r="DF21" i="6"/>
  <c r="DH97" i="6" s="1"/>
  <c r="DV21" i="6"/>
  <c r="DX97" i="6" s="1"/>
  <c r="EL21" i="6"/>
  <c r="EN97" i="6" s="1"/>
  <c r="FB21" i="6"/>
  <c r="DJ21" i="6"/>
  <c r="DL97" i="6" s="1"/>
  <c r="DZ21" i="6"/>
  <c r="EB97" i="6" s="1"/>
  <c r="EP21" i="6"/>
  <c r="ER97" i="6" s="1"/>
  <c r="DN21" i="6"/>
  <c r="DP97" i="6" s="1"/>
  <c r="ED21" i="6"/>
  <c r="EF97" i="6" s="1"/>
  <c r="ET21" i="6"/>
  <c r="EV97" i="6" s="1"/>
  <c r="DR21" i="6"/>
  <c r="DT97" i="6" s="1"/>
  <c r="EH21" i="6"/>
  <c r="EJ97" i="6" s="1"/>
  <c r="EX21" i="6"/>
  <c r="EZ97" i="6" s="1"/>
  <c r="C6" i="5"/>
  <c r="C184" i="6" s="1"/>
  <c r="AN20" i="9" l="1"/>
  <c r="EW97" i="6"/>
  <c r="AN100" i="9" s="1"/>
  <c r="AJ20" i="9"/>
  <c r="EG97" i="6"/>
  <c r="AJ100" i="9" s="1"/>
  <c r="AF20" i="9"/>
  <c r="DQ97" i="6"/>
  <c r="AF100" i="9" s="1"/>
  <c r="AM20" i="9"/>
  <c r="ES97" i="6"/>
  <c r="AM100" i="9" s="1"/>
  <c r="AI20" i="9"/>
  <c r="EC97" i="6"/>
  <c r="AI100" i="9" s="1"/>
  <c r="AE20" i="9"/>
  <c r="DM97" i="6"/>
  <c r="AE100" i="9" s="1"/>
  <c r="AL20" i="9"/>
  <c r="EO97" i="6"/>
  <c r="AL100" i="9" s="1"/>
  <c r="AH20" i="9"/>
  <c r="DY97" i="6"/>
  <c r="AH100" i="9" s="1"/>
  <c r="AD20" i="9"/>
  <c r="DI97" i="6"/>
  <c r="AD100" i="9" s="1"/>
  <c r="AO20" i="9"/>
  <c r="FA97" i="6"/>
  <c r="AO100" i="9" s="1"/>
  <c r="AK20" i="9"/>
  <c r="EK97" i="6"/>
  <c r="AK100" i="9" s="1"/>
  <c r="AG20" i="9"/>
  <c r="DU97" i="6"/>
  <c r="AG100" i="9" s="1"/>
  <c r="AC20" i="9"/>
  <c r="DE97" i="6"/>
  <c r="B54" i="5"/>
  <c r="B62" i="5" l="1"/>
  <c r="DC8" i="7"/>
  <c r="DG8" i="7"/>
  <c r="DK8" i="7"/>
  <c r="DO8" i="7"/>
  <c r="DS8" i="7"/>
  <c r="DW8" i="7"/>
  <c r="EA8" i="7"/>
  <c r="EE8" i="7"/>
  <c r="EI8" i="7"/>
  <c r="EM8" i="7"/>
  <c r="EQ8" i="7"/>
  <c r="EU8" i="7"/>
  <c r="EY8" i="7"/>
  <c r="DE8" i="7"/>
  <c r="DQ8" i="7"/>
  <c r="DY8" i="7"/>
  <c r="EG8" i="7"/>
  <c r="EO8" i="7"/>
  <c r="EW8" i="7"/>
  <c r="DJ8" i="7"/>
  <c r="DR8" i="7"/>
  <c r="DZ8" i="7"/>
  <c r="EH8" i="7"/>
  <c r="EL8" i="7"/>
  <c r="ET8" i="7"/>
  <c r="FB8" i="7"/>
  <c r="DD8" i="7"/>
  <c r="DH8" i="7"/>
  <c r="DL8" i="7"/>
  <c r="DP8" i="7"/>
  <c r="DT8" i="7"/>
  <c r="DX8" i="7"/>
  <c r="EB8" i="7"/>
  <c r="EF8" i="7"/>
  <c r="EJ8" i="7"/>
  <c r="EN8" i="7"/>
  <c r="ER8" i="7"/>
  <c r="EV8" i="7"/>
  <c r="EZ8" i="7"/>
  <c r="DI8" i="7"/>
  <c r="DM8" i="7"/>
  <c r="DU8" i="7"/>
  <c r="EC8" i="7"/>
  <c r="EK8" i="7"/>
  <c r="ES8" i="7"/>
  <c r="FA8" i="7"/>
  <c r="DF8" i="7"/>
  <c r="DN8" i="7"/>
  <c r="DV8" i="7"/>
  <c r="ED8" i="7"/>
  <c r="EP8" i="7"/>
  <c r="EX8" i="7"/>
  <c r="O16" i="10"/>
  <c r="D37" i="5"/>
  <c r="F37" i="5" s="1"/>
  <c r="M42" i="5"/>
  <c r="F95" i="5" l="1"/>
  <c r="B95" i="5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C15" i="6"/>
  <c r="DE22" i="6" l="1"/>
  <c r="DG98" i="6" s="1"/>
  <c r="DI22" i="6"/>
  <c r="DK98" i="6" s="1"/>
  <c r="DM22" i="6"/>
  <c r="DO98" i="6" s="1"/>
  <c r="DQ22" i="6"/>
  <c r="DS98" i="6" s="1"/>
  <c r="DU22" i="6"/>
  <c r="DW98" i="6" s="1"/>
  <c r="DY22" i="6"/>
  <c r="EA98" i="6" s="1"/>
  <c r="EC22" i="6"/>
  <c r="EE98" i="6" s="1"/>
  <c r="EG22" i="6"/>
  <c r="EI98" i="6" s="1"/>
  <c r="EK22" i="6"/>
  <c r="EM98" i="6" s="1"/>
  <c r="EO22" i="6"/>
  <c r="EQ98" i="6" s="1"/>
  <c r="ES22" i="6"/>
  <c r="EU98" i="6" s="1"/>
  <c r="EW22" i="6"/>
  <c r="EY98" i="6" s="1"/>
  <c r="FA22" i="6"/>
  <c r="DF22" i="6"/>
  <c r="DH98" i="6" s="1"/>
  <c r="DJ22" i="6"/>
  <c r="DL98" i="6" s="1"/>
  <c r="DN22" i="6"/>
  <c r="DP98" i="6" s="1"/>
  <c r="DR22" i="6"/>
  <c r="DT98" i="6" s="1"/>
  <c r="DV22" i="6"/>
  <c r="DX98" i="6" s="1"/>
  <c r="DZ22" i="6"/>
  <c r="EB98" i="6" s="1"/>
  <c r="ED22" i="6"/>
  <c r="EF98" i="6" s="1"/>
  <c r="EH22" i="6"/>
  <c r="EJ98" i="6" s="1"/>
  <c r="EL22" i="6"/>
  <c r="EN98" i="6" s="1"/>
  <c r="EP22" i="6"/>
  <c r="ER98" i="6" s="1"/>
  <c r="ET22" i="6"/>
  <c r="EV98" i="6" s="1"/>
  <c r="EX22" i="6"/>
  <c r="EZ98" i="6" s="1"/>
  <c r="FB22" i="6"/>
  <c r="DC22" i="6"/>
  <c r="DG22" i="6"/>
  <c r="DK22" i="6"/>
  <c r="DO22" i="6"/>
  <c r="DS22" i="6"/>
  <c r="DW22" i="6"/>
  <c r="EA22" i="6"/>
  <c r="EE22" i="6"/>
  <c r="EI22" i="6"/>
  <c r="EM22" i="6"/>
  <c r="EQ22" i="6"/>
  <c r="EU22" i="6"/>
  <c r="EY22" i="6"/>
  <c r="DD22" i="6"/>
  <c r="DF98" i="6" s="1"/>
  <c r="DH22" i="6"/>
  <c r="DJ98" i="6" s="1"/>
  <c r="DL22" i="6"/>
  <c r="DN98" i="6" s="1"/>
  <c r="DP22" i="6"/>
  <c r="DR98" i="6" s="1"/>
  <c r="DT22" i="6"/>
  <c r="DV98" i="6" s="1"/>
  <c r="DX22" i="6"/>
  <c r="DZ98" i="6" s="1"/>
  <c r="EB22" i="6"/>
  <c r="ED98" i="6" s="1"/>
  <c r="EF22" i="6"/>
  <c r="EH98" i="6" s="1"/>
  <c r="EJ22" i="6"/>
  <c r="EL98" i="6" s="1"/>
  <c r="EN22" i="6"/>
  <c r="EP98" i="6" s="1"/>
  <c r="ER22" i="6"/>
  <c r="ET98" i="6" s="1"/>
  <c r="EV22" i="6"/>
  <c r="EX98" i="6" s="1"/>
  <c r="EZ22" i="6"/>
  <c r="FB98" i="6" s="1"/>
  <c r="D22" i="6"/>
  <c r="H22" i="6"/>
  <c r="L22" i="6"/>
  <c r="P22" i="6"/>
  <c r="T22" i="6"/>
  <c r="X22" i="6"/>
  <c r="AB22" i="6"/>
  <c r="AF22" i="6"/>
  <c r="AJ22" i="6"/>
  <c r="AN22" i="6"/>
  <c r="AR22" i="6"/>
  <c r="AV22" i="6"/>
  <c r="AZ22" i="6"/>
  <c r="BD22" i="6"/>
  <c r="BH22" i="6"/>
  <c r="BL22" i="6"/>
  <c r="BP22" i="6"/>
  <c r="BT22" i="6"/>
  <c r="BX22" i="6"/>
  <c r="CB22" i="6"/>
  <c r="CF22" i="6"/>
  <c r="CJ22" i="6"/>
  <c r="CN22" i="6"/>
  <c r="CR22" i="6"/>
  <c r="CV22" i="6"/>
  <c r="CZ22" i="6"/>
  <c r="E22" i="6"/>
  <c r="I22" i="6"/>
  <c r="M22" i="6"/>
  <c r="Q22" i="6"/>
  <c r="U22" i="6"/>
  <c r="Y22" i="6"/>
  <c r="AC22" i="6"/>
  <c r="AG22" i="6"/>
  <c r="AK22" i="6"/>
  <c r="AO22" i="6"/>
  <c r="AS22" i="6"/>
  <c r="AW22" i="6"/>
  <c r="BA22" i="6"/>
  <c r="BE22" i="6"/>
  <c r="BI22" i="6"/>
  <c r="BM22" i="6"/>
  <c r="BQ22" i="6"/>
  <c r="BU22" i="6"/>
  <c r="BY22" i="6"/>
  <c r="CC22" i="6"/>
  <c r="CG22" i="6"/>
  <c r="CK22" i="6"/>
  <c r="CO22" i="6"/>
  <c r="CS22" i="6"/>
  <c r="CW22" i="6"/>
  <c r="DA22" i="6"/>
  <c r="DC98" i="6" s="1"/>
  <c r="F22" i="6"/>
  <c r="J22" i="6"/>
  <c r="N22" i="6"/>
  <c r="R22" i="6"/>
  <c r="V22" i="6"/>
  <c r="Z22" i="6"/>
  <c r="AD22" i="6"/>
  <c r="AH22" i="6"/>
  <c r="AL22" i="6"/>
  <c r="AP22" i="6"/>
  <c r="AT22" i="6"/>
  <c r="AX22" i="6"/>
  <c r="BB22" i="6"/>
  <c r="BF22" i="6"/>
  <c r="BJ22" i="6"/>
  <c r="BN22" i="6"/>
  <c r="BR22" i="6"/>
  <c r="BV22" i="6"/>
  <c r="BZ22" i="6"/>
  <c r="CD22" i="6"/>
  <c r="CH22" i="6"/>
  <c r="CL22" i="6"/>
  <c r="CP22" i="6"/>
  <c r="CT22" i="6"/>
  <c r="CX22" i="6"/>
  <c r="DB22" i="6"/>
  <c r="DD98" i="6" s="1"/>
  <c r="G22" i="6"/>
  <c r="K22" i="6"/>
  <c r="O22" i="6"/>
  <c r="S22" i="6"/>
  <c r="W22" i="6"/>
  <c r="AA22" i="6"/>
  <c r="AE22" i="6"/>
  <c r="AI22" i="6"/>
  <c r="AY22" i="6"/>
  <c r="BO22" i="6"/>
  <c r="CE22" i="6"/>
  <c r="CU22" i="6"/>
  <c r="AM22" i="6"/>
  <c r="BC22" i="6"/>
  <c r="BS22" i="6"/>
  <c r="CI22" i="6"/>
  <c r="CY22" i="6"/>
  <c r="AQ22" i="6"/>
  <c r="BG22" i="6"/>
  <c r="BW22" i="6"/>
  <c r="CM22" i="6"/>
  <c r="C22" i="6"/>
  <c r="B22" i="6" s="1"/>
  <c r="AU22" i="6"/>
  <c r="BK22" i="6"/>
  <c r="CA22" i="6"/>
  <c r="CQ22" i="6"/>
  <c r="EP142" i="6"/>
  <c r="EQ142" i="6"/>
  <c r="ER142" i="6"/>
  <c r="ET142" i="6"/>
  <c r="EU142" i="6"/>
  <c r="EV142" i="6"/>
  <c r="EX142" i="6"/>
  <c r="EY142" i="6"/>
  <c r="EZ142" i="6"/>
  <c r="FB142" i="6"/>
  <c r="EH142" i="6"/>
  <c r="EI142" i="6"/>
  <c r="EJ142" i="6"/>
  <c r="EL142" i="6"/>
  <c r="EM142" i="6"/>
  <c r="EN142" i="6"/>
  <c r="E144" i="6"/>
  <c r="F144" i="6"/>
  <c r="G144" i="6"/>
  <c r="I144" i="6"/>
  <c r="J144" i="6"/>
  <c r="K144" i="6"/>
  <c r="M144" i="6"/>
  <c r="N144" i="6"/>
  <c r="O144" i="6"/>
  <c r="Q144" i="6"/>
  <c r="R144" i="6"/>
  <c r="S144" i="6"/>
  <c r="U144" i="6"/>
  <c r="V144" i="6"/>
  <c r="W144" i="6"/>
  <c r="Y144" i="6"/>
  <c r="Z144" i="6"/>
  <c r="AA144" i="6"/>
  <c r="AC144" i="6"/>
  <c r="AD144" i="6"/>
  <c r="AE144" i="6"/>
  <c r="AG144" i="6"/>
  <c r="AH144" i="6"/>
  <c r="AI144" i="6"/>
  <c r="AK144" i="6"/>
  <c r="AL144" i="6"/>
  <c r="AM144" i="6"/>
  <c r="AO144" i="6"/>
  <c r="AP144" i="6"/>
  <c r="AQ144" i="6"/>
  <c r="AS144" i="6"/>
  <c r="AT144" i="6"/>
  <c r="AU144" i="6"/>
  <c r="AW144" i="6"/>
  <c r="AX144" i="6"/>
  <c r="AY144" i="6"/>
  <c r="BA144" i="6"/>
  <c r="BB144" i="6"/>
  <c r="BC144" i="6"/>
  <c r="BE144" i="6"/>
  <c r="BF144" i="6"/>
  <c r="BG144" i="6"/>
  <c r="BI144" i="6"/>
  <c r="BJ144" i="6"/>
  <c r="BK144" i="6"/>
  <c r="BM144" i="6"/>
  <c r="BN144" i="6"/>
  <c r="BO144" i="6"/>
  <c r="BQ144" i="6"/>
  <c r="BR144" i="6"/>
  <c r="BS144" i="6"/>
  <c r="BU144" i="6"/>
  <c r="BV144" i="6"/>
  <c r="BW144" i="6"/>
  <c r="BY144" i="6"/>
  <c r="BZ144" i="6"/>
  <c r="CA144" i="6"/>
  <c r="CC144" i="6"/>
  <c r="CD144" i="6"/>
  <c r="CE144" i="6"/>
  <c r="CG144" i="6"/>
  <c r="CH144" i="6"/>
  <c r="CI144" i="6"/>
  <c r="CK144" i="6"/>
  <c r="CL144" i="6"/>
  <c r="CM144" i="6"/>
  <c r="CO144" i="6"/>
  <c r="CP144" i="6"/>
  <c r="CQ144" i="6"/>
  <c r="CS144" i="6"/>
  <c r="CT144" i="6"/>
  <c r="CU144" i="6"/>
  <c r="CW144" i="6"/>
  <c r="CX144" i="6"/>
  <c r="CY144" i="6"/>
  <c r="DA144" i="6"/>
  <c r="DB144" i="6"/>
  <c r="C144" i="6"/>
  <c r="D19" i="5"/>
  <c r="E19" i="5" s="1"/>
  <c r="B25" i="6" l="1"/>
  <c r="EO98" i="6"/>
  <c r="AL21" i="9"/>
  <c r="DY98" i="6"/>
  <c r="AH101" i="9" s="1"/>
  <c r="AH21" i="9"/>
  <c r="DI98" i="6"/>
  <c r="AD21" i="9"/>
  <c r="FA98" i="6"/>
  <c r="AO101" i="9" s="1"/>
  <c r="AO21" i="9"/>
  <c r="EK98" i="6"/>
  <c r="AK101" i="9" s="1"/>
  <c r="AK21" i="9"/>
  <c r="DU98" i="6"/>
  <c r="AG101" i="9" s="1"/>
  <c r="AG21" i="9"/>
  <c r="DE98" i="6"/>
  <c r="AC101" i="9" s="1"/>
  <c r="AC21" i="9"/>
  <c r="EW98" i="6"/>
  <c r="AN101" i="9" s="1"/>
  <c r="AN21" i="9"/>
  <c r="EG98" i="6"/>
  <c r="AJ101" i="9" s="1"/>
  <c r="AJ21" i="9"/>
  <c r="DQ98" i="6"/>
  <c r="AF101" i="9" s="1"/>
  <c r="AF21" i="9"/>
  <c r="AE101" i="9"/>
  <c r="ES98" i="6"/>
  <c r="AM101" i="9" s="1"/>
  <c r="AM21" i="9"/>
  <c r="EC98" i="6"/>
  <c r="AI101" i="9" s="1"/>
  <c r="AI21" i="9"/>
  <c r="DM98" i="6"/>
  <c r="AE21" i="9"/>
  <c r="AL101" i="9"/>
  <c r="AD101" i="9"/>
  <c r="E67" i="6"/>
  <c r="E96" i="7" s="1"/>
  <c r="DD67" i="6"/>
  <c r="DD96" i="7" s="1"/>
  <c r="DH67" i="6"/>
  <c r="DH96" i="7" s="1"/>
  <c r="DL67" i="6"/>
  <c r="DL96" i="7" s="1"/>
  <c r="DP67" i="6"/>
  <c r="DP96" i="7" s="1"/>
  <c r="DT67" i="6"/>
  <c r="DT96" i="7" s="1"/>
  <c r="DX67" i="6"/>
  <c r="DX96" i="7" s="1"/>
  <c r="EB67" i="6"/>
  <c r="EB96" i="7" s="1"/>
  <c r="EF67" i="6"/>
  <c r="EF96" i="7" s="1"/>
  <c r="EJ67" i="6"/>
  <c r="EJ96" i="7" s="1"/>
  <c r="EN67" i="6"/>
  <c r="EN96" i="7" s="1"/>
  <c r="ER67" i="6"/>
  <c r="ER96" i="7" s="1"/>
  <c r="EV67" i="6"/>
  <c r="EV96" i="7" s="1"/>
  <c r="EZ67" i="6"/>
  <c r="EZ96" i="7" s="1"/>
  <c r="DE67" i="6"/>
  <c r="DE96" i="7" s="1"/>
  <c r="DI67" i="6"/>
  <c r="DI96" i="7" s="1"/>
  <c r="DM67" i="6"/>
  <c r="DM96" i="7" s="1"/>
  <c r="DQ67" i="6"/>
  <c r="DQ96" i="7" s="1"/>
  <c r="DU67" i="6"/>
  <c r="DU96" i="7" s="1"/>
  <c r="DY67" i="6"/>
  <c r="DY96" i="7" s="1"/>
  <c r="EC67" i="6"/>
  <c r="EC96" i="7" s="1"/>
  <c r="EG67" i="6"/>
  <c r="EG96" i="7" s="1"/>
  <c r="EK67" i="6"/>
  <c r="EK96" i="7" s="1"/>
  <c r="EO67" i="6"/>
  <c r="EO96" i="7" s="1"/>
  <c r="ES67" i="6"/>
  <c r="ES96" i="7" s="1"/>
  <c r="EW67" i="6"/>
  <c r="EW96" i="7" s="1"/>
  <c r="FA67" i="6"/>
  <c r="FA96" i="7" s="1"/>
  <c r="DF67" i="6"/>
  <c r="DF96" i="7" s="1"/>
  <c r="DJ67" i="6"/>
  <c r="DJ96" i="7" s="1"/>
  <c r="DN67" i="6"/>
  <c r="DN96" i="7" s="1"/>
  <c r="DR67" i="6"/>
  <c r="DR96" i="7" s="1"/>
  <c r="DV67" i="6"/>
  <c r="DV96" i="7" s="1"/>
  <c r="DZ67" i="6"/>
  <c r="DZ96" i="7" s="1"/>
  <c r="ED67" i="6"/>
  <c r="ED96" i="7" s="1"/>
  <c r="EH67" i="6"/>
  <c r="EH96" i="7" s="1"/>
  <c r="EL67" i="6"/>
  <c r="EL96" i="7" s="1"/>
  <c r="EP67" i="6"/>
  <c r="EP96" i="7" s="1"/>
  <c r="ET67" i="6"/>
  <c r="ET96" i="7" s="1"/>
  <c r="EX67" i="6"/>
  <c r="EX96" i="7" s="1"/>
  <c r="FB67" i="6"/>
  <c r="FB96" i="7" s="1"/>
  <c r="DK67" i="6"/>
  <c r="EA67" i="6"/>
  <c r="EQ67" i="6"/>
  <c r="DG67" i="6"/>
  <c r="DO67" i="6"/>
  <c r="EE67" i="6"/>
  <c r="EU67" i="6"/>
  <c r="EM67" i="6"/>
  <c r="DC67" i="6"/>
  <c r="DS67" i="6"/>
  <c r="EI67" i="6"/>
  <c r="EY67" i="6"/>
  <c r="DW67" i="6"/>
  <c r="CV67" i="6"/>
  <c r="CV96" i="7" s="1"/>
  <c r="BZ67" i="6"/>
  <c r="BZ96" i="7" s="1"/>
  <c r="BE67" i="6"/>
  <c r="BE96" i="7" s="1"/>
  <c r="AJ67" i="6"/>
  <c r="AJ96" i="7" s="1"/>
  <c r="F67" i="6"/>
  <c r="F96" i="7" s="1"/>
  <c r="CR67" i="6"/>
  <c r="CR96" i="7" s="1"/>
  <c r="BV67" i="6"/>
  <c r="BV96" i="7" s="1"/>
  <c r="BA67" i="6"/>
  <c r="BA96" i="7" s="1"/>
  <c r="AF67" i="6"/>
  <c r="AF96" i="7" s="1"/>
  <c r="DA67" i="6"/>
  <c r="DA96" i="7" s="1"/>
  <c r="CP67" i="6"/>
  <c r="CP96" i="7" s="1"/>
  <c r="CF67" i="6"/>
  <c r="CF96" i="7" s="1"/>
  <c r="BU67" i="6"/>
  <c r="BU96" i="7" s="1"/>
  <c r="BJ67" i="6"/>
  <c r="BJ96" i="7" s="1"/>
  <c r="AZ67" i="6"/>
  <c r="AZ96" i="7" s="1"/>
  <c r="AO67" i="6"/>
  <c r="AO96" i="7" s="1"/>
  <c r="AD67" i="6"/>
  <c r="AD96" i="7" s="1"/>
  <c r="N67" i="6"/>
  <c r="N96" i="7" s="1"/>
  <c r="CK67" i="6"/>
  <c r="CK96" i="7" s="1"/>
  <c r="BP67" i="6"/>
  <c r="BP96" i="7" s="1"/>
  <c r="AT67" i="6"/>
  <c r="AT96" i="7" s="1"/>
  <c r="V67" i="6"/>
  <c r="V96" i="7" s="1"/>
  <c r="DB67" i="6"/>
  <c r="DB96" i="7" s="1"/>
  <c r="CG67" i="6"/>
  <c r="CG96" i="7" s="1"/>
  <c r="BL67" i="6"/>
  <c r="BL96" i="7" s="1"/>
  <c r="AP67" i="6"/>
  <c r="AP96" i="7" s="1"/>
  <c r="Q67" i="6"/>
  <c r="Q96" i="7" s="1"/>
  <c r="CW67" i="6"/>
  <c r="CW96" i="7" s="1"/>
  <c r="CL67" i="6"/>
  <c r="CL96" i="7" s="1"/>
  <c r="CB67" i="6"/>
  <c r="CB96" i="7" s="1"/>
  <c r="BQ67" i="6"/>
  <c r="BQ96" i="7" s="1"/>
  <c r="BF67" i="6"/>
  <c r="BF96" i="7" s="1"/>
  <c r="AV67" i="6"/>
  <c r="AV96" i="7" s="1"/>
  <c r="AK67" i="6"/>
  <c r="AK96" i="7" s="1"/>
  <c r="Y67" i="6"/>
  <c r="Y96" i="7" s="1"/>
  <c r="I67" i="6"/>
  <c r="I96" i="7" s="1"/>
  <c r="CZ67" i="6"/>
  <c r="CZ96" i="7" s="1"/>
  <c r="CT67" i="6"/>
  <c r="CT96" i="7" s="1"/>
  <c r="CO67" i="6"/>
  <c r="CO96" i="7" s="1"/>
  <c r="CJ67" i="6"/>
  <c r="CJ96" i="7" s="1"/>
  <c r="CD67" i="6"/>
  <c r="CD96" i="7" s="1"/>
  <c r="BY67" i="6"/>
  <c r="BY96" i="7" s="1"/>
  <c r="BT67" i="6"/>
  <c r="BT96" i="7" s="1"/>
  <c r="BN67" i="6"/>
  <c r="BN96" i="7" s="1"/>
  <c r="BI67" i="6"/>
  <c r="BI96" i="7" s="1"/>
  <c r="BD67" i="6"/>
  <c r="BD96" i="7" s="1"/>
  <c r="AX67" i="6"/>
  <c r="AX96" i="7" s="1"/>
  <c r="AS67" i="6"/>
  <c r="AS96" i="7" s="1"/>
  <c r="AN67" i="6"/>
  <c r="AN96" i="7" s="1"/>
  <c r="AH67" i="6"/>
  <c r="AH96" i="7" s="1"/>
  <c r="AC67" i="6"/>
  <c r="AC96" i="7" s="1"/>
  <c r="U67" i="6"/>
  <c r="U96" i="7" s="1"/>
  <c r="M67" i="6"/>
  <c r="M96" i="7" s="1"/>
  <c r="G67" i="6"/>
  <c r="G96" i="7" s="1"/>
  <c r="K67" i="6"/>
  <c r="O67" i="6"/>
  <c r="O96" i="7" s="1"/>
  <c r="S67" i="6"/>
  <c r="S96" i="7" s="1"/>
  <c r="W67" i="6"/>
  <c r="W96" i="7" s="1"/>
  <c r="AA67" i="6"/>
  <c r="AE67" i="6"/>
  <c r="AE96" i="7" s="1"/>
  <c r="AI67" i="6"/>
  <c r="AI96" i="7" s="1"/>
  <c r="AM67" i="6"/>
  <c r="AM96" i="7" s="1"/>
  <c r="AQ67" i="6"/>
  <c r="AQ96" i="7" s="1"/>
  <c r="AU67" i="6"/>
  <c r="AU96" i="7" s="1"/>
  <c r="AY67" i="6"/>
  <c r="AY96" i="7" s="1"/>
  <c r="BC67" i="6"/>
  <c r="BC96" i="7" s="1"/>
  <c r="BG67" i="6"/>
  <c r="BG96" i="7" s="1"/>
  <c r="BK67" i="6"/>
  <c r="BO67" i="6"/>
  <c r="BS67" i="6"/>
  <c r="BS96" i="7" s="1"/>
  <c r="BW67" i="6"/>
  <c r="BW96" i="7" s="1"/>
  <c r="CA67" i="6"/>
  <c r="CA96" i="7" s="1"/>
  <c r="CE67" i="6"/>
  <c r="CI67" i="6"/>
  <c r="CI96" i="7" s="1"/>
  <c r="CM67" i="6"/>
  <c r="CM96" i="7" s="1"/>
  <c r="CQ67" i="6"/>
  <c r="CQ96" i="7" s="1"/>
  <c r="CU67" i="6"/>
  <c r="CU96" i="7" s="1"/>
  <c r="CY67" i="6"/>
  <c r="CY96" i="7" s="1"/>
  <c r="C67" i="6"/>
  <c r="C96" i="7" s="1"/>
  <c r="D67" i="6"/>
  <c r="D96" i="7" s="1"/>
  <c r="H67" i="6"/>
  <c r="H96" i="7" s="1"/>
  <c r="L67" i="6"/>
  <c r="L96" i="7" s="1"/>
  <c r="P67" i="6"/>
  <c r="P96" i="7" s="1"/>
  <c r="T67" i="6"/>
  <c r="T96" i="7" s="1"/>
  <c r="X67" i="6"/>
  <c r="X96" i="7" s="1"/>
  <c r="AB67" i="6"/>
  <c r="AB96" i="7" s="1"/>
  <c r="CX67" i="6"/>
  <c r="CX96" i="7" s="1"/>
  <c r="CS67" i="6"/>
  <c r="CS96" i="7" s="1"/>
  <c r="CN67" i="6"/>
  <c r="CN96" i="7" s="1"/>
  <c r="CH67" i="6"/>
  <c r="CH96" i="7" s="1"/>
  <c r="CC67" i="6"/>
  <c r="CC96" i="7" s="1"/>
  <c r="BX67" i="6"/>
  <c r="BX96" i="7" s="1"/>
  <c r="BR67" i="6"/>
  <c r="BR96" i="7" s="1"/>
  <c r="BM67" i="6"/>
  <c r="BM96" i="7" s="1"/>
  <c r="BH67" i="6"/>
  <c r="BH96" i="7" s="1"/>
  <c r="BB67" i="6"/>
  <c r="BB96" i="7" s="1"/>
  <c r="AW67" i="6"/>
  <c r="AW96" i="7" s="1"/>
  <c r="AR67" i="6"/>
  <c r="AR96" i="7" s="1"/>
  <c r="AL67" i="6"/>
  <c r="AL96" i="7" s="1"/>
  <c r="AG67" i="6"/>
  <c r="AG96" i="7" s="1"/>
  <c r="Z67" i="6"/>
  <c r="Z96" i="7" s="1"/>
  <c r="R67" i="6"/>
  <c r="R96" i="7" s="1"/>
  <c r="J67" i="6"/>
  <c r="B88" i="5"/>
  <c r="N37" i="5"/>
  <c r="O17" i="10" l="1"/>
  <c r="CV97" i="7"/>
  <c r="AO68" i="9"/>
  <c r="EY96" i="7"/>
  <c r="EZ97" i="7" s="1"/>
  <c r="EZ144" i="6" s="1"/>
  <c r="AO148" i="9" s="1"/>
  <c r="AD68" i="9"/>
  <c r="DG96" i="7"/>
  <c r="DH97" i="7" s="1"/>
  <c r="DH144" i="6" s="1"/>
  <c r="AD148" i="9" s="1"/>
  <c r="DE18" i="6"/>
  <c r="DI18" i="6"/>
  <c r="DM18" i="6"/>
  <c r="DQ18" i="6"/>
  <c r="DU18" i="6"/>
  <c r="DY18" i="6"/>
  <c r="EC18" i="6"/>
  <c r="EG18" i="6"/>
  <c r="EK18" i="6"/>
  <c r="EO18" i="6"/>
  <c r="ES18" i="6"/>
  <c r="EW18" i="6"/>
  <c r="FA18" i="6"/>
  <c r="DC18" i="6"/>
  <c r="DH18" i="6"/>
  <c r="DN18" i="6"/>
  <c r="DS18" i="6"/>
  <c r="DX18" i="6"/>
  <c r="ED18" i="6"/>
  <c r="EI18" i="6"/>
  <c r="EN18" i="6"/>
  <c r="ET18" i="6"/>
  <c r="EY18" i="6"/>
  <c r="DD18" i="6"/>
  <c r="DJ18" i="6"/>
  <c r="DO18" i="6"/>
  <c r="DT18" i="6"/>
  <c r="DZ18" i="6"/>
  <c r="EE18" i="6"/>
  <c r="EJ18" i="6"/>
  <c r="EP18" i="6"/>
  <c r="EU18" i="6"/>
  <c r="EZ18" i="6"/>
  <c r="DF18" i="6"/>
  <c r="DK18" i="6"/>
  <c r="DP18" i="6"/>
  <c r="DV18" i="6"/>
  <c r="EA18" i="6"/>
  <c r="EF18" i="6"/>
  <c r="EL18" i="6"/>
  <c r="EQ18" i="6"/>
  <c r="EV18" i="6"/>
  <c r="FB18" i="6"/>
  <c r="DR18" i="6"/>
  <c r="EM18" i="6"/>
  <c r="DW18" i="6"/>
  <c r="ER18" i="6"/>
  <c r="DG18" i="6"/>
  <c r="EB18" i="6"/>
  <c r="EX18" i="6"/>
  <c r="DL18" i="6"/>
  <c r="EH18" i="6"/>
  <c r="CR97" i="7"/>
  <c r="CR144" i="6" s="1"/>
  <c r="Z148" i="9" s="1"/>
  <c r="AV97" i="7"/>
  <c r="AV144" i="6" s="1"/>
  <c r="N148" i="9" s="1"/>
  <c r="AK68" i="9"/>
  <c r="EI96" i="7"/>
  <c r="EJ97" i="7" s="1"/>
  <c r="EJ144" i="6" s="1"/>
  <c r="AK148" i="9" s="1"/>
  <c r="AN68" i="9"/>
  <c r="EU96" i="7"/>
  <c r="EV97" i="7" s="1"/>
  <c r="EV144" i="6" s="1"/>
  <c r="AN148" i="9" s="1"/>
  <c r="AM68" i="9"/>
  <c r="EQ96" i="7"/>
  <c r="ER97" i="7" s="1"/>
  <c r="ER144" i="6" s="1"/>
  <c r="AM148" i="9" s="1"/>
  <c r="CN97" i="7"/>
  <c r="CN144" i="6" s="1"/>
  <c r="Y148" i="9" s="1"/>
  <c r="AR97" i="7"/>
  <c r="AR144" i="6" s="1"/>
  <c r="M148" i="9" s="1"/>
  <c r="AG68" i="9"/>
  <c r="DS96" i="7"/>
  <c r="DT97" i="7" s="1"/>
  <c r="DT144" i="6" s="1"/>
  <c r="AG148" i="9" s="1"/>
  <c r="AJ68" i="9"/>
  <c r="EE96" i="7"/>
  <c r="EF97" i="7" s="1"/>
  <c r="EF144" i="6" s="1"/>
  <c r="AJ148" i="9" s="1"/>
  <c r="AI68" i="9"/>
  <c r="EA96" i="7"/>
  <c r="EB97" i="7" s="1"/>
  <c r="EB144" i="6" s="1"/>
  <c r="AI148" i="9" s="1"/>
  <c r="AL68" i="9"/>
  <c r="EM96" i="7"/>
  <c r="EN97" i="7" s="1"/>
  <c r="EN144" i="6" s="1"/>
  <c r="AL148" i="9" s="1"/>
  <c r="CZ97" i="7"/>
  <c r="AH68" i="9"/>
  <c r="DW96" i="7"/>
  <c r="DX97" i="7" s="1"/>
  <c r="DX144" i="6" s="1"/>
  <c r="AH148" i="9" s="1"/>
  <c r="AC68" i="9"/>
  <c r="DC96" i="7"/>
  <c r="DD97" i="7" s="1"/>
  <c r="DD144" i="6" s="1"/>
  <c r="AC148" i="9" s="1"/>
  <c r="AF68" i="9"/>
  <c r="DO96" i="7"/>
  <c r="DP97" i="7" s="1"/>
  <c r="DP144" i="6" s="1"/>
  <c r="AF148" i="9" s="1"/>
  <c r="AE68" i="9"/>
  <c r="DK96" i="7"/>
  <c r="DL97" i="7" s="1"/>
  <c r="DL144" i="6" s="1"/>
  <c r="AE148" i="9" s="1"/>
  <c r="I68" i="9"/>
  <c r="O68" i="9"/>
  <c r="R68" i="9"/>
  <c r="E68" i="9"/>
  <c r="U68" i="9"/>
  <c r="Q68" i="9"/>
  <c r="K68" i="9"/>
  <c r="BK96" i="7"/>
  <c r="BL97" i="7" s="1"/>
  <c r="BL144" i="6" s="1"/>
  <c r="R148" i="9" s="1"/>
  <c r="D97" i="7"/>
  <c r="D144" i="6" s="1"/>
  <c r="C148" i="9" s="1"/>
  <c r="AA68" i="9"/>
  <c r="H68" i="9"/>
  <c r="N68" i="9"/>
  <c r="Z68" i="9"/>
  <c r="AB68" i="9"/>
  <c r="T68" i="9"/>
  <c r="L68" i="9"/>
  <c r="K96" i="7"/>
  <c r="L97" i="7" s="1"/>
  <c r="L144" i="6" s="1"/>
  <c r="E148" i="9" s="1"/>
  <c r="AA96" i="7"/>
  <c r="AB97" i="7" s="1"/>
  <c r="AB144" i="6" s="1"/>
  <c r="I148" i="9" s="1"/>
  <c r="P68" i="9"/>
  <c r="CB97" i="7"/>
  <c r="CB144" i="6" s="1"/>
  <c r="V148" i="9" s="1"/>
  <c r="BH97" i="7"/>
  <c r="BH144" i="6" s="1"/>
  <c r="Q148" i="9" s="1"/>
  <c r="P97" i="7"/>
  <c r="P144" i="6" s="1"/>
  <c r="F148" i="9" s="1"/>
  <c r="BD97" i="7"/>
  <c r="BD144" i="6" s="1"/>
  <c r="P148" i="9" s="1"/>
  <c r="AF97" i="7"/>
  <c r="AF144" i="6" s="1"/>
  <c r="J148" i="9" s="1"/>
  <c r="AN97" i="7"/>
  <c r="AN144" i="6" s="1"/>
  <c r="L148" i="9" s="1"/>
  <c r="J68" i="9"/>
  <c r="T97" i="7"/>
  <c r="T144" i="6" s="1"/>
  <c r="G148" i="9" s="1"/>
  <c r="F68" i="9"/>
  <c r="C68" i="9"/>
  <c r="D68" i="9"/>
  <c r="J96" i="7"/>
  <c r="H97" i="7" s="1"/>
  <c r="H144" i="6" s="1"/>
  <c r="D148" i="9" s="1"/>
  <c r="M68" i="9"/>
  <c r="BT97" i="7"/>
  <c r="BT144" i="6" s="1"/>
  <c r="T148" i="9" s="1"/>
  <c r="V68" i="9"/>
  <c r="Y68" i="9"/>
  <c r="CZ144" i="6"/>
  <c r="AB148" i="9" s="1"/>
  <c r="CJ97" i="7"/>
  <c r="CJ144" i="6" s="1"/>
  <c r="X148" i="9" s="1"/>
  <c r="X97" i="7"/>
  <c r="X144" i="6" s="1"/>
  <c r="H148" i="9" s="1"/>
  <c r="BX97" i="7"/>
  <c r="BX144" i="6" s="1"/>
  <c r="U148" i="9" s="1"/>
  <c r="X68" i="9"/>
  <c r="G68" i="9"/>
  <c r="CV144" i="6"/>
  <c r="AA148" i="9" s="1"/>
  <c r="CE96" i="7"/>
  <c r="CF97" i="7" s="1"/>
  <c r="CF144" i="6" s="1"/>
  <c r="W148" i="9" s="1"/>
  <c r="W68" i="9"/>
  <c r="BO96" i="7"/>
  <c r="BP97" i="7" s="1"/>
  <c r="BP144" i="6" s="1"/>
  <c r="S148" i="9" s="1"/>
  <c r="S68" i="9"/>
  <c r="AZ97" i="7"/>
  <c r="AZ144" i="6" s="1"/>
  <c r="O148" i="9" s="1"/>
  <c r="AJ97" i="7"/>
  <c r="AJ144" i="6" s="1"/>
  <c r="K148" i="9" s="1"/>
  <c r="D191" i="6"/>
  <c r="E191" i="6"/>
  <c r="F191" i="6"/>
  <c r="G191" i="6"/>
  <c r="H132" i="7"/>
  <c r="H191" i="6" s="1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CS191" i="6"/>
  <c r="CT191" i="6"/>
  <c r="CU191" i="6"/>
  <c r="CV191" i="6"/>
  <c r="CW191" i="6"/>
  <c r="CX191" i="6"/>
  <c r="CY191" i="6"/>
  <c r="CZ191" i="6"/>
  <c r="DA191" i="6"/>
  <c r="DB191" i="6"/>
  <c r="D192" i="6"/>
  <c r="E192" i="6"/>
  <c r="F192" i="6"/>
  <c r="G192" i="6"/>
  <c r="H192" i="6"/>
  <c r="I192" i="6"/>
  <c r="J192" i="6"/>
  <c r="K192" i="6"/>
  <c r="L192" i="6"/>
  <c r="N192" i="6"/>
  <c r="O192" i="6"/>
  <c r="Q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CS192" i="6"/>
  <c r="CT192" i="6"/>
  <c r="CU192" i="6"/>
  <c r="CV192" i="6"/>
  <c r="CW192" i="6"/>
  <c r="CX192" i="6"/>
  <c r="CY192" i="6"/>
  <c r="CZ192" i="6"/>
  <c r="DA192" i="6"/>
  <c r="DB192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CS194" i="6"/>
  <c r="CT194" i="6"/>
  <c r="CU194" i="6"/>
  <c r="CV194" i="6"/>
  <c r="CW194" i="6"/>
  <c r="CX194" i="6"/>
  <c r="CY194" i="6"/>
  <c r="CZ194" i="6"/>
  <c r="DA194" i="6"/>
  <c r="DB194" i="6"/>
  <c r="C192" i="6"/>
  <c r="C194" i="6"/>
  <c r="C191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CS184" i="6"/>
  <c r="CT184" i="6"/>
  <c r="CU184" i="6"/>
  <c r="CV184" i="6"/>
  <c r="CW184" i="6"/>
  <c r="CX184" i="6"/>
  <c r="CY184" i="6"/>
  <c r="CZ184" i="6"/>
  <c r="DA184" i="6"/>
  <c r="DB184" i="6"/>
  <c r="D71" i="5"/>
  <c r="E71" i="5" s="1"/>
  <c r="D72" i="5"/>
  <c r="E72" i="5" s="1"/>
  <c r="D70" i="5"/>
  <c r="E70" i="5" s="1"/>
  <c r="N58" i="10" l="1"/>
  <c r="O58" i="10"/>
  <c r="B58" i="10"/>
  <c r="DN94" i="6"/>
  <c r="ET94" i="6"/>
  <c r="EH94" i="6"/>
  <c r="AE17" i="9"/>
  <c r="DM94" i="6"/>
  <c r="ER94" i="6"/>
  <c r="DV94" i="6"/>
  <c r="AO17" i="9"/>
  <c r="FA94" i="6"/>
  <c r="EF94" i="6"/>
  <c r="DJ94" i="6"/>
  <c r="EU94" i="6"/>
  <c r="EE94" i="6"/>
  <c r="DO94" i="6"/>
  <c r="AD17" i="9"/>
  <c r="DI94" i="6"/>
  <c r="EN94" i="6"/>
  <c r="AN17" i="9"/>
  <c r="EW94" i="6"/>
  <c r="DF94" i="6"/>
  <c r="EY94" i="6"/>
  <c r="DS94" i="6"/>
  <c r="EZ94" i="6"/>
  <c r="AH17" i="9"/>
  <c r="DY94" i="6"/>
  <c r="EX94" i="6"/>
  <c r="AI17" i="9"/>
  <c r="EC94" i="6"/>
  <c r="DH94" i="6"/>
  <c r="EL94" i="6"/>
  <c r="AF17" i="9"/>
  <c r="DQ94" i="6"/>
  <c r="EV94" i="6"/>
  <c r="DZ94" i="6"/>
  <c r="AC17" i="9"/>
  <c r="DE94" i="6"/>
  <c r="EQ94" i="6"/>
  <c r="EA94" i="6"/>
  <c r="DK94" i="6"/>
  <c r="EJ94" i="6"/>
  <c r="DT94" i="6"/>
  <c r="DR94" i="6"/>
  <c r="EB94" i="6"/>
  <c r="AK17" i="9"/>
  <c r="EK94" i="6"/>
  <c r="DP94" i="6"/>
  <c r="EI94" i="6"/>
  <c r="ED94" i="6"/>
  <c r="AL17" i="9"/>
  <c r="EO94" i="6"/>
  <c r="AM17" i="9"/>
  <c r="ES94" i="6"/>
  <c r="DX94" i="6"/>
  <c r="FB94" i="6"/>
  <c r="AJ17" i="9"/>
  <c r="EG94" i="6"/>
  <c r="DL94" i="6"/>
  <c r="EP94" i="6"/>
  <c r="AG17" i="9"/>
  <c r="DU94" i="6"/>
  <c r="EM94" i="6"/>
  <c r="DW94" i="6"/>
  <c r="DG94" i="6"/>
  <c r="E74" i="5"/>
  <c r="O151" i="6"/>
  <c r="AG97" i="9" l="1"/>
  <c r="AJ97" i="9"/>
  <c r="DF83" i="6"/>
  <c r="DF50" i="7" s="1"/>
  <c r="DJ83" i="6"/>
  <c r="DJ50" i="7" s="1"/>
  <c r="DN83" i="6"/>
  <c r="DN50" i="7" s="1"/>
  <c r="DR83" i="6"/>
  <c r="DR50" i="7" s="1"/>
  <c r="DV83" i="6"/>
  <c r="DV50" i="7" s="1"/>
  <c r="DZ83" i="6"/>
  <c r="DZ50" i="7" s="1"/>
  <c r="ED83" i="6"/>
  <c r="ED50" i="7" s="1"/>
  <c r="EH83" i="6"/>
  <c r="EH50" i="7" s="1"/>
  <c r="EL83" i="6"/>
  <c r="EL50" i="7" s="1"/>
  <c r="EP83" i="6"/>
  <c r="EP50" i="7" s="1"/>
  <c r="ET83" i="6"/>
  <c r="ET50" i="7" s="1"/>
  <c r="EX83" i="6"/>
  <c r="EX50" i="7" s="1"/>
  <c r="FB83" i="6"/>
  <c r="FB50" i="7" s="1"/>
  <c r="DC83" i="6"/>
  <c r="DC50" i="7" s="1"/>
  <c r="DH83" i="6"/>
  <c r="DH50" i="7" s="1"/>
  <c r="DM83" i="6"/>
  <c r="DM50" i="7" s="1"/>
  <c r="DS83" i="6"/>
  <c r="DS50" i="7" s="1"/>
  <c r="DX83" i="6"/>
  <c r="DX50" i="7" s="1"/>
  <c r="EC83" i="6"/>
  <c r="EC50" i="7" s="1"/>
  <c r="EI83" i="6"/>
  <c r="EI50" i="7" s="1"/>
  <c r="EN83" i="6"/>
  <c r="EN50" i="7" s="1"/>
  <c r="ES83" i="6"/>
  <c r="ES50" i="7" s="1"/>
  <c r="EY83" i="6"/>
  <c r="EY50" i="7" s="1"/>
  <c r="DL83" i="6"/>
  <c r="DL50" i="7" s="1"/>
  <c r="DW83" i="6"/>
  <c r="DW50" i="7" s="1"/>
  <c r="EM83" i="6"/>
  <c r="EM50" i="7" s="1"/>
  <c r="DD83" i="6"/>
  <c r="DD50" i="7" s="1"/>
  <c r="DI83" i="6"/>
  <c r="DI50" i="7" s="1"/>
  <c r="DO83" i="6"/>
  <c r="DO50" i="7" s="1"/>
  <c r="DT83" i="6"/>
  <c r="DT50" i="7" s="1"/>
  <c r="DY83" i="6"/>
  <c r="DY50" i="7" s="1"/>
  <c r="EE83" i="6"/>
  <c r="EE50" i="7" s="1"/>
  <c r="EJ83" i="6"/>
  <c r="EJ50" i="7" s="1"/>
  <c r="EO83" i="6"/>
  <c r="EO50" i="7" s="1"/>
  <c r="EU83" i="6"/>
  <c r="EU50" i="7" s="1"/>
  <c r="EZ83" i="6"/>
  <c r="EZ50" i="7" s="1"/>
  <c r="DG83" i="6"/>
  <c r="DG50" i="7" s="1"/>
  <c r="EB83" i="6"/>
  <c r="EB50" i="7" s="1"/>
  <c r="ER83" i="6"/>
  <c r="ER50" i="7" s="1"/>
  <c r="DE83" i="6"/>
  <c r="DE50" i="7" s="1"/>
  <c r="DK83" i="6"/>
  <c r="DK50" i="7" s="1"/>
  <c r="DP83" i="6"/>
  <c r="DP50" i="7" s="1"/>
  <c r="DU83" i="6"/>
  <c r="DU50" i="7" s="1"/>
  <c r="EA83" i="6"/>
  <c r="EA50" i="7" s="1"/>
  <c r="EF83" i="6"/>
  <c r="EF50" i="7" s="1"/>
  <c r="EK83" i="6"/>
  <c r="EK50" i="7" s="1"/>
  <c r="EQ83" i="6"/>
  <c r="EQ50" i="7" s="1"/>
  <c r="EV83" i="6"/>
  <c r="EV50" i="7" s="1"/>
  <c r="FA83" i="6"/>
  <c r="FA50" i="7" s="1"/>
  <c r="DQ83" i="6"/>
  <c r="DQ50" i="7" s="1"/>
  <c r="EG83" i="6"/>
  <c r="EG50" i="7" s="1"/>
  <c r="EW83" i="6"/>
  <c r="EW50" i="7" s="1"/>
  <c r="AD97" i="9"/>
  <c r="AL97" i="9"/>
  <c r="AE97" i="9"/>
  <c r="AM97" i="9"/>
  <c r="AK97" i="9"/>
  <c r="AO97" i="9"/>
  <c r="AF97" i="9"/>
  <c r="AN97" i="9"/>
  <c r="AC105" i="7"/>
  <c r="AH97" i="9"/>
  <c r="AI97" i="9"/>
  <c r="D83" i="6"/>
  <c r="D50" i="7" s="1"/>
  <c r="D51" i="7" s="1"/>
  <c r="H83" i="6"/>
  <c r="H50" i="7" s="1"/>
  <c r="H51" i="7" s="1"/>
  <c r="L83" i="6"/>
  <c r="L50" i="7" s="1"/>
  <c r="L51" i="7" s="1"/>
  <c r="P83" i="6"/>
  <c r="P50" i="7" s="1"/>
  <c r="P51" i="7" s="1"/>
  <c r="T83" i="6"/>
  <c r="T50" i="7" s="1"/>
  <c r="T51" i="7" s="1"/>
  <c r="X83" i="6"/>
  <c r="X50" i="7" s="1"/>
  <c r="X51" i="7" s="1"/>
  <c r="AB83" i="6"/>
  <c r="AB50" i="7" s="1"/>
  <c r="AB51" i="7" s="1"/>
  <c r="AF83" i="6"/>
  <c r="AJ83" i="6"/>
  <c r="AN83" i="6"/>
  <c r="AR83" i="6"/>
  <c r="AV83" i="6"/>
  <c r="AZ83" i="6"/>
  <c r="BD83" i="6"/>
  <c r="BH83" i="6"/>
  <c r="BL83" i="6"/>
  <c r="BP83" i="6"/>
  <c r="BT83" i="6"/>
  <c r="BX83" i="6"/>
  <c r="CB83" i="6"/>
  <c r="CF83" i="6"/>
  <c r="CF50" i="7" s="1"/>
  <c r="CF51" i="7" s="1"/>
  <c r="CJ83" i="6"/>
  <c r="CJ50" i="7" s="1"/>
  <c r="CJ51" i="7" s="1"/>
  <c r="CN83" i="6"/>
  <c r="CN50" i="7" s="1"/>
  <c r="CN51" i="7" s="1"/>
  <c r="CR83" i="6"/>
  <c r="CR50" i="7" s="1"/>
  <c r="CR51" i="7" s="1"/>
  <c r="CV83" i="6"/>
  <c r="CV50" i="7" s="1"/>
  <c r="CV51" i="7" s="1"/>
  <c r="CZ83" i="6"/>
  <c r="CZ50" i="7" s="1"/>
  <c r="CZ51" i="7" s="1"/>
  <c r="E83" i="6"/>
  <c r="E50" i="7" s="1"/>
  <c r="E51" i="7" s="1"/>
  <c r="I83" i="6"/>
  <c r="I50" i="7" s="1"/>
  <c r="I51" i="7" s="1"/>
  <c r="M83" i="6"/>
  <c r="M50" i="7" s="1"/>
  <c r="M51" i="7" s="1"/>
  <c r="Q83" i="6"/>
  <c r="Q50" i="7" s="1"/>
  <c r="Q51" i="7" s="1"/>
  <c r="U83" i="6"/>
  <c r="U50" i="7" s="1"/>
  <c r="U51" i="7" s="1"/>
  <c r="Y83" i="6"/>
  <c r="Y50" i="7" s="1"/>
  <c r="Y51" i="7" s="1"/>
  <c r="AC83" i="6"/>
  <c r="AC50" i="7" s="1"/>
  <c r="AC51" i="7" s="1"/>
  <c r="AG83" i="6"/>
  <c r="AG50" i="7" s="1"/>
  <c r="AG51" i="7" s="1"/>
  <c r="AK83" i="6"/>
  <c r="AK50" i="7" s="1"/>
  <c r="AK51" i="7" s="1"/>
  <c r="AO83" i="6"/>
  <c r="AO50" i="7" s="1"/>
  <c r="AO51" i="7" s="1"/>
  <c r="AS83" i="6"/>
  <c r="AS50" i="7" s="1"/>
  <c r="AS51" i="7" s="1"/>
  <c r="AW83" i="6"/>
  <c r="AW50" i="7" s="1"/>
  <c r="AW51" i="7" s="1"/>
  <c r="BA83" i="6"/>
  <c r="BA50" i="7" s="1"/>
  <c r="BA51" i="7" s="1"/>
  <c r="BE83" i="6"/>
  <c r="BE50" i="7" s="1"/>
  <c r="BE51" i="7" s="1"/>
  <c r="BI83" i="6"/>
  <c r="BI50" i="7" s="1"/>
  <c r="BI51" i="7" s="1"/>
  <c r="BM83" i="6"/>
  <c r="BM50" i="7" s="1"/>
  <c r="BM51" i="7" s="1"/>
  <c r="BQ83" i="6"/>
  <c r="BQ50" i="7" s="1"/>
  <c r="BQ51" i="7" s="1"/>
  <c r="BU83" i="6"/>
  <c r="BU50" i="7" s="1"/>
  <c r="BU51" i="7" s="1"/>
  <c r="BY83" i="6"/>
  <c r="BY50" i="7" s="1"/>
  <c r="BY51" i="7" s="1"/>
  <c r="CC83" i="6"/>
  <c r="CC50" i="7" s="1"/>
  <c r="CC51" i="7" s="1"/>
  <c r="CG83" i="6"/>
  <c r="CG50" i="7" s="1"/>
  <c r="CG51" i="7" s="1"/>
  <c r="CK83" i="6"/>
  <c r="CK50" i="7" s="1"/>
  <c r="CK51" i="7" s="1"/>
  <c r="CO83" i="6"/>
  <c r="CO50" i="7" s="1"/>
  <c r="CO51" i="7" s="1"/>
  <c r="CS83" i="6"/>
  <c r="CS50" i="7" s="1"/>
  <c r="CS51" i="7" s="1"/>
  <c r="CW83" i="6"/>
  <c r="CW50" i="7" s="1"/>
  <c r="CW51" i="7" s="1"/>
  <c r="DA83" i="6"/>
  <c r="DA50" i="7" s="1"/>
  <c r="DA51" i="7" s="1"/>
  <c r="F83" i="6"/>
  <c r="F50" i="7" s="1"/>
  <c r="F51" i="7" s="1"/>
  <c r="J83" i="6"/>
  <c r="J50" i="7" s="1"/>
  <c r="J51" i="7" s="1"/>
  <c r="N83" i="6"/>
  <c r="N50" i="7" s="1"/>
  <c r="N51" i="7" s="1"/>
  <c r="R83" i="6"/>
  <c r="R50" i="7" s="1"/>
  <c r="R51" i="7" s="1"/>
  <c r="V83" i="6"/>
  <c r="V50" i="7" s="1"/>
  <c r="V51" i="7" s="1"/>
  <c r="Z83" i="6"/>
  <c r="Z50" i="7" s="1"/>
  <c r="Z51" i="7" s="1"/>
  <c r="AD83" i="6"/>
  <c r="AD50" i="7" s="1"/>
  <c r="AD51" i="7" s="1"/>
  <c r="AH83" i="6"/>
  <c r="AH50" i="7" s="1"/>
  <c r="AH51" i="7" s="1"/>
  <c r="AL83" i="6"/>
  <c r="AL50" i="7" s="1"/>
  <c r="AL51" i="7" s="1"/>
  <c r="AP83" i="6"/>
  <c r="AP50" i="7" s="1"/>
  <c r="AP51" i="7" s="1"/>
  <c r="AT83" i="6"/>
  <c r="AT50" i="7" s="1"/>
  <c r="AT51" i="7" s="1"/>
  <c r="AX83" i="6"/>
  <c r="AX50" i="7" s="1"/>
  <c r="AX51" i="7" s="1"/>
  <c r="BB83" i="6"/>
  <c r="BB50" i="7" s="1"/>
  <c r="BB51" i="7" s="1"/>
  <c r="BF83" i="6"/>
  <c r="BF50" i="7" s="1"/>
  <c r="BF51" i="7" s="1"/>
  <c r="BJ83" i="6"/>
  <c r="BJ50" i="7" s="1"/>
  <c r="BJ51" i="7" s="1"/>
  <c r="BN83" i="6"/>
  <c r="BN50" i="7" s="1"/>
  <c r="BN51" i="7" s="1"/>
  <c r="BR83" i="6"/>
  <c r="BR50" i="7" s="1"/>
  <c r="BR51" i="7" s="1"/>
  <c r="BV83" i="6"/>
  <c r="BV50" i="7" s="1"/>
  <c r="BV51" i="7" s="1"/>
  <c r="BZ83" i="6"/>
  <c r="BZ50" i="7" s="1"/>
  <c r="BZ51" i="7" s="1"/>
  <c r="CD83" i="6"/>
  <c r="CD50" i="7" s="1"/>
  <c r="CD51" i="7" s="1"/>
  <c r="CH83" i="6"/>
  <c r="CH50" i="7" s="1"/>
  <c r="CH51" i="7" s="1"/>
  <c r="CL83" i="6"/>
  <c r="CL50" i="7" s="1"/>
  <c r="CL51" i="7" s="1"/>
  <c r="CP83" i="6"/>
  <c r="CP50" i="7" s="1"/>
  <c r="CP51" i="7" s="1"/>
  <c r="CT83" i="6"/>
  <c r="CT50" i="7" s="1"/>
  <c r="CT51" i="7" s="1"/>
  <c r="CX83" i="6"/>
  <c r="CX50" i="7" s="1"/>
  <c r="CX51" i="7" s="1"/>
  <c r="DB83" i="6"/>
  <c r="DB50" i="7" s="1"/>
  <c r="DB51" i="7" s="1"/>
  <c r="G83" i="6"/>
  <c r="G50" i="7" s="1"/>
  <c r="G51" i="7" s="1"/>
  <c r="K83" i="6"/>
  <c r="K50" i="7" s="1"/>
  <c r="K51" i="7" s="1"/>
  <c r="O83" i="6"/>
  <c r="O50" i="7" s="1"/>
  <c r="O51" i="7" s="1"/>
  <c r="S83" i="6"/>
  <c r="S50" i="7" s="1"/>
  <c r="S51" i="7" s="1"/>
  <c r="W83" i="6"/>
  <c r="W50" i="7" s="1"/>
  <c r="W51" i="7" s="1"/>
  <c r="AA83" i="6"/>
  <c r="AA50" i="7" s="1"/>
  <c r="AA51" i="7" s="1"/>
  <c r="AE83" i="6"/>
  <c r="AE50" i="7" s="1"/>
  <c r="AE51" i="7" s="1"/>
  <c r="AI83" i="6"/>
  <c r="AI50" i="7" s="1"/>
  <c r="AI51" i="7" s="1"/>
  <c r="AM83" i="6"/>
  <c r="AM50" i="7" s="1"/>
  <c r="AM51" i="7" s="1"/>
  <c r="AQ83" i="6"/>
  <c r="AQ50" i="7" s="1"/>
  <c r="AQ51" i="7" s="1"/>
  <c r="AU83" i="6"/>
  <c r="AU50" i="7" s="1"/>
  <c r="AU51" i="7" s="1"/>
  <c r="AY83" i="6"/>
  <c r="AY50" i="7" s="1"/>
  <c r="AY51" i="7" s="1"/>
  <c r="BC83" i="6"/>
  <c r="BC50" i="7" s="1"/>
  <c r="BC51" i="7" s="1"/>
  <c r="BG83" i="6"/>
  <c r="BG50" i="7" s="1"/>
  <c r="BG51" i="7" s="1"/>
  <c r="BK83" i="6"/>
  <c r="BK50" i="7" s="1"/>
  <c r="BK51" i="7" s="1"/>
  <c r="BO83" i="6"/>
  <c r="BO50" i="7" s="1"/>
  <c r="BO51" i="7" s="1"/>
  <c r="BS83" i="6"/>
  <c r="BS50" i="7" s="1"/>
  <c r="BS51" i="7" s="1"/>
  <c r="BW83" i="6"/>
  <c r="BW50" i="7" s="1"/>
  <c r="BW51" i="7" s="1"/>
  <c r="CA83" i="6"/>
  <c r="CA50" i="7" s="1"/>
  <c r="CA51" i="7" s="1"/>
  <c r="CE83" i="6"/>
  <c r="CE50" i="7" s="1"/>
  <c r="CE51" i="7" s="1"/>
  <c r="CI83" i="6"/>
  <c r="CI50" i="7" s="1"/>
  <c r="CI51" i="7" s="1"/>
  <c r="CM83" i="6"/>
  <c r="CM50" i="7" s="1"/>
  <c r="CM51" i="7" s="1"/>
  <c r="CQ83" i="6"/>
  <c r="CQ50" i="7" s="1"/>
  <c r="CQ51" i="7" s="1"/>
  <c r="CU83" i="6"/>
  <c r="CU50" i="7" s="1"/>
  <c r="CU51" i="7" s="1"/>
  <c r="CY83" i="6"/>
  <c r="CY50" i="7" s="1"/>
  <c r="CY51" i="7" s="1"/>
  <c r="C83" i="6"/>
  <c r="C50" i="7" s="1"/>
  <c r="CZ122" i="6"/>
  <c r="CV122" i="6"/>
  <c r="CR122" i="6"/>
  <c r="CN122" i="6"/>
  <c r="CJ122" i="6"/>
  <c r="CF122" i="6"/>
  <c r="EQ51" i="7" l="1"/>
  <c r="EQ158" i="6" s="1"/>
  <c r="EU51" i="7"/>
  <c r="EU158" i="6" s="1"/>
  <c r="EY51" i="7"/>
  <c r="EY158" i="6" s="1"/>
  <c r="ET51" i="7"/>
  <c r="ET158" i="6" s="1"/>
  <c r="BT50" i="7"/>
  <c r="BT51" i="7" s="1"/>
  <c r="AM83" i="9"/>
  <c r="BD50" i="7"/>
  <c r="BD51" i="7" s="1"/>
  <c r="BD158" i="6" s="1"/>
  <c r="AI83" i="9"/>
  <c r="AN50" i="7"/>
  <c r="AN51" i="7" s="1"/>
  <c r="AE83" i="9"/>
  <c r="DQ51" i="7"/>
  <c r="DQ158" i="6" s="1"/>
  <c r="EK51" i="7"/>
  <c r="EK158" i="6" s="1"/>
  <c r="DP51" i="7"/>
  <c r="DP158" i="6" s="1"/>
  <c r="EB51" i="7"/>
  <c r="EB158" i="6" s="1"/>
  <c r="EO51" i="7"/>
  <c r="EO158" i="6" s="1"/>
  <c r="DT51" i="7"/>
  <c r="DT158" i="6" s="1"/>
  <c r="EM51" i="7"/>
  <c r="EM158" i="6" s="1"/>
  <c r="ES51" i="7"/>
  <c r="ES158" i="6" s="1"/>
  <c r="DX51" i="7"/>
  <c r="DX158" i="6" s="1"/>
  <c r="DC51" i="7"/>
  <c r="DC158" i="6" s="1"/>
  <c r="EP51" i="7"/>
  <c r="EP158" i="6" s="1"/>
  <c r="DZ51" i="7"/>
  <c r="DZ158" i="6" s="1"/>
  <c r="DJ51" i="7"/>
  <c r="DJ158" i="6" s="1"/>
  <c r="BX50" i="7"/>
  <c r="BX51" i="7" s="1"/>
  <c r="BX158" i="6" s="1"/>
  <c r="AN83" i="9"/>
  <c r="BH50" i="7"/>
  <c r="BH51" i="7" s="1"/>
  <c r="BH158" i="6" s="1"/>
  <c r="AJ83" i="9"/>
  <c r="AR50" i="7"/>
  <c r="AR51" i="7" s="1"/>
  <c r="AR158" i="6" s="1"/>
  <c r="AF83" i="9"/>
  <c r="DU51" i="7"/>
  <c r="DU158" i="6" s="1"/>
  <c r="DY51" i="7"/>
  <c r="DY158" i="6" s="1"/>
  <c r="EC51" i="7"/>
  <c r="EC158" i="6" s="1"/>
  <c r="ED51" i="7"/>
  <c r="ED158" i="6" s="1"/>
  <c r="BP50" i="7"/>
  <c r="BP51" i="7" s="1"/>
  <c r="BP158" i="6" s="1"/>
  <c r="AL83" i="9"/>
  <c r="AZ50" i="7"/>
  <c r="AZ51" i="7" s="1"/>
  <c r="AZ158" i="6" s="1"/>
  <c r="AH83" i="9"/>
  <c r="AJ50" i="7"/>
  <c r="AJ51" i="7" s="1"/>
  <c r="AD83" i="9"/>
  <c r="FA51" i="7"/>
  <c r="FA158" i="6" s="1"/>
  <c r="EF51" i="7"/>
  <c r="EF158" i="6" s="1"/>
  <c r="DK51" i="7"/>
  <c r="DK158" i="6" s="1"/>
  <c r="DG51" i="7"/>
  <c r="DG158" i="6" s="1"/>
  <c r="EJ51" i="7"/>
  <c r="EJ158" i="6" s="1"/>
  <c r="DO51" i="7"/>
  <c r="DO158" i="6" s="1"/>
  <c r="DW51" i="7"/>
  <c r="DW158" i="6" s="1"/>
  <c r="EN51" i="7"/>
  <c r="EN158" i="6" s="1"/>
  <c r="DS51" i="7"/>
  <c r="DS158" i="6" s="1"/>
  <c r="FB51" i="7"/>
  <c r="FB158" i="6" s="1"/>
  <c r="EL51" i="7"/>
  <c r="EL158" i="6" s="1"/>
  <c r="DV51" i="7"/>
  <c r="DV158" i="6" s="1"/>
  <c r="DF51" i="7"/>
  <c r="DF158" i="6" s="1"/>
  <c r="EG51" i="7"/>
  <c r="EG158" i="6" s="1"/>
  <c r="ER51" i="7"/>
  <c r="ER158" i="6" s="1"/>
  <c r="DD51" i="7"/>
  <c r="DD158" i="6" s="1"/>
  <c r="DH51" i="7"/>
  <c r="DH158" i="6" s="1"/>
  <c r="DN51" i="7"/>
  <c r="DN158" i="6" s="1"/>
  <c r="CB50" i="7"/>
  <c r="CB51" i="7" s="1"/>
  <c r="CB158" i="6" s="1"/>
  <c r="AO83" i="9"/>
  <c r="BL50" i="7"/>
  <c r="BL51" i="7" s="1"/>
  <c r="BL158" i="6" s="1"/>
  <c r="AK83" i="9"/>
  <c r="AV50" i="7"/>
  <c r="AV51" i="7" s="1"/>
  <c r="AV158" i="6" s="1"/>
  <c r="AG83" i="9"/>
  <c r="AF50" i="7"/>
  <c r="AF51" i="7" s="1"/>
  <c r="AF158" i="6" s="1"/>
  <c r="AC83" i="9"/>
  <c r="EW51" i="7"/>
  <c r="EW158" i="6" s="1"/>
  <c r="EV51" i="7"/>
  <c r="EV158" i="6" s="1"/>
  <c r="EA51" i="7"/>
  <c r="EA158" i="6" s="1"/>
  <c r="DE51" i="7"/>
  <c r="DE158" i="6" s="1"/>
  <c r="EZ51" i="7"/>
  <c r="EZ158" i="6" s="1"/>
  <c r="EE51" i="7"/>
  <c r="EE158" i="6" s="1"/>
  <c r="DI51" i="7"/>
  <c r="DI158" i="6" s="1"/>
  <c r="DL51" i="7"/>
  <c r="DL158" i="6" s="1"/>
  <c r="EI51" i="7"/>
  <c r="EI158" i="6" s="1"/>
  <c r="DM51" i="7"/>
  <c r="DM158" i="6" s="1"/>
  <c r="EX51" i="7"/>
  <c r="EX158" i="6" s="1"/>
  <c r="EH51" i="7"/>
  <c r="EH158" i="6" s="1"/>
  <c r="DR51" i="7"/>
  <c r="DR158" i="6" s="1"/>
  <c r="CM54" i="7"/>
  <c r="CM28" i="7" s="1"/>
  <c r="CM158" i="6"/>
  <c r="BW54" i="7"/>
  <c r="BW28" i="7" s="1"/>
  <c r="BW158" i="6"/>
  <c r="BG54" i="7"/>
  <c r="BG28" i="7" s="1"/>
  <c r="BG158" i="6"/>
  <c r="AQ54" i="7"/>
  <c r="AQ28" i="7" s="1"/>
  <c r="AQ158" i="6"/>
  <c r="AA54" i="7"/>
  <c r="AA28" i="7" s="1"/>
  <c r="AA158" i="6"/>
  <c r="K54" i="7"/>
  <c r="K28" i="7" s="1"/>
  <c r="K158" i="6"/>
  <c r="CT54" i="7"/>
  <c r="CT28" i="7" s="1"/>
  <c r="CT158" i="6"/>
  <c r="CD54" i="7"/>
  <c r="CD28" i="7" s="1"/>
  <c r="CD158" i="6"/>
  <c r="BN54" i="7"/>
  <c r="BN28" i="7" s="1"/>
  <c r="BN158" i="6"/>
  <c r="AX54" i="7"/>
  <c r="AX28" i="7" s="1"/>
  <c r="AX158" i="6"/>
  <c r="AH54" i="7"/>
  <c r="AH28" i="7" s="1"/>
  <c r="AH158" i="6"/>
  <c r="R54" i="7"/>
  <c r="R28" i="7" s="1"/>
  <c r="R158" i="6"/>
  <c r="DA54" i="7"/>
  <c r="DA28" i="7" s="1"/>
  <c r="DA158" i="6"/>
  <c r="CK54" i="7"/>
  <c r="CK28" i="7" s="1"/>
  <c r="CK158" i="6"/>
  <c r="BU54" i="7"/>
  <c r="BU28" i="7" s="1"/>
  <c r="BU158" i="6"/>
  <c r="BE54" i="7"/>
  <c r="BE28" i="7" s="1"/>
  <c r="BE158" i="6"/>
  <c r="AO54" i="7"/>
  <c r="AO28" i="7" s="1"/>
  <c r="AO158" i="6"/>
  <c r="Y54" i="7"/>
  <c r="Y28" i="7" s="1"/>
  <c r="Y158" i="6"/>
  <c r="I54" i="7"/>
  <c r="I28" i="7" s="1"/>
  <c r="I158" i="6"/>
  <c r="CR54" i="7"/>
  <c r="CR28" i="7" s="1"/>
  <c r="CR158" i="6"/>
  <c r="CB54" i="7"/>
  <c r="CB28" i="7" s="1"/>
  <c r="P54" i="7"/>
  <c r="P28" i="7" s="1"/>
  <c r="P158" i="6"/>
  <c r="CY54" i="7"/>
  <c r="CY28" i="7" s="1"/>
  <c r="CY158" i="6"/>
  <c r="CI54" i="7"/>
  <c r="CI28" i="7" s="1"/>
  <c r="CI158" i="6"/>
  <c r="BS54" i="7"/>
  <c r="BS28" i="7" s="1"/>
  <c r="BS158" i="6"/>
  <c r="BC54" i="7"/>
  <c r="BC28" i="7" s="1"/>
  <c r="BC158" i="6"/>
  <c r="AM54" i="7"/>
  <c r="AM28" i="7" s="1"/>
  <c r="AM158" i="6"/>
  <c r="W54" i="7"/>
  <c r="W28" i="7" s="1"/>
  <c r="W158" i="6"/>
  <c r="G54" i="7"/>
  <c r="G28" i="7" s="1"/>
  <c r="G158" i="6"/>
  <c r="CP54" i="7"/>
  <c r="CP28" i="7" s="1"/>
  <c r="CP158" i="6"/>
  <c r="BZ54" i="7"/>
  <c r="BZ28" i="7" s="1"/>
  <c r="BZ158" i="6"/>
  <c r="BJ54" i="7"/>
  <c r="BJ28" i="7" s="1"/>
  <c r="BJ158" i="6"/>
  <c r="AT54" i="7"/>
  <c r="AT28" i="7" s="1"/>
  <c r="AT158" i="6"/>
  <c r="AD54" i="7"/>
  <c r="AD28" i="7" s="1"/>
  <c r="AD158" i="6"/>
  <c r="N54" i="7"/>
  <c r="N28" i="7" s="1"/>
  <c r="N158" i="6"/>
  <c r="CW54" i="7"/>
  <c r="CW28" i="7" s="1"/>
  <c r="CW158" i="6"/>
  <c r="CG54" i="7"/>
  <c r="CG28" i="7" s="1"/>
  <c r="CG158" i="6"/>
  <c r="BQ54" i="7"/>
  <c r="BQ28" i="7" s="1"/>
  <c r="BQ158" i="6"/>
  <c r="BA54" i="7"/>
  <c r="BA28" i="7" s="1"/>
  <c r="BA158" i="6"/>
  <c r="AK54" i="7"/>
  <c r="AK28" i="7" s="1"/>
  <c r="AK158" i="6"/>
  <c r="U54" i="7"/>
  <c r="U28" i="7" s="1"/>
  <c r="U158" i="6"/>
  <c r="E54" i="7"/>
  <c r="E28" i="7" s="1"/>
  <c r="E158" i="6"/>
  <c r="CN54" i="7"/>
  <c r="CN28" i="7" s="1"/>
  <c r="CN158" i="6"/>
  <c r="BH54" i="7"/>
  <c r="BH28" i="7" s="1"/>
  <c r="AB54" i="7"/>
  <c r="AB28" i="7" s="1"/>
  <c r="AB158" i="6"/>
  <c r="L54" i="7"/>
  <c r="L28" i="7" s="1"/>
  <c r="L158" i="6"/>
  <c r="CU54" i="7"/>
  <c r="CU28" i="7" s="1"/>
  <c r="CU158" i="6"/>
  <c r="CE54" i="7"/>
  <c r="CE28" i="7" s="1"/>
  <c r="CE158" i="6"/>
  <c r="BO54" i="7"/>
  <c r="BO28" i="7" s="1"/>
  <c r="BO158" i="6"/>
  <c r="AY54" i="7"/>
  <c r="AY28" i="7" s="1"/>
  <c r="AY158" i="6"/>
  <c r="AI54" i="7"/>
  <c r="AI28" i="7" s="1"/>
  <c r="AI158" i="6"/>
  <c r="S54" i="7"/>
  <c r="S28" i="7" s="1"/>
  <c r="S158" i="6"/>
  <c r="DB54" i="7"/>
  <c r="DB28" i="7" s="1"/>
  <c r="DB158" i="6"/>
  <c r="CL54" i="7"/>
  <c r="CL28" i="7" s="1"/>
  <c r="CL158" i="6"/>
  <c r="BV54" i="7"/>
  <c r="BV28" i="7" s="1"/>
  <c r="BV158" i="6"/>
  <c r="BF54" i="7"/>
  <c r="BF28" i="7" s="1"/>
  <c r="BF158" i="6"/>
  <c r="AP54" i="7"/>
  <c r="AP28" i="7" s="1"/>
  <c r="AP158" i="6"/>
  <c r="Z54" i="7"/>
  <c r="Z28" i="7" s="1"/>
  <c r="Z158" i="6"/>
  <c r="J54" i="7"/>
  <c r="J28" i="7" s="1"/>
  <c r="J158" i="6"/>
  <c r="CS54" i="7"/>
  <c r="CS28" i="7" s="1"/>
  <c r="CS158" i="6"/>
  <c r="CC54" i="7"/>
  <c r="CC28" i="7" s="1"/>
  <c r="CC158" i="6"/>
  <c r="BM54" i="7"/>
  <c r="BM28" i="7" s="1"/>
  <c r="BM158" i="6"/>
  <c r="AW54" i="7"/>
  <c r="AW28" i="7" s="1"/>
  <c r="AW158" i="6"/>
  <c r="AG54" i="7"/>
  <c r="AG28" i="7" s="1"/>
  <c r="AG158" i="6"/>
  <c r="Q54" i="7"/>
  <c r="Q28" i="7" s="1"/>
  <c r="Q158" i="6"/>
  <c r="CZ54" i="7"/>
  <c r="CZ28" i="7" s="1"/>
  <c r="CZ158" i="6"/>
  <c r="CJ54" i="7"/>
  <c r="CJ28" i="7" s="1"/>
  <c r="CJ158" i="6"/>
  <c r="BT54" i="7"/>
  <c r="BT28" i="7" s="1"/>
  <c r="BT158" i="6"/>
  <c r="AN54" i="7"/>
  <c r="AN28" i="7" s="1"/>
  <c r="AN158" i="6"/>
  <c r="X54" i="7"/>
  <c r="X28" i="7" s="1"/>
  <c r="X158" i="6"/>
  <c r="H54" i="7"/>
  <c r="H28" i="7" s="1"/>
  <c r="H158" i="6"/>
  <c r="CQ54" i="7"/>
  <c r="CQ28" i="7" s="1"/>
  <c r="CQ158" i="6"/>
  <c r="CA54" i="7"/>
  <c r="CA28" i="7" s="1"/>
  <c r="CA158" i="6"/>
  <c r="BK54" i="7"/>
  <c r="BK28" i="7" s="1"/>
  <c r="BK158" i="6"/>
  <c r="AU54" i="7"/>
  <c r="AU28" i="7" s="1"/>
  <c r="AU158" i="6"/>
  <c r="AE54" i="7"/>
  <c r="AE28" i="7" s="1"/>
  <c r="AE158" i="6"/>
  <c r="O54" i="7"/>
  <c r="O28" i="7" s="1"/>
  <c r="O158" i="6"/>
  <c r="CX54" i="7"/>
  <c r="CX28" i="7" s="1"/>
  <c r="CX158" i="6"/>
  <c r="CH54" i="7"/>
  <c r="CH28" i="7" s="1"/>
  <c r="CH158" i="6"/>
  <c r="BR54" i="7"/>
  <c r="BR28" i="7" s="1"/>
  <c r="BR158" i="6"/>
  <c r="BB54" i="7"/>
  <c r="BB28" i="7" s="1"/>
  <c r="BB158" i="6"/>
  <c r="AL54" i="7"/>
  <c r="AL28" i="7" s="1"/>
  <c r="AL158" i="6"/>
  <c r="V54" i="7"/>
  <c r="V28" i="7" s="1"/>
  <c r="V158" i="6"/>
  <c r="F54" i="7"/>
  <c r="F28" i="7" s="1"/>
  <c r="F158" i="6"/>
  <c r="CO54" i="7"/>
  <c r="CO28" i="7" s="1"/>
  <c r="CO158" i="6"/>
  <c r="BY54" i="7"/>
  <c r="BY28" i="7" s="1"/>
  <c r="BY158" i="6"/>
  <c r="BI54" i="7"/>
  <c r="BI28" i="7" s="1"/>
  <c r="BI158" i="6"/>
  <c r="AS54" i="7"/>
  <c r="AS28" i="7" s="1"/>
  <c r="AS158" i="6"/>
  <c r="AC54" i="7"/>
  <c r="AC28" i="7" s="1"/>
  <c r="AC158" i="6"/>
  <c r="M54" i="7"/>
  <c r="M28" i="7" s="1"/>
  <c r="M158" i="6"/>
  <c r="CV54" i="7"/>
  <c r="CV28" i="7" s="1"/>
  <c r="CV158" i="6"/>
  <c r="CF54" i="7"/>
  <c r="CF28" i="7" s="1"/>
  <c r="CF158" i="6"/>
  <c r="BP54" i="7"/>
  <c r="BP28" i="7" s="1"/>
  <c r="AJ158" i="6"/>
  <c r="T54" i="7"/>
  <c r="T28" i="7" s="1"/>
  <c r="T158" i="6"/>
  <c r="D54" i="7"/>
  <c r="D28" i="7" s="1"/>
  <c r="D158" i="6"/>
  <c r="D121" i="6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5" i="9"/>
  <c r="AB188" i="9"/>
  <c r="AB187" i="9"/>
  <c r="AB63" i="9"/>
  <c r="AB12" i="9"/>
  <c r="AB11" i="9"/>
  <c r="AB10" i="9"/>
  <c r="AB9" i="9"/>
  <c r="AB6" i="9"/>
  <c r="AB5" i="9"/>
  <c r="AA188" i="9"/>
  <c r="AA187" i="9"/>
  <c r="AA63" i="9"/>
  <c r="AA12" i="9"/>
  <c r="AA11" i="9"/>
  <c r="AA10" i="9"/>
  <c r="AA9" i="9"/>
  <c r="AA6" i="9"/>
  <c r="AA5" i="9"/>
  <c r="AJ54" i="7" l="1"/>
  <c r="AJ28" i="7" s="1"/>
  <c r="BX54" i="7"/>
  <c r="BX28" i="7" s="1"/>
  <c r="BD54" i="7"/>
  <c r="BD28" i="7" s="1"/>
  <c r="AV54" i="7"/>
  <c r="AV28" i="7" s="1"/>
  <c r="DQ54" i="7"/>
  <c r="DQ28" i="7" s="1"/>
  <c r="DJ54" i="7"/>
  <c r="DJ28" i="7" s="1"/>
  <c r="DE54" i="7"/>
  <c r="DE28" i="7" s="1"/>
  <c r="EI54" i="7"/>
  <c r="EI28" i="7" s="1"/>
  <c r="AR54" i="7"/>
  <c r="AR28" i="7" s="1"/>
  <c r="DD54" i="7"/>
  <c r="DD28" i="7" s="1"/>
  <c r="EH54" i="7"/>
  <c r="EH28" i="7" s="1"/>
  <c r="EE54" i="7"/>
  <c r="EE28" i="7" s="1"/>
  <c r="EL54" i="7"/>
  <c r="EL28" i="7" s="1"/>
  <c r="FA54" i="7"/>
  <c r="FA28" i="7" s="1"/>
  <c r="ED54" i="7"/>
  <c r="ED28" i="7" s="1"/>
  <c r="DX54" i="7"/>
  <c r="DX28" i="7" s="1"/>
  <c r="AI162" i="9"/>
  <c r="DW54" i="7"/>
  <c r="DW28" i="7" s="1"/>
  <c r="EO54" i="7"/>
  <c r="EO28" i="7" s="1"/>
  <c r="EZ54" i="7"/>
  <c r="EZ28" i="7" s="1"/>
  <c r="EV54" i="7"/>
  <c r="EV28" i="7" s="1"/>
  <c r="DH54" i="7"/>
  <c r="DH28" i="7" s="1"/>
  <c r="DS54" i="7"/>
  <c r="DS28" i="7" s="1"/>
  <c r="DK54" i="7"/>
  <c r="DK28" i="7" s="1"/>
  <c r="AC162" i="9"/>
  <c r="EU54" i="7"/>
  <c r="EU28" i="7" s="1"/>
  <c r="DM54" i="7"/>
  <c r="DM28" i="7" s="1"/>
  <c r="DL54" i="7"/>
  <c r="DL28" i="7" s="1"/>
  <c r="DF54" i="7"/>
  <c r="DF28" i="7" s="1"/>
  <c r="DY54" i="7"/>
  <c r="DY28" i="7" s="1"/>
  <c r="EP54" i="7"/>
  <c r="EP28" i="7" s="1"/>
  <c r="DT54" i="7"/>
  <c r="DT28" i="7" s="1"/>
  <c r="DP54" i="7"/>
  <c r="DP28" i="7" s="1"/>
  <c r="EY54" i="7"/>
  <c r="EY28" i="7" s="1"/>
  <c r="EQ54" i="7"/>
  <c r="EQ28" i="7" s="1"/>
  <c r="AD162" i="9"/>
  <c r="AL162" i="9"/>
  <c r="AO162" i="9"/>
  <c r="AM162" i="9"/>
  <c r="AF162" i="9"/>
  <c r="AZ54" i="7"/>
  <c r="AZ28" i="7" s="1"/>
  <c r="AF54" i="7"/>
  <c r="AF28" i="7" s="1"/>
  <c r="BL54" i="7"/>
  <c r="BL28" i="7" s="1"/>
  <c r="AJ162" i="9"/>
  <c r="ER54" i="7"/>
  <c r="ER28" i="7" s="1"/>
  <c r="AG162" i="9"/>
  <c r="AH162" i="9"/>
  <c r="EJ54" i="7"/>
  <c r="EJ28" i="7" s="1"/>
  <c r="AE162" i="9"/>
  <c r="EM54" i="7"/>
  <c r="EM28" i="7" s="1"/>
  <c r="ET54" i="7"/>
  <c r="ET28" i="7" s="1"/>
  <c r="DR54" i="7"/>
  <c r="DR28" i="7" s="1"/>
  <c r="EX54" i="7"/>
  <c r="EX28" i="7" s="1"/>
  <c r="AK162" i="9"/>
  <c r="DI54" i="7"/>
  <c r="DI28" i="7" s="1"/>
  <c r="EA54" i="7"/>
  <c r="EA28" i="7" s="1"/>
  <c r="EW54" i="7"/>
  <c r="EW28" i="7" s="1"/>
  <c r="O72" i="10"/>
  <c r="DN54" i="7"/>
  <c r="DN28" i="7" s="1"/>
  <c r="EG54" i="7"/>
  <c r="EG28" i="7" s="1"/>
  <c r="DV54" i="7"/>
  <c r="DV28" i="7" s="1"/>
  <c r="FB54" i="7"/>
  <c r="FB28" i="7" s="1"/>
  <c r="EN54" i="7"/>
  <c r="EN28" i="7" s="1"/>
  <c r="DO54" i="7"/>
  <c r="DO28" i="7" s="1"/>
  <c r="DG54" i="7"/>
  <c r="DG28" i="7" s="1"/>
  <c r="EF54" i="7"/>
  <c r="EF28" i="7" s="1"/>
  <c r="EC54" i="7"/>
  <c r="EC28" i="7" s="1"/>
  <c r="DU54" i="7"/>
  <c r="DU28" i="7" s="1"/>
  <c r="DZ54" i="7"/>
  <c r="DZ28" i="7" s="1"/>
  <c r="DC54" i="7"/>
  <c r="DC28" i="7" s="1"/>
  <c r="ES54" i="7"/>
  <c r="ES28" i="7" s="1"/>
  <c r="EB54" i="7"/>
  <c r="EB28" i="7" s="1"/>
  <c r="EK54" i="7"/>
  <c r="EK28" i="7" s="1"/>
  <c r="AN162" i="9"/>
  <c r="G162" i="9"/>
  <c r="O162" i="9"/>
  <c r="W162" i="9"/>
  <c r="AB14" i="9"/>
  <c r="AA14" i="9"/>
  <c r="J162" i="9"/>
  <c r="R162" i="9"/>
  <c r="Z162" i="9"/>
  <c r="B72" i="10"/>
  <c r="AB191" i="9"/>
  <c r="S162" i="9"/>
  <c r="K162" i="9"/>
  <c r="AA162" i="9"/>
  <c r="F162" i="9"/>
  <c r="N162" i="9"/>
  <c r="V162" i="9"/>
  <c r="I162" i="9"/>
  <c r="Q162" i="9"/>
  <c r="Y162" i="9"/>
  <c r="D162" i="9"/>
  <c r="L162" i="9"/>
  <c r="T162" i="9"/>
  <c r="AB162" i="9"/>
  <c r="E162" i="9"/>
  <c r="M162" i="9"/>
  <c r="U162" i="9"/>
  <c r="H162" i="9"/>
  <c r="P162" i="9"/>
  <c r="X162" i="9"/>
  <c r="C72" i="10"/>
  <c r="G72" i="10"/>
  <c r="K72" i="10"/>
  <c r="D72" i="10"/>
  <c r="H72" i="10"/>
  <c r="L72" i="10"/>
  <c r="M72" i="10"/>
  <c r="I72" i="10"/>
  <c r="F72" i="10"/>
  <c r="N72" i="10"/>
  <c r="E72" i="10"/>
  <c r="J72" i="10"/>
  <c r="AA191" i="9"/>
  <c r="B99" i="5"/>
  <c r="D34" i="7" l="1"/>
  <c r="D37" i="7"/>
  <c r="F142" i="7"/>
  <c r="C95" i="6" s="1"/>
  <c r="G142" i="7"/>
  <c r="D95" i="6" s="1"/>
  <c r="F143" i="7"/>
  <c r="C96" i="6" s="1"/>
  <c r="G143" i="7"/>
  <c r="D96" i="6" s="1"/>
  <c r="F144" i="7"/>
  <c r="C97" i="6" s="1"/>
  <c r="G144" i="7"/>
  <c r="D97" i="6" s="1"/>
  <c r="F145" i="7"/>
  <c r="G145" i="7"/>
  <c r="F146" i="7"/>
  <c r="G146" i="7"/>
  <c r="F147" i="7"/>
  <c r="C98" i="6" s="1"/>
  <c r="G147" i="7"/>
  <c r="D98" i="6" s="1"/>
  <c r="G141" i="7"/>
  <c r="D94" i="6" s="1"/>
  <c r="F141" i="7"/>
  <c r="C94" i="6" s="1"/>
  <c r="C54" i="5"/>
  <c r="C55" i="5"/>
  <c r="C56" i="5"/>
  <c r="C57" i="5"/>
  <c r="C58" i="5"/>
  <c r="C59" i="5"/>
  <c r="C60" i="5"/>
  <c r="L40" i="6" l="1"/>
  <c r="DC40" i="6"/>
  <c r="DG40" i="6"/>
  <c r="DK40" i="6"/>
  <c r="DO40" i="6"/>
  <c r="DS40" i="6"/>
  <c r="DW40" i="6"/>
  <c r="EA40" i="6"/>
  <c r="EE40" i="6"/>
  <c r="EI40" i="6"/>
  <c r="EM40" i="6"/>
  <c r="EQ40" i="6"/>
  <c r="EU40" i="6"/>
  <c r="EY40" i="6"/>
  <c r="DD40" i="6"/>
  <c r="DH40" i="6"/>
  <c r="DL40" i="6"/>
  <c r="DP40" i="6"/>
  <c r="DT40" i="6"/>
  <c r="DX40" i="6"/>
  <c r="EB40" i="6"/>
  <c r="EF40" i="6"/>
  <c r="EJ40" i="6"/>
  <c r="EN40" i="6"/>
  <c r="ER40" i="6"/>
  <c r="EV40" i="6"/>
  <c r="EZ40" i="6"/>
  <c r="DE40" i="6"/>
  <c r="DI40" i="6"/>
  <c r="DM40" i="6"/>
  <c r="DQ40" i="6"/>
  <c r="DU40" i="6"/>
  <c r="DY40" i="6"/>
  <c r="EC40" i="6"/>
  <c r="EG40" i="6"/>
  <c r="EK40" i="6"/>
  <c r="EO40" i="6"/>
  <c r="ES40" i="6"/>
  <c r="EW40" i="6"/>
  <c r="FA40" i="6"/>
  <c r="DR40" i="6"/>
  <c r="DR116" i="6" s="1"/>
  <c r="EH40" i="6"/>
  <c r="EH116" i="6" s="1"/>
  <c r="EX40" i="6"/>
  <c r="EX116" i="6" s="1"/>
  <c r="DF40" i="6"/>
  <c r="DF116" i="6" s="1"/>
  <c r="DV40" i="6"/>
  <c r="DV116" i="6" s="1"/>
  <c r="EL40" i="6"/>
  <c r="EL116" i="6" s="1"/>
  <c r="FB40" i="6"/>
  <c r="FB116" i="6" s="1"/>
  <c r="DJ40" i="6"/>
  <c r="DJ116" i="6" s="1"/>
  <c r="DZ40" i="6"/>
  <c r="DZ116" i="6" s="1"/>
  <c r="EP40" i="6"/>
  <c r="EP116" i="6" s="1"/>
  <c r="DN40" i="6"/>
  <c r="DN116" i="6" s="1"/>
  <c r="ED40" i="6"/>
  <c r="ED116" i="6" s="1"/>
  <c r="ET40" i="6"/>
  <c r="ET116" i="6" s="1"/>
  <c r="H17" i="7"/>
  <c r="DD17" i="7"/>
  <c r="DD19" i="7" s="1"/>
  <c r="DD30" i="6" s="1"/>
  <c r="DE106" i="6" s="1"/>
  <c r="DH17" i="7"/>
  <c r="DH19" i="7" s="1"/>
  <c r="DH30" i="6" s="1"/>
  <c r="DI106" i="6" s="1"/>
  <c r="DL17" i="7"/>
  <c r="DL19" i="7" s="1"/>
  <c r="DL30" i="6" s="1"/>
  <c r="DM106" i="6" s="1"/>
  <c r="DP17" i="7"/>
  <c r="DP19" i="7" s="1"/>
  <c r="DP30" i="6" s="1"/>
  <c r="DQ106" i="6" s="1"/>
  <c r="DT17" i="7"/>
  <c r="DT19" i="7" s="1"/>
  <c r="DT30" i="6" s="1"/>
  <c r="DU106" i="6" s="1"/>
  <c r="DX17" i="7"/>
  <c r="DX19" i="7" s="1"/>
  <c r="DX30" i="6" s="1"/>
  <c r="DY106" i="6" s="1"/>
  <c r="EB17" i="7"/>
  <c r="EB19" i="7" s="1"/>
  <c r="EB30" i="6" s="1"/>
  <c r="EC106" i="6" s="1"/>
  <c r="EF17" i="7"/>
  <c r="EF19" i="7" s="1"/>
  <c r="EF30" i="6" s="1"/>
  <c r="EG106" i="6" s="1"/>
  <c r="EJ17" i="7"/>
  <c r="EJ19" i="7" s="1"/>
  <c r="EJ30" i="6" s="1"/>
  <c r="EK106" i="6" s="1"/>
  <c r="EN17" i="7"/>
  <c r="EN19" i="7" s="1"/>
  <c r="EN30" i="6" s="1"/>
  <c r="EO106" i="6" s="1"/>
  <c r="ER17" i="7"/>
  <c r="ER19" i="7" s="1"/>
  <c r="ER30" i="6" s="1"/>
  <c r="ES106" i="6" s="1"/>
  <c r="EV17" i="7"/>
  <c r="EV19" i="7" s="1"/>
  <c r="EV30" i="6" s="1"/>
  <c r="EW106" i="6" s="1"/>
  <c r="EZ17" i="7"/>
  <c r="EZ19" i="7" s="1"/>
  <c r="EZ30" i="6" s="1"/>
  <c r="FA106" i="6" s="1"/>
  <c r="DE17" i="7"/>
  <c r="DE19" i="7" s="1"/>
  <c r="DE30" i="6" s="1"/>
  <c r="DF106" i="6" s="1"/>
  <c r="DI17" i="7"/>
  <c r="DI19" i="7" s="1"/>
  <c r="DI30" i="6" s="1"/>
  <c r="DJ106" i="6" s="1"/>
  <c r="DM17" i="7"/>
  <c r="DM19" i="7" s="1"/>
  <c r="DM30" i="6" s="1"/>
  <c r="DN106" i="6" s="1"/>
  <c r="DQ17" i="7"/>
  <c r="DQ19" i="7" s="1"/>
  <c r="DQ30" i="6" s="1"/>
  <c r="DR106" i="6" s="1"/>
  <c r="DU17" i="7"/>
  <c r="DU19" i="7" s="1"/>
  <c r="DU30" i="6" s="1"/>
  <c r="DV106" i="6" s="1"/>
  <c r="DY17" i="7"/>
  <c r="DY19" i="7" s="1"/>
  <c r="DY30" i="6" s="1"/>
  <c r="DZ106" i="6" s="1"/>
  <c r="EC17" i="7"/>
  <c r="EC19" i="7" s="1"/>
  <c r="EC30" i="6" s="1"/>
  <c r="ED106" i="6" s="1"/>
  <c r="EG17" i="7"/>
  <c r="EG19" i="7" s="1"/>
  <c r="EG30" i="6" s="1"/>
  <c r="EH106" i="6" s="1"/>
  <c r="EK17" i="7"/>
  <c r="EK19" i="7" s="1"/>
  <c r="EK30" i="6" s="1"/>
  <c r="EL106" i="6" s="1"/>
  <c r="EO17" i="7"/>
  <c r="EO19" i="7" s="1"/>
  <c r="EO30" i="6" s="1"/>
  <c r="EP106" i="6" s="1"/>
  <c r="ES17" i="7"/>
  <c r="ES19" i="7" s="1"/>
  <c r="ES30" i="6" s="1"/>
  <c r="ET106" i="6" s="1"/>
  <c r="EW17" i="7"/>
  <c r="EW19" i="7" s="1"/>
  <c r="EW30" i="6" s="1"/>
  <c r="EX106" i="6" s="1"/>
  <c r="FA17" i="7"/>
  <c r="FA19" i="7" s="1"/>
  <c r="FA30" i="6" s="1"/>
  <c r="FB106" i="6" s="1"/>
  <c r="DF17" i="7"/>
  <c r="DF19" i="7" s="1"/>
  <c r="DF30" i="6" s="1"/>
  <c r="DG106" i="6" s="1"/>
  <c r="DJ17" i="7"/>
  <c r="DJ19" i="7" s="1"/>
  <c r="DJ30" i="6" s="1"/>
  <c r="DK106" i="6" s="1"/>
  <c r="DN17" i="7"/>
  <c r="DN19" i="7" s="1"/>
  <c r="DN30" i="6" s="1"/>
  <c r="DO106" i="6" s="1"/>
  <c r="DR17" i="7"/>
  <c r="DR19" i="7" s="1"/>
  <c r="DR30" i="6" s="1"/>
  <c r="DS106" i="6" s="1"/>
  <c r="DV17" i="7"/>
  <c r="DV19" i="7" s="1"/>
  <c r="DV30" i="6" s="1"/>
  <c r="DW106" i="6" s="1"/>
  <c r="DZ17" i="7"/>
  <c r="DZ19" i="7" s="1"/>
  <c r="DZ30" i="6" s="1"/>
  <c r="EA106" i="6" s="1"/>
  <c r="ED17" i="7"/>
  <c r="ED19" i="7" s="1"/>
  <c r="ED30" i="6" s="1"/>
  <c r="EE106" i="6" s="1"/>
  <c r="EH17" i="7"/>
  <c r="EH19" i="7" s="1"/>
  <c r="EH30" i="6" s="1"/>
  <c r="EI106" i="6" s="1"/>
  <c r="EL17" i="7"/>
  <c r="EL19" i="7" s="1"/>
  <c r="EL30" i="6" s="1"/>
  <c r="EM106" i="6" s="1"/>
  <c r="EP17" i="7"/>
  <c r="EP19" i="7" s="1"/>
  <c r="EP30" i="6" s="1"/>
  <c r="EQ106" i="6" s="1"/>
  <c r="ET17" i="7"/>
  <c r="ET19" i="7" s="1"/>
  <c r="ET30" i="6" s="1"/>
  <c r="EU106" i="6" s="1"/>
  <c r="EX17" i="7"/>
  <c r="EX19" i="7" s="1"/>
  <c r="EX30" i="6" s="1"/>
  <c r="EY106" i="6" s="1"/>
  <c r="FB17" i="7"/>
  <c r="FB19" i="7" s="1"/>
  <c r="FB30" i="6" s="1"/>
  <c r="DC17" i="7"/>
  <c r="DC19" i="7" s="1"/>
  <c r="DC30" i="6" s="1"/>
  <c r="DS17" i="7"/>
  <c r="DS19" i="7" s="1"/>
  <c r="DS30" i="6" s="1"/>
  <c r="EI17" i="7"/>
  <c r="EI19" i="7" s="1"/>
  <c r="EI30" i="6" s="1"/>
  <c r="EY17" i="7"/>
  <c r="EY19" i="7" s="1"/>
  <c r="EY30" i="6" s="1"/>
  <c r="DG17" i="7"/>
  <c r="DG19" i="7" s="1"/>
  <c r="DG30" i="6" s="1"/>
  <c r="DW17" i="7"/>
  <c r="DW19" i="7" s="1"/>
  <c r="DW30" i="6" s="1"/>
  <c r="EM17" i="7"/>
  <c r="EM19" i="7" s="1"/>
  <c r="EM30" i="6" s="1"/>
  <c r="DK17" i="7"/>
  <c r="DK19" i="7" s="1"/>
  <c r="DK30" i="6" s="1"/>
  <c r="EA17" i="7"/>
  <c r="EA19" i="7" s="1"/>
  <c r="EA30" i="6" s="1"/>
  <c r="EQ17" i="7"/>
  <c r="EQ19" i="7" s="1"/>
  <c r="EQ30" i="6" s="1"/>
  <c r="EU17" i="7"/>
  <c r="EU19" i="7" s="1"/>
  <c r="EU30" i="6" s="1"/>
  <c r="DO17" i="7"/>
  <c r="DO19" i="7" s="1"/>
  <c r="DO30" i="6" s="1"/>
  <c r="EE17" i="7"/>
  <c r="EE19" i="7" s="1"/>
  <c r="EE30" i="6" s="1"/>
  <c r="DC54" i="6"/>
  <c r="DG54" i="6"/>
  <c r="DK54" i="6"/>
  <c r="DO54" i="6"/>
  <c r="DS54" i="6"/>
  <c r="DW54" i="6"/>
  <c r="EA54" i="6"/>
  <c r="EE54" i="6"/>
  <c r="DD54" i="6"/>
  <c r="DI54" i="6"/>
  <c r="DN54" i="6"/>
  <c r="DT54" i="6"/>
  <c r="DY54" i="6"/>
  <c r="ED54" i="6"/>
  <c r="EI54" i="6"/>
  <c r="EM54" i="6"/>
  <c r="EQ54" i="6"/>
  <c r="EU54" i="6"/>
  <c r="EY54" i="6"/>
  <c r="DE54" i="6"/>
  <c r="DJ54" i="6"/>
  <c r="DP54" i="6"/>
  <c r="DU54" i="6"/>
  <c r="DZ54" i="6"/>
  <c r="EF54" i="6"/>
  <c r="EJ54" i="6"/>
  <c r="EN54" i="6"/>
  <c r="ER54" i="6"/>
  <c r="EV54" i="6"/>
  <c r="EZ54" i="6"/>
  <c r="DF54" i="6"/>
  <c r="DL54" i="6"/>
  <c r="DQ54" i="6"/>
  <c r="DV54" i="6"/>
  <c r="EB54" i="6"/>
  <c r="EG54" i="6"/>
  <c r="EK54" i="6"/>
  <c r="EO54" i="6"/>
  <c r="ES54" i="6"/>
  <c r="EW54" i="6"/>
  <c r="FA54" i="6"/>
  <c r="DX54" i="6"/>
  <c r="EP54" i="6"/>
  <c r="DR54" i="6"/>
  <c r="DH54" i="6"/>
  <c r="EC54" i="6"/>
  <c r="ET54" i="6"/>
  <c r="DM54" i="6"/>
  <c r="EH54" i="6"/>
  <c r="EX54" i="6"/>
  <c r="EL54" i="6"/>
  <c r="FB54" i="6"/>
  <c r="G29" i="6"/>
  <c r="DC29" i="6"/>
  <c r="DG29" i="6"/>
  <c r="DK29" i="6"/>
  <c r="DO29" i="6"/>
  <c r="DS29" i="6"/>
  <c r="DW29" i="6"/>
  <c r="EA29" i="6"/>
  <c r="EE29" i="6"/>
  <c r="EI29" i="6"/>
  <c r="EM29" i="6"/>
  <c r="EQ29" i="6"/>
  <c r="EU29" i="6"/>
  <c r="EY29" i="6"/>
  <c r="DD29" i="6"/>
  <c r="DE105" i="6" s="1"/>
  <c r="DH29" i="6"/>
  <c r="DI105" i="6" s="1"/>
  <c r="DL29" i="6"/>
  <c r="DM105" i="6" s="1"/>
  <c r="DP29" i="6"/>
  <c r="DQ105" i="6" s="1"/>
  <c r="DT29" i="6"/>
  <c r="DU105" i="6" s="1"/>
  <c r="DX29" i="6"/>
  <c r="DY105" i="6" s="1"/>
  <c r="EB29" i="6"/>
  <c r="EC105" i="6" s="1"/>
  <c r="EF29" i="6"/>
  <c r="EG105" i="6" s="1"/>
  <c r="EJ29" i="6"/>
  <c r="EK105" i="6" s="1"/>
  <c r="EN29" i="6"/>
  <c r="EO105" i="6" s="1"/>
  <c r="ER29" i="6"/>
  <c r="ES105" i="6" s="1"/>
  <c r="EV29" i="6"/>
  <c r="EW105" i="6" s="1"/>
  <c r="EZ29" i="6"/>
  <c r="FA105" i="6" s="1"/>
  <c r="DE29" i="6"/>
  <c r="DF105" i="6" s="1"/>
  <c r="DI29" i="6"/>
  <c r="DJ105" i="6" s="1"/>
  <c r="DM29" i="6"/>
  <c r="DN105" i="6" s="1"/>
  <c r="DQ29" i="6"/>
  <c r="DR105" i="6" s="1"/>
  <c r="DU29" i="6"/>
  <c r="DV105" i="6" s="1"/>
  <c r="DY29" i="6"/>
  <c r="DZ105" i="6" s="1"/>
  <c r="EC29" i="6"/>
  <c r="ED105" i="6" s="1"/>
  <c r="EG29" i="6"/>
  <c r="EH105" i="6" s="1"/>
  <c r="EK29" i="6"/>
  <c r="EL105" i="6" s="1"/>
  <c r="EO29" i="6"/>
  <c r="EP105" i="6" s="1"/>
  <c r="ES29" i="6"/>
  <c r="ET105" i="6" s="1"/>
  <c r="EW29" i="6"/>
  <c r="EX105" i="6" s="1"/>
  <c r="FA29" i="6"/>
  <c r="FB105" i="6" s="1"/>
  <c r="DR29" i="6"/>
  <c r="DS105" i="6" s="1"/>
  <c r="EH29" i="6"/>
  <c r="EI105" i="6" s="1"/>
  <c r="EX29" i="6"/>
  <c r="EY105" i="6" s="1"/>
  <c r="DF29" i="6"/>
  <c r="DG105" i="6" s="1"/>
  <c r="DV29" i="6"/>
  <c r="DW105" i="6" s="1"/>
  <c r="EL29" i="6"/>
  <c r="EM105" i="6" s="1"/>
  <c r="FB29" i="6"/>
  <c r="DJ29" i="6"/>
  <c r="DK105" i="6" s="1"/>
  <c r="DZ29" i="6"/>
  <c r="EA105" i="6" s="1"/>
  <c r="EP29" i="6"/>
  <c r="EQ105" i="6" s="1"/>
  <c r="DN29" i="6"/>
  <c r="DO105" i="6" s="1"/>
  <c r="ED29" i="6"/>
  <c r="EE105" i="6" s="1"/>
  <c r="ET29" i="6"/>
  <c r="EU105" i="6" s="1"/>
  <c r="CY14" i="7"/>
  <c r="DD14" i="7"/>
  <c r="DD15" i="7" s="1"/>
  <c r="DD31" i="6" s="1"/>
  <c r="DE107" i="6" s="1"/>
  <c r="DH14" i="7"/>
  <c r="DH15" i="7" s="1"/>
  <c r="DH31" i="6" s="1"/>
  <c r="DI107" i="6" s="1"/>
  <c r="DL14" i="7"/>
  <c r="DL15" i="7" s="1"/>
  <c r="DL31" i="6" s="1"/>
  <c r="DM107" i="6" s="1"/>
  <c r="DP14" i="7"/>
  <c r="DP15" i="7" s="1"/>
  <c r="DP31" i="6" s="1"/>
  <c r="DQ107" i="6" s="1"/>
  <c r="DT14" i="7"/>
  <c r="DT15" i="7" s="1"/>
  <c r="DT31" i="6" s="1"/>
  <c r="DU107" i="6" s="1"/>
  <c r="DX14" i="7"/>
  <c r="DX15" i="7" s="1"/>
  <c r="DX31" i="6" s="1"/>
  <c r="DY107" i="6" s="1"/>
  <c r="EB14" i="7"/>
  <c r="EB15" i="7" s="1"/>
  <c r="EB31" i="6" s="1"/>
  <c r="EC107" i="6" s="1"/>
  <c r="EF14" i="7"/>
  <c r="EF15" i="7" s="1"/>
  <c r="EF31" i="6" s="1"/>
  <c r="EG107" i="6" s="1"/>
  <c r="EJ14" i="7"/>
  <c r="EJ15" i="7" s="1"/>
  <c r="EJ31" i="6" s="1"/>
  <c r="EK107" i="6" s="1"/>
  <c r="EN14" i="7"/>
  <c r="EN15" i="7" s="1"/>
  <c r="EN31" i="6" s="1"/>
  <c r="EO107" i="6" s="1"/>
  <c r="ER14" i="7"/>
  <c r="ER15" i="7" s="1"/>
  <c r="ER31" i="6" s="1"/>
  <c r="ES107" i="6" s="1"/>
  <c r="EV14" i="7"/>
  <c r="EV15" i="7" s="1"/>
  <c r="EV31" i="6" s="1"/>
  <c r="EW107" i="6" s="1"/>
  <c r="EZ14" i="7"/>
  <c r="EZ15" i="7" s="1"/>
  <c r="EZ31" i="6" s="1"/>
  <c r="FA107" i="6" s="1"/>
  <c r="DE14" i="7"/>
  <c r="DE15" i="7" s="1"/>
  <c r="DE31" i="6" s="1"/>
  <c r="DF107" i="6" s="1"/>
  <c r="DI14" i="7"/>
  <c r="DI15" i="7" s="1"/>
  <c r="DI31" i="6" s="1"/>
  <c r="DJ107" i="6" s="1"/>
  <c r="DM14" i="7"/>
  <c r="DM15" i="7" s="1"/>
  <c r="DM31" i="6" s="1"/>
  <c r="DN107" i="6" s="1"/>
  <c r="DQ14" i="7"/>
  <c r="DQ15" i="7" s="1"/>
  <c r="DQ31" i="6" s="1"/>
  <c r="DR107" i="6" s="1"/>
  <c r="DU14" i="7"/>
  <c r="DU15" i="7" s="1"/>
  <c r="DU31" i="6" s="1"/>
  <c r="DV107" i="6" s="1"/>
  <c r="DY14" i="7"/>
  <c r="DY15" i="7" s="1"/>
  <c r="DY31" i="6" s="1"/>
  <c r="DZ107" i="6" s="1"/>
  <c r="EC14" i="7"/>
  <c r="EC15" i="7" s="1"/>
  <c r="EC31" i="6" s="1"/>
  <c r="ED107" i="6" s="1"/>
  <c r="EG14" i="7"/>
  <c r="EG15" i="7" s="1"/>
  <c r="EG31" i="6" s="1"/>
  <c r="EH107" i="6" s="1"/>
  <c r="EK14" i="7"/>
  <c r="EK15" i="7" s="1"/>
  <c r="EK31" i="6" s="1"/>
  <c r="EL107" i="6" s="1"/>
  <c r="EO14" i="7"/>
  <c r="EO15" i="7" s="1"/>
  <c r="EO31" i="6" s="1"/>
  <c r="EP107" i="6" s="1"/>
  <c r="ES14" i="7"/>
  <c r="ES15" i="7" s="1"/>
  <c r="ES31" i="6" s="1"/>
  <c r="ET107" i="6" s="1"/>
  <c r="EW14" i="7"/>
  <c r="EW15" i="7" s="1"/>
  <c r="EW31" i="6" s="1"/>
  <c r="EX107" i="6" s="1"/>
  <c r="FA14" i="7"/>
  <c r="FA15" i="7" s="1"/>
  <c r="FA31" i="6" s="1"/>
  <c r="FB107" i="6" s="1"/>
  <c r="DF14" i="7"/>
  <c r="DF15" i="7" s="1"/>
  <c r="DF31" i="6" s="1"/>
  <c r="DG107" i="6" s="1"/>
  <c r="DJ14" i="7"/>
  <c r="DJ15" i="7" s="1"/>
  <c r="DJ31" i="6" s="1"/>
  <c r="DK107" i="6" s="1"/>
  <c r="DN14" i="7"/>
  <c r="DN15" i="7" s="1"/>
  <c r="DN31" i="6" s="1"/>
  <c r="DO107" i="6" s="1"/>
  <c r="DR14" i="7"/>
  <c r="DR15" i="7" s="1"/>
  <c r="DR31" i="6" s="1"/>
  <c r="DS107" i="6" s="1"/>
  <c r="DV14" i="7"/>
  <c r="DV15" i="7" s="1"/>
  <c r="DV31" i="6" s="1"/>
  <c r="DW107" i="6" s="1"/>
  <c r="DZ14" i="7"/>
  <c r="DZ15" i="7" s="1"/>
  <c r="DZ31" i="6" s="1"/>
  <c r="EA107" i="6" s="1"/>
  <c r="ED14" i="7"/>
  <c r="ED15" i="7" s="1"/>
  <c r="ED31" i="6" s="1"/>
  <c r="EE107" i="6" s="1"/>
  <c r="EH14" i="7"/>
  <c r="EH15" i="7" s="1"/>
  <c r="EH31" i="6" s="1"/>
  <c r="EI107" i="6" s="1"/>
  <c r="EL14" i="7"/>
  <c r="EL15" i="7" s="1"/>
  <c r="EL31" i="6" s="1"/>
  <c r="EM107" i="6" s="1"/>
  <c r="EP14" i="7"/>
  <c r="EP15" i="7" s="1"/>
  <c r="EP31" i="6" s="1"/>
  <c r="EQ107" i="6" s="1"/>
  <c r="ET14" i="7"/>
  <c r="ET15" i="7" s="1"/>
  <c r="ET31" i="6" s="1"/>
  <c r="EU107" i="6" s="1"/>
  <c r="EX14" i="7"/>
  <c r="EX15" i="7" s="1"/>
  <c r="EX31" i="6" s="1"/>
  <c r="EY107" i="6" s="1"/>
  <c r="FB14" i="7"/>
  <c r="FB15" i="7" s="1"/>
  <c r="FB31" i="6" s="1"/>
  <c r="DK14" i="7"/>
  <c r="DK15" i="7" s="1"/>
  <c r="DK31" i="6" s="1"/>
  <c r="EA14" i="7"/>
  <c r="EA15" i="7" s="1"/>
  <c r="EA31" i="6" s="1"/>
  <c r="EQ14" i="7"/>
  <c r="EQ15" i="7" s="1"/>
  <c r="EQ31" i="6" s="1"/>
  <c r="DO14" i="7"/>
  <c r="DO15" i="7" s="1"/>
  <c r="DO31" i="6" s="1"/>
  <c r="EE14" i="7"/>
  <c r="EE15" i="7" s="1"/>
  <c r="EE31" i="6" s="1"/>
  <c r="EU14" i="7"/>
  <c r="EU15" i="7" s="1"/>
  <c r="EU31" i="6" s="1"/>
  <c r="DC14" i="7"/>
  <c r="DC15" i="7" s="1"/>
  <c r="DC31" i="6" s="1"/>
  <c r="DS14" i="7"/>
  <c r="DS15" i="7" s="1"/>
  <c r="DS31" i="6" s="1"/>
  <c r="EI14" i="7"/>
  <c r="EI15" i="7" s="1"/>
  <c r="EI31" i="6" s="1"/>
  <c r="EY14" i="7"/>
  <c r="EY15" i="7" s="1"/>
  <c r="EY31" i="6" s="1"/>
  <c r="DW14" i="7"/>
  <c r="DW15" i="7" s="1"/>
  <c r="DW31" i="6" s="1"/>
  <c r="EM14" i="7"/>
  <c r="EM15" i="7" s="1"/>
  <c r="EM31" i="6" s="1"/>
  <c r="DG14" i="7"/>
  <c r="DG15" i="7" s="1"/>
  <c r="DG31" i="6" s="1"/>
  <c r="DD7" i="7"/>
  <c r="DD45" i="6" s="1"/>
  <c r="DH7" i="7"/>
  <c r="DH45" i="6" s="1"/>
  <c r="DL7" i="7"/>
  <c r="DL45" i="6" s="1"/>
  <c r="DP7" i="7"/>
  <c r="DP45" i="6" s="1"/>
  <c r="DT7" i="7"/>
  <c r="DT45" i="6" s="1"/>
  <c r="DX7" i="7"/>
  <c r="DX45" i="6" s="1"/>
  <c r="EB7" i="7"/>
  <c r="EB45" i="6" s="1"/>
  <c r="EF7" i="7"/>
  <c r="EF45" i="6" s="1"/>
  <c r="EJ7" i="7"/>
  <c r="EJ45" i="6" s="1"/>
  <c r="EN7" i="7"/>
  <c r="EN45" i="6" s="1"/>
  <c r="ER7" i="7"/>
  <c r="ER45" i="6" s="1"/>
  <c r="EV7" i="7"/>
  <c r="EV45" i="6" s="1"/>
  <c r="EZ7" i="7"/>
  <c r="EZ45" i="6" s="1"/>
  <c r="DE7" i="7"/>
  <c r="DE45" i="6" s="1"/>
  <c r="DI7" i="7"/>
  <c r="DI45" i="6" s="1"/>
  <c r="DM7" i="7"/>
  <c r="DM45" i="6" s="1"/>
  <c r="DQ7" i="7"/>
  <c r="DQ45" i="6" s="1"/>
  <c r="DU7" i="7"/>
  <c r="DU45" i="6" s="1"/>
  <c r="DY7" i="7"/>
  <c r="DY45" i="6" s="1"/>
  <c r="EC7" i="7"/>
  <c r="EC45" i="6" s="1"/>
  <c r="EG7" i="7"/>
  <c r="EG45" i="6" s="1"/>
  <c r="EK7" i="7"/>
  <c r="EK45" i="6" s="1"/>
  <c r="EO7" i="7"/>
  <c r="EO45" i="6" s="1"/>
  <c r="ES7" i="7"/>
  <c r="ES45" i="6" s="1"/>
  <c r="EW7" i="7"/>
  <c r="EW45" i="6" s="1"/>
  <c r="FA7" i="7"/>
  <c r="FA45" i="6" s="1"/>
  <c r="DF7" i="7"/>
  <c r="DF45" i="6" s="1"/>
  <c r="DJ7" i="7"/>
  <c r="DJ45" i="6" s="1"/>
  <c r="DN7" i="7"/>
  <c r="DN45" i="6" s="1"/>
  <c r="DR7" i="7"/>
  <c r="DR45" i="6" s="1"/>
  <c r="DV7" i="7"/>
  <c r="DV45" i="6" s="1"/>
  <c r="DZ7" i="7"/>
  <c r="DZ45" i="6" s="1"/>
  <c r="ED7" i="7"/>
  <c r="ED45" i="6" s="1"/>
  <c r="EH7" i="7"/>
  <c r="EH45" i="6" s="1"/>
  <c r="EL7" i="7"/>
  <c r="EL45" i="6" s="1"/>
  <c r="EP7" i="7"/>
  <c r="EP45" i="6" s="1"/>
  <c r="ET7" i="7"/>
  <c r="ET45" i="6" s="1"/>
  <c r="EX7" i="7"/>
  <c r="EX45" i="6" s="1"/>
  <c r="FB7" i="7"/>
  <c r="FB45" i="6" s="1"/>
  <c r="DO7" i="7"/>
  <c r="DO45" i="6" s="1"/>
  <c r="EE7" i="7"/>
  <c r="EE45" i="6" s="1"/>
  <c r="EU7" i="7"/>
  <c r="EU45" i="6" s="1"/>
  <c r="DC7" i="7"/>
  <c r="DC45" i="6" s="1"/>
  <c r="DS7" i="7"/>
  <c r="DS45" i="6" s="1"/>
  <c r="EI7" i="7"/>
  <c r="EI45" i="6" s="1"/>
  <c r="EY7" i="7"/>
  <c r="EY45" i="6" s="1"/>
  <c r="DG7" i="7"/>
  <c r="DG45" i="6" s="1"/>
  <c r="DW7" i="7"/>
  <c r="DW45" i="6" s="1"/>
  <c r="EM7" i="7"/>
  <c r="EM45" i="6" s="1"/>
  <c r="DK7" i="7"/>
  <c r="DK45" i="6" s="1"/>
  <c r="EA7" i="7"/>
  <c r="EA45" i="6" s="1"/>
  <c r="EQ7" i="7"/>
  <c r="EQ45" i="6" s="1"/>
  <c r="AH28" i="6"/>
  <c r="DC28" i="6"/>
  <c r="DG28" i="6"/>
  <c r="DK28" i="6"/>
  <c r="DO28" i="6"/>
  <c r="DS28" i="6"/>
  <c r="DW28" i="6"/>
  <c r="EA28" i="6"/>
  <c r="EE28" i="6"/>
  <c r="EI28" i="6"/>
  <c r="EM28" i="6"/>
  <c r="EQ28" i="6"/>
  <c r="EU28" i="6"/>
  <c r="EY28" i="6"/>
  <c r="DD28" i="6"/>
  <c r="DH28" i="6"/>
  <c r="DL28" i="6"/>
  <c r="DP28" i="6"/>
  <c r="DT28" i="6"/>
  <c r="DX28" i="6"/>
  <c r="EB28" i="6"/>
  <c r="EF28" i="6"/>
  <c r="EJ28" i="6"/>
  <c r="EN28" i="6"/>
  <c r="ER28" i="6"/>
  <c r="EV28" i="6"/>
  <c r="EZ28" i="6"/>
  <c r="DE28" i="6"/>
  <c r="DI28" i="6"/>
  <c r="DM28" i="6"/>
  <c r="DQ28" i="6"/>
  <c r="DU28" i="6"/>
  <c r="DY28" i="6"/>
  <c r="EC28" i="6"/>
  <c r="EG28" i="6"/>
  <c r="EK28" i="6"/>
  <c r="EO28" i="6"/>
  <c r="ES28" i="6"/>
  <c r="EW28" i="6"/>
  <c r="FA28" i="6"/>
  <c r="DF28" i="6"/>
  <c r="DV28" i="6"/>
  <c r="EL28" i="6"/>
  <c r="FB28" i="6"/>
  <c r="DJ28" i="6"/>
  <c r="DZ28" i="6"/>
  <c r="EP28" i="6"/>
  <c r="DN28" i="6"/>
  <c r="ED28" i="6"/>
  <c r="ET28" i="6"/>
  <c r="DR28" i="6"/>
  <c r="EH28" i="6"/>
  <c r="EX28" i="6"/>
  <c r="C62" i="5"/>
  <c r="E54" i="6"/>
  <c r="I54" i="6"/>
  <c r="M54" i="6"/>
  <c r="Q54" i="6"/>
  <c r="U54" i="6"/>
  <c r="Y54" i="6"/>
  <c r="AC54" i="6"/>
  <c r="AG54" i="6"/>
  <c r="AK54" i="6"/>
  <c r="AO54" i="6"/>
  <c r="AS54" i="6"/>
  <c r="AW54" i="6"/>
  <c r="BA54" i="6"/>
  <c r="BE54" i="6"/>
  <c r="BI54" i="6"/>
  <c r="BM54" i="6"/>
  <c r="BQ54" i="6"/>
  <c r="BU54" i="6"/>
  <c r="BY54" i="6"/>
  <c r="CC54" i="6"/>
  <c r="CG54" i="6"/>
  <c r="CK54" i="6"/>
  <c r="CO54" i="6"/>
  <c r="CS54" i="6"/>
  <c r="CW54" i="6"/>
  <c r="DA54" i="6"/>
  <c r="K54" i="6"/>
  <c r="O54" i="6"/>
  <c r="AA54" i="6"/>
  <c r="AI54" i="6"/>
  <c r="AM54" i="6"/>
  <c r="AU54" i="6"/>
  <c r="BC54" i="6"/>
  <c r="BK54" i="6"/>
  <c r="BS54" i="6"/>
  <c r="CA54" i="6"/>
  <c r="CI54" i="6"/>
  <c r="CQ54" i="6"/>
  <c r="CY54" i="6"/>
  <c r="H54" i="6"/>
  <c r="P54" i="6"/>
  <c r="X54" i="6"/>
  <c r="AF54" i="6"/>
  <c r="AN54" i="6"/>
  <c r="AV54" i="6"/>
  <c r="BD54" i="6"/>
  <c r="F54" i="6"/>
  <c r="J54" i="6"/>
  <c r="N54" i="6"/>
  <c r="R54" i="6"/>
  <c r="V54" i="6"/>
  <c r="Z54" i="6"/>
  <c r="AD54" i="6"/>
  <c r="AH54" i="6"/>
  <c r="AL54" i="6"/>
  <c r="AP54" i="6"/>
  <c r="AT54" i="6"/>
  <c r="AX54" i="6"/>
  <c r="BB54" i="6"/>
  <c r="BF54" i="6"/>
  <c r="BJ54" i="6"/>
  <c r="BN54" i="6"/>
  <c r="BR54" i="6"/>
  <c r="BV54" i="6"/>
  <c r="BZ54" i="6"/>
  <c r="CD54" i="6"/>
  <c r="CH54" i="6"/>
  <c r="CL54" i="6"/>
  <c r="CP54" i="6"/>
  <c r="CT54" i="6"/>
  <c r="CX54" i="6"/>
  <c r="DB54" i="6"/>
  <c r="G54" i="6"/>
  <c r="S54" i="6"/>
  <c r="W54" i="6"/>
  <c r="AE54" i="6"/>
  <c r="AQ54" i="6"/>
  <c r="AY54" i="6"/>
  <c r="BG54" i="6"/>
  <c r="BO54" i="6"/>
  <c r="BW54" i="6"/>
  <c r="CE54" i="6"/>
  <c r="CM54" i="6"/>
  <c r="CU54" i="6"/>
  <c r="D54" i="6"/>
  <c r="L54" i="6"/>
  <c r="T54" i="6"/>
  <c r="AB54" i="6"/>
  <c r="AJ54" i="6"/>
  <c r="AR54" i="6"/>
  <c r="AZ54" i="6"/>
  <c r="BH54" i="6"/>
  <c r="BL54" i="6"/>
  <c r="CB54" i="6"/>
  <c r="CR54" i="6"/>
  <c r="BP54" i="6"/>
  <c r="CF54" i="6"/>
  <c r="CV54" i="6"/>
  <c r="BT54" i="6"/>
  <c r="CJ54" i="6"/>
  <c r="CZ54" i="6"/>
  <c r="BX54" i="6"/>
  <c r="CN54" i="6"/>
  <c r="C54" i="6"/>
  <c r="Q40" i="6"/>
  <c r="U40" i="6"/>
  <c r="Y40" i="6"/>
  <c r="AC40" i="6"/>
  <c r="AG40" i="6"/>
  <c r="AK40" i="6"/>
  <c r="AO40" i="6"/>
  <c r="AS40" i="6"/>
  <c r="AW40" i="6"/>
  <c r="BA40" i="6"/>
  <c r="BE40" i="6"/>
  <c r="BI40" i="6"/>
  <c r="BM40" i="6"/>
  <c r="BQ40" i="6"/>
  <c r="BU40" i="6"/>
  <c r="BY40" i="6"/>
  <c r="CC40" i="6"/>
  <c r="CG40" i="6"/>
  <c r="CK40" i="6"/>
  <c r="CO40" i="6"/>
  <c r="CS40" i="6"/>
  <c r="CW40" i="6"/>
  <c r="DA40" i="6"/>
  <c r="N40" i="6"/>
  <c r="R40" i="6"/>
  <c r="V40" i="6"/>
  <c r="Z40" i="6"/>
  <c r="AD40" i="6"/>
  <c r="AH40" i="6"/>
  <c r="AL40" i="6"/>
  <c r="AP40" i="6"/>
  <c r="AT40" i="6"/>
  <c r="AX40" i="6"/>
  <c r="BB40" i="6"/>
  <c r="BF40" i="6"/>
  <c r="BJ40" i="6"/>
  <c r="BN40" i="6"/>
  <c r="BR40" i="6"/>
  <c r="BV40" i="6"/>
  <c r="BZ40" i="6"/>
  <c r="CD40" i="6"/>
  <c r="CH40" i="6"/>
  <c r="CL40" i="6"/>
  <c r="CP40" i="6"/>
  <c r="CT40" i="6"/>
  <c r="CX40" i="6"/>
  <c r="DB40" i="6"/>
  <c r="BO40" i="6"/>
  <c r="BW40" i="6"/>
  <c r="CE40" i="6"/>
  <c r="CQ40" i="6"/>
  <c r="CY40" i="6"/>
  <c r="P40" i="6"/>
  <c r="X40" i="6"/>
  <c r="AF40" i="6"/>
  <c r="AN40" i="6"/>
  <c r="AZ40" i="6"/>
  <c r="BH40" i="6"/>
  <c r="BP40" i="6"/>
  <c r="BX40" i="6"/>
  <c r="CF40" i="6"/>
  <c r="CN40" i="6"/>
  <c r="K40" i="6"/>
  <c r="BT40" i="6"/>
  <c r="CV40" i="6"/>
  <c r="O40" i="6"/>
  <c r="S40" i="6"/>
  <c r="W40" i="6"/>
  <c r="AA40" i="6"/>
  <c r="AE40" i="6"/>
  <c r="AI40" i="6"/>
  <c r="AM40" i="6"/>
  <c r="AQ40" i="6"/>
  <c r="AU40" i="6"/>
  <c r="AY40" i="6"/>
  <c r="BC40" i="6"/>
  <c r="BG40" i="6"/>
  <c r="BK40" i="6"/>
  <c r="BS40" i="6"/>
  <c r="CA40" i="6"/>
  <c r="CI40" i="6"/>
  <c r="CM40" i="6"/>
  <c r="CU40" i="6"/>
  <c r="M40" i="6"/>
  <c r="T40" i="6"/>
  <c r="AB40" i="6"/>
  <c r="AJ40" i="6"/>
  <c r="AR40" i="6"/>
  <c r="AV40" i="6"/>
  <c r="BD40" i="6"/>
  <c r="BL40" i="6"/>
  <c r="CB40" i="6"/>
  <c r="CJ40" i="6"/>
  <c r="CR40" i="6"/>
  <c r="CZ40" i="6"/>
  <c r="E14" i="7"/>
  <c r="BQ14" i="7"/>
  <c r="BA14" i="7"/>
  <c r="CV14" i="7"/>
  <c r="AK14" i="7"/>
  <c r="CG14" i="7"/>
  <c r="U14" i="7"/>
  <c r="CL28" i="6"/>
  <c r="BF28" i="6"/>
  <c r="Z28" i="6"/>
  <c r="CO17" i="7"/>
  <c r="BI17" i="7"/>
  <c r="AC17" i="7"/>
  <c r="C28" i="6"/>
  <c r="CD28" i="6"/>
  <c r="AX28" i="6"/>
  <c r="R28" i="6"/>
  <c r="BT14" i="7"/>
  <c r="AN14" i="7"/>
  <c r="H14" i="7"/>
  <c r="CB17" i="7"/>
  <c r="AV17" i="7"/>
  <c r="P17" i="7"/>
  <c r="CY28" i="6"/>
  <c r="BV28" i="6"/>
  <c r="AP28" i="6"/>
  <c r="J28" i="6"/>
  <c r="BY17" i="7"/>
  <c r="AS17" i="7"/>
  <c r="M17" i="7"/>
  <c r="CT28" i="6"/>
  <c r="BN28" i="6"/>
  <c r="CJ14" i="7"/>
  <c r="BD14" i="7"/>
  <c r="X14" i="7"/>
  <c r="CR17" i="7"/>
  <c r="BL17" i="7"/>
  <c r="AF17" i="7"/>
  <c r="CT29" i="6"/>
  <c r="CD29" i="6"/>
  <c r="BN29" i="6"/>
  <c r="AX29" i="6"/>
  <c r="AH29" i="6"/>
  <c r="G28" i="6"/>
  <c r="O28" i="6"/>
  <c r="S28" i="6"/>
  <c r="W28" i="6"/>
  <c r="AA28" i="6"/>
  <c r="AE28" i="6"/>
  <c r="AI28" i="6"/>
  <c r="AM28" i="6"/>
  <c r="AQ28" i="6"/>
  <c r="AU28" i="6"/>
  <c r="AY28" i="6"/>
  <c r="BC28" i="6"/>
  <c r="BG28" i="6"/>
  <c r="BK28" i="6"/>
  <c r="BO28" i="6"/>
  <c r="BS28" i="6"/>
  <c r="BW28" i="6"/>
  <c r="CA28" i="6"/>
  <c r="CE28" i="6"/>
  <c r="CI28" i="6"/>
  <c r="CM28" i="6"/>
  <c r="CQ28" i="6"/>
  <c r="CU28" i="6"/>
  <c r="D28" i="6"/>
  <c r="H28" i="6"/>
  <c r="L28" i="6"/>
  <c r="P28" i="6"/>
  <c r="T28" i="6"/>
  <c r="X28" i="6"/>
  <c r="AB28" i="6"/>
  <c r="AF28" i="6"/>
  <c r="AJ28" i="6"/>
  <c r="AN28" i="6"/>
  <c r="AR28" i="6"/>
  <c r="AV28" i="6"/>
  <c r="AZ28" i="6"/>
  <c r="BD28" i="6"/>
  <c r="BH28" i="6"/>
  <c r="BL28" i="6"/>
  <c r="BP28" i="6"/>
  <c r="BT28" i="6"/>
  <c r="BX28" i="6"/>
  <c r="CB28" i="6"/>
  <c r="CF28" i="6"/>
  <c r="CJ28" i="6"/>
  <c r="CN28" i="6"/>
  <c r="CR28" i="6"/>
  <c r="CX28" i="6"/>
  <c r="CK28" i="6"/>
  <c r="BU28" i="6"/>
  <c r="BE28" i="6"/>
  <c r="AO28" i="6"/>
  <c r="Y28" i="6"/>
  <c r="I28" i="6"/>
  <c r="CS29" i="6"/>
  <c r="CK29" i="6"/>
  <c r="BU29" i="6"/>
  <c r="BE29" i="6"/>
  <c r="AO29" i="6"/>
  <c r="T29" i="6"/>
  <c r="CW14" i="7"/>
  <c r="DA14" i="7"/>
  <c r="F14" i="7"/>
  <c r="J14" i="7"/>
  <c r="N14" i="7"/>
  <c r="R14" i="7"/>
  <c r="V14" i="7"/>
  <c r="Z14" i="7"/>
  <c r="AD14" i="7"/>
  <c r="AH14" i="7"/>
  <c r="AL14" i="7"/>
  <c r="AP14" i="7"/>
  <c r="AT14" i="7"/>
  <c r="AX14" i="7"/>
  <c r="BB14" i="7"/>
  <c r="BF14" i="7"/>
  <c r="BJ14" i="7"/>
  <c r="BN14" i="7"/>
  <c r="BR14" i="7"/>
  <c r="BV14" i="7"/>
  <c r="BZ14" i="7"/>
  <c r="CD14" i="7"/>
  <c r="CH14" i="7"/>
  <c r="CL14" i="7"/>
  <c r="CP14" i="7"/>
  <c r="CT14" i="7"/>
  <c r="CX14" i="7"/>
  <c r="DB14" i="7"/>
  <c r="G14" i="7"/>
  <c r="K14" i="7"/>
  <c r="O14" i="7"/>
  <c r="S14" i="7"/>
  <c r="W14" i="7"/>
  <c r="AA14" i="7"/>
  <c r="AE14" i="7"/>
  <c r="AI14" i="7"/>
  <c r="AM14" i="7"/>
  <c r="AQ14" i="7"/>
  <c r="AU14" i="7"/>
  <c r="AY14" i="7"/>
  <c r="BC14" i="7"/>
  <c r="BG14" i="7"/>
  <c r="BK14" i="7"/>
  <c r="BO14" i="7"/>
  <c r="BS14" i="7"/>
  <c r="BW14" i="7"/>
  <c r="CA14" i="7"/>
  <c r="CE14" i="7"/>
  <c r="CI14" i="7"/>
  <c r="CM14" i="7"/>
  <c r="CQ14" i="7"/>
  <c r="CU14" i="7"/>
  <c r="CZ14" i="7"/>
  <c r="I14" i="7"/>
  <c r="Q14" i="7"/>
  <c r="Y14" i="7"/>
  <c r="AG14" i="7"/>
  <c r="AO14" i="7"/>
  <c r="AW14" i="7"/>
  <c r="BE14" i="7"/>
  <c r="BM14" i="7"/>
  <c r="BU14" i="7"/>
  <c r="CC14" i="7"/>
  <c r="CK14" i="7"/>
  <c r="CS14" i="7"/>
  <c r="D14" i="7"/>
  <c r="L14" i="7"/>
  <c r="T14" i="7"/>
  <c r="AB14" i="7"/>
  <c r="AJ14" i="7"/>
  <c r="AR14" i="7"/>
  <c r="AZ14" i="7"/>
  <c r="BH14" i="7"/>
  <c r="BP14" i="7"/>
  <c r="BX14" i="7"/>
  <c r="CF14" i="7"/>
  <c r="CN14" i="7"/>
  <c r="C14" i="7"/>
  <c r="E40" i="6"/>
  <c r="I40" i="6"/>
  <c r="F40" i="6"/>
  <c r="J40" i="6"/>
  <c r="D40" i="6"/>
  <c r="G40" i="6"/>
  <c r="H40" i="6"/>
  <c r="C40" i="6"/>
  <c r="DA28" i="6"/>
  <c r="DC104" i="6" s="1"/>
  <c r="CW28" i="6"/>
  <c r="CP28" i="6"/>
  <c r="CH28" i="6"/>
  <c r="BZ28" i="6"/>
  <c r="BR28" i="6"/>
  <c r="BJ28" i="6"/>
  <c r="BB28" i="6"/>
  <c r="AT28" i="6"/>
  <c r="AL28" i="6"/>
  <c r="AD28" i="6"/>
  <c r="V28" i="6"/>
  <c r="N28" i="6"/>
  <c r="F28" i="6"/>
  <c r="CX29" i="6"/>
  <c r="CP29" i="6"/>
  <c r="CH29" i="6"/>
  <c r="BZ29" i="6"/>
  <c r="BR29" i="6"/>
  <c r="BJ29" i="6"/>
  <c r="BB29" i="6"/>
  <c r="AT29" i="6"/>
  <c r="AL29" i="6"/>
  <c r="AC29" i="6"/>
  <c r="O29" i="6"/>
  <c r="CR14" i="7"/>
  <c r="CB14" i="7"/>
  <c r="BL14" i="7"/>
  <c r="AV14" i="7"/>
  <c r="AF14" i="7"/>
  <c r="P14" i="7"/>
  <c r="CZ17" i="7"/>
  <c r="CJ17" i="7"/>
  <c r="BT17" i="7"/>
  <c r="BD17" i="7"/>
  <c r="AN17" i="7"/>
  <c r="X17" i="7"/>
  <c r="DB29" i="6"/>
  <c r="DC105" i="6" s="1"/>
  <c r="CL29" i="6"/>
  <c r="BV29" i="6"/>
  <c r="BF29" i="6"/>
  <c r="AP29" i="6"/>
  <c r="W29" i="6"/>
  <c r="DB28" i="6"/>
  <c r="DD104" i="6" s="1"/>
  <c r="CS28" i="6"/>
  <c r="CC28" i="6"/>
  <c r="BM28" i="6"/>
  <c r="AW28" i="6"/>
  <c r="AG28" i="6"/>
  <c r="Q28" i="6"/>
  <c r="DA29" i="6"/>
  <c r="CC29" i="6"/>
  <c r="BM29" i="6"/>
  <c r="AW29" i="6"/>
  <c r="AG29" i="6"/>
  <c r="D29" i="6"/>
  <c r="F17" i="7"/>
  <c r="J17" i="7"/>
  <c r="N17" i="7"/>
  <c r="R17" i="7"/>
  <c r="V17" i="7"/>
  <c r="Z17" i="7"/>
  <c r="AD17" i="7"/>
  <c r="AH17" i="7"/>
  <c r="AL17" i="7"/>
  <c r="AP17" i="7"/>
  <c r="AT17" i="7"/>
  <c r="AX17" i="7"/>
  <c r="BB17" i="7"/>
  <c r="BF17" i="7"/>
  <c r="BJ17" i="7"/>
  <c r="BN17" i="7"/>
  <c r="BR17" i="7"/>
  <c r="BV17" i="7"/>
  <c r="BZ17" i="7"/>
  <c r="CD17" i="7"/>
  <c r="CH17" i="7"/>
  <c r="CL17" i="7"/>
  <c r="CP17" i="7"/>
  <c r="CT17" i="7"/>
  <c r="CX17" i="7"/>
  <c r="DB17" i="7"/>
  <c r="G17" i="7"/>
  <c r="K17" i="7"/>
  <c r="O17" i="7"/>
  <c r="S17" i="7"/>
  <c r="W17" i="7"/>
  <c r="AA17" i="7"/>
  <c r="AE17" i="7"/>
  <c r="AI17" i="7"/>
  <c r="AM17" i="7"/>
  <c r="AQ17" i="7"/>
  <c r="AU17" i="7"/>
  <c r="AY17" i="7"/>
  <c r="BC17" i="7"/>
  <c r="BG17" i="7"/>
  <c r="BK17" i="7"/>
  <c r="BO17" i="7"/>
  <c r="BS17" i="7"/>
  <c r="BW17" i="7"/>
  <c r="CA17" i="7"/>
  <c r="CE17" i="7"/>
  <c r="CI17" i="7"/>
  <c r="CM17" i="7"/>
  <c r="CQ17" i="7"/>
  <c r="CU17" i="7"/>
  <c r="CY17" i="7"/>
  <c r="C17" i="7"/>
  <c r="I17" i="7"/>
  <c r="Q17" i="7"/>
  <c r="Y17" i="7"/>
  <c r="AG17" i="7"/>
  <c r="AO17" i="7"/>
  <c r="AW17" i="7"/>
  <c r="BE17" i="7"/>
  <c r="BM17" i="7"/>
  <c r="BU17" i="7"/>
  <c r="CC17" i="7"/>
  <c r="CK17" i="7"/>
  <c r="CS17" i="7"/>
  <c r="DA17" i="7"/>
  <c r="D17" i="7"/>
  <c r="L17" i="7"/>
  <c r="T17" i="7"/>
  <c r="AB17" i="7"/>
  <c r="AJ17" i="7"/>
  <c r="AR17" i="7"/>
  <c r="AZ17" i="7"/>
  <c r="BH17" i="7"/>
  <c r="BP17" i="7"/>
  <c r="BX17" i="7"/>
  <c r="CF17" i="7"/>
  <c r="CN17" i="7"/>
  <c r="CV17" i="7"/>
  <c r="CZ28" i="6"/>
  <c r="CV28" i="6"/>
  <c r="CO28" i="6"/>
  <c r="CG28" i="6"/>
  <c r="BY28" i="6"/>
  <c r="BQ28" i="6"/>
  <c r="BI28" i="6"/>
  <c r="BA28" i="6"/>
  <c r="AS28" i="6"/>
  <c r="AK28" i="6"/>
  <c r="AC28" i="6"/>
  <c r="U28" i="6"/>
  <c r="M28" i="6"/>
  <c r="E28" i="6"/>
  <c r="CW29" i="6"/>
  <c r="CO29" i="6"/>
  <c r="CG29" i="6"/>
  <c r="BY29" i="6"/>
  <c r="BQ29" i="6"/>
  <c r="BI29" i="6"/>
  <c r="BA29" i="6"/>
  <c r="AS29" i="6"/>
  <c r="AK29" i="6"/>
  <c r="AB29" i="6"/>
  <c r="L29" i="6"/>
  <c r="CO14" i="7"/>
  <c r="BY14" i="7"/>
  <c r="BI14" i="7"/>
  <c r="AS14" i="7"/>
  <c r="AC14" i="7"/>
  <c r="M14" i="7"/>
  <c r="CW17" i="7"/>
  <c r="CG17" i="7"/>
  <c r="BQ17" i="7"/>
  <c r="BA17" i="7"/>
  <c r="AK17" i="7"/>
  <c r="U17" i="7"/>
  <c r="E17" i="7"/>
  <c r="E29" i="6"/>
  <c r="I29" i="6"/>
  <c r="M29" i="6"/>
  <c r="Q29" i="6"/>
  <c r="U29" i="6"/>
  <c r="Y29" i="6"/>
  <c r="F29" i="6"/>
  <c r="J29" i="6"/>
  <c r="N29" i="6"/>
  <c r="R29" i="6"/>
  <c r="V29" i="6"/>
  <c r="Z29" i="6"/>
  <c r="AD29" i="6"/>
  <c r="H29" i="6"/>
  <c r="P29" i="6"/>
  <c r="X29" i="6"/>
  <c r="AE29" i="6"/>
  <c r="AI29" i="6"/>
  <c r="AM29" i="6"/>
  <c r="AQ29" i="6"/>
  <c r="AU29" i="6"/>
  <c r="AY29" i="6"/>
  <c r="BC29" i="6"/>
  <c r="BG29" i="6"/>
  <c r="BK29" i="6"/>
  <c r="BO29" i="6"/>
  <c r="BS29" i="6"/>
  <c r="BW29" i="6"/>
  <c r="CA29" i="6"/>
  <c r="CE29" i="6"/>
  <c r="CI29" i="6"/>
  <c r="CM29" i="6"/>
  <c r="CQ29" i="6"/>
  <c r="CU29" i="6"/>
  <c r="CY29" i="6"/>
  <c r="C29" i="6"/>
  <c r="K29" i="6"/>
  <c r="S29" i="6"/>
  <c r="AA29" i="6"/>
  <c r="AF29" i="6"/>
  <c r="AJ29" i="6"/>
  <c r="AN29" i="6"/>
  <c r="AR29" i="6"/>
  <c r="AV29" i="6"/>
  <c r="AZ29" i="6"/>
  <c r="BD29" i="6"/>
  <c r="BH29" i="6"/>
  <c r="BL29" i="6"/>
  <c r="BP29" i="6"/>
  <c r="BT29" i="6"/>
  <c r="BX29" i="6"/>
  <c r="CB29" i="6"/>
  <c r="CF29" i="6"/>
  <c r="CJ29" i="6"/>
  <c r="CN29" i="6"/>
  <c r="CR29" i="6"/>
  <c r="CV29" i="6"/>
  <c r="CZ29" i="6"/>
  <c r="FA34" i="6" l="1"/>
  <c r="AC44" i="9"/>
  <c r="AK44" i="9"/>
  <c r="AM44" i="9"/>
  <c r="AH44" i="9"/>
  <c r="AG44" i="9"/>
  <c r="AF44" i="9"/>
  <c r="AO44" i="9"/>
  <c r="EJ104" i="6"/>
  <c r="EH34" i="6"/>
  <c r="EN34" i="6"/>
  <c r="EP104" i="6"/>
  <c r="EP110" i="6" s="1"/>
  <c r="AK30" i="9"/>
  <c r="EJ107" i="6"/>
  <c r="AK110" i="9" s="1"/>
  <c r="AK28" i="9"/>
  <c r="EJ105" i="6"/>
  <c r="AK108" i="9" s="1"/>
  <c r="AN29" i="9"/>
  <c r="EV106" i="6"/>
  <c r="AN109" i="9" s="1"/>
  <c r="FA116" i="6"/>
  <c r="DE116" i="6"/>
  <c r="DH116" i="6"/>
  <c r="AI39" i="9"/>
  <c r="EA116" i="6"/>
  <c r="DT104" i="6"/>
  <c r="DR34" i="6"/>
  <c r="ER104" i="6"/>
  <c r="EP34" i="6"/>
  <c r="EN104" i="6"/>
  <c r="EL34" i="6"/>
  <c r="EY104" i="6"/>
  <c r="EY110" i="6" s="1"/>
  <c r="EW34" i="6"/>
  <c r="EI104" i="6"/>
  <c r="EG34" i="6"/>
  <c r="DS104" i="6"/>
  <c r="DQ34" i="6"/>
  <c r="EZ34" i="6"/>
  <c r="FB104" i="6"/>
  <c r="FB110" i="6" s="1"/>
  <c r="EL104" i="6"/>
  <c r="EL110" i="6" s="1"/>
  <c r="EJ34" i="6"/>
  <c r="DT34" i="6"/>
  <c r="DV104" i="6"/>
  <c r="DV110" i="6" s="1"/>
  <c r="DD34" i="6"/>
  <c r="DF104" i="6"/>
  <c r="DF110" i="6" s="1"/>
  <c r="AL27" i="9"/>
  <c r="EM34" i="6"/>
  <c r="EO104" i="6"/>
  <c r="EO110" i="6" s="1"/>
  <c r="AH27" i="9"/>
  <c r="DW34" i="6"/>
  <c r="DY104" i="6"/>
  <c r="DY110" i="6" s="1"/>
  <c r="AD27" i="9"/>
  <c r="DG34" i="6"/>
  <c r="DI104" i="6"/>
  <c r="DI110" i="6" s="1"/>
  <c r="AI44" i="9"/>
  <c r="AD44" i="9"/>
  <c r="AL30" i="9"/>
  <c r="EN107" i="6"/>
  <c r="AL110" i="9" s="1"/>
  <c r="AG30" i="9"/>
  <c r="DT107" i="6"/>
  <c r="AG110" i="9" s="1"/>
  <c r="AF30" i="9"/>
  <c r="DP107" i="6"/>
  <c r="AF110" i="9" s="1"/>
  <c r="AN28" i="9"/>
  <c r="EV105" i="6"/>
  <c r="AN108" i="9" s="1"/>
  <c r="AJ28" i="9"/>
  <c r="EF105" i="6"/>
  <c r="AJ108" i="9" s="1"/>
  <c r="AF28" i="9"/>
  <c r="DP105" i="6"/>
  <c r="AF108" i="9" s="1"/>
  <c r="AM53" i="9"/>
  <c r="AG53" i="9"/>
  <c r="AC53" i="9"/>
  <c r="AM29" i="9"/>
  <c r="ER106" i="6"/>
  <c r="AM109" i="9" s="1"/>
  <c r="AH29" i="9"/>
  <c r="DX106" i="6"/>
  <c r="AH109" i="9" s="1"/>
  <c r="AG29" i="9"/>
  <c r="DT106" i="6"/>
  <c r="AG109" i="9" s="1"/>
  <c r="EW116" i="6"/>
  <c r="EG116" i="6"/>
  <c r="DQ116" i="6"/>
  <c r="EZ116" i="6"/>
  <c r="EJ116" i="6"/>
  <c r="DT116" i="6"/>
  <c r="DD116" i="6"/>
  <c r="AL39" i="9"/>
  <c r="EM116" i="6"/>
  <c r="AH39" i="9"/>
  <c r="DW116" i="6"/>
  <c r="AD39" i="9"/>
  <c r="DG116" i="6"/>
  <c r="DP104" i="6"/>
  <c r="DN34" i="6"/>
  <c r="EM104" i="6"/>
  <c r="EK34" i="6"/>
  <c r="DW104" i="6"/>
  <c r="DU34" i="6"/>
  <c r="DX34" i="6"/>
  <c r="DZ104" i="6"/>
  <c r="DZ110" i="6" s="1"/>
  <c r="AM27" i="9"/>
  <c r="EQ34" i="6"/>
  <c r="ES104" i="6"/>
  <c r="ES110" i="6" s="1"/>
  <c r="AI27" i="9"/>
  <c r="EA34" i="6"/>
  <c r="EC104" i="6"/>
  <c r="EC110" i="6" s="1"/>
  <c r="AE27" i="9"/>
  <c r="DK34" i="6"/>
  <c r="DM104" i="6"/>
  <c r="DM110" i="6" s="1"/>
  <c r="AD30" i="9"/>
  <c r="DH107" i="6"/>
  <c r="AD110" i="9" s="1"/>
  <c r="AJ30" i="9"/>
  <c r="EF107" i="6"/>
  <c r="AJ110" i="9" s="1"/>
  <c r="AG28" i="9"/>
  <c r="DT105" i="6"/>
  <c r="AG108" i="9" s="1"/>
  <c r="AN53" i="9"/>
  <c r="AL29" i="9"/>
  <c r="EN106" i="6"/>
  <c r="AL109" i="9" s="1"/>
  <c r="DU116" i="6"/>
  <c r="DX116" i="6"/>
  <c r="AE39" i="9"/>
  <c r="DK116" i="6"/>
  <c r="EV104" i="6"/>
  <c r="ET34" i="6"/>
  <c r="EB104" i="6"/>
  <c r="DZ34" i="6"/>
  <c r="DX104" i="6"/>
  <c r="DV34" i="6"/>
  <c r="EU104" i="6"/>
  <c r="ES34" i="6"/>
  <c r="EE104" i="6"/>
  <c r="EC34" i="6"/>
  <c r="DO104" i="6"/>
  <c r="DM34" i="6"/>
  <c r="EV34" i="6"/>
  <c r="EX104" i="6"/>
  <c r="EX110" i="6" s="1"/>
  <c r="EF34" i="6"/>
  <c r="EH104" i="6"/>
  <c r="EH110" i="6" s="1"/>
  <c r="DP34" i="6"/>
  <c r="DR104" i="6"/>
  <c r="DR110" i="6" s="1"/>
  <c r="AO27" i="9"/>
  <c r="EY34" i="6"/>
  <c r="FA104" i="6"/>
  <c r="FA110" i="6" s="1"/>
  <c r="AK27" i="9"/>
  <c r="EI34" i="6"/>
  <c r="EK104" i="6"/>
  <c r="EK110" i="6" s="1"/>
  <c r="AG27" i="9"/>
  <c r="DS34" i="6"/>
  <c r="DU104" i="6"/>
  <c r="DU110" i="6" s="1"/>
  <c r="AC27" i="9"/>
  <c r="DC34" i="6"/>
  <c r="DE104" i="6"/>
  <c r="DE110" i="6" s="1"/>
  <c r="AE44" i="9"/>
  <c r="AN44" i="9"/>
  <c r="AH30" i="9"/>
  <c r="DX107" i="6"/>
  <c r="AH110" i="9" s="1"/>
  <c r="AC30" i="9"/>
  <c r="DD107" i="6"/>
  <c r="AM30" i="9"/>
  <c r="ER107" i="6"/>
  <c r="AM110" i="9" s="1"/>
  <c r="AM28" i="9"/>
  <c r="ER105" i="6"/>
  <c r="AI28" i="9"/>
  <c r="EB105" i="6"/>
  <c r="AI108" i="9" s="1"/>
  <c r="AE28" i="9"/>
  <c r="DL105" i="6"/>
  <c r="AE108" i="9" s="1"/>
  <c r="AL53" i="9"/>
  <c r="AJ53" i="9"/>
  <c r="AF53" i="9"/>
  <c r="AJ29" i="9"/>
  <c r="EF106" i="6"/>
  <c r="AJ109" i="9" s="1"/>
  <c r="AI29" i="9"/>
  <c r="EB106" i="6"/>
  <c r="AI109" i="9" s="1"/>
  <c r="AD29" i="9"/>
  <c r="DH106" i="6"/>
  <c r="AD109" i="9" s="1"/>
  <c r="AC29" i="9"/>
  <c r="DD106" i="6"/>
  <c r="ES116" i="6"/>
  <c r="EC116" i="6"/>
  <c r="DM116" i="6"/>
  <c r="EV116" i="6"/>
  <c r="EF116" i="6"/>
  <c r="DP116" i="6"/>
  <c r="AO39" i="9"/>
  <c r="EY116" i="6"/>
  <c r="AK39" i="9"/>
  <c r="EI116" i="6"/>
  <c r="AG39" i="9"/>
  <c r="DS116" i="6"/>
  <c r="AC39" i="9"/>
  <c r="DC116" i="6"/>
  <c r="DG104" i="6"/>
  <c r="DE34" i="6"/>
  <c r="DH34" i="6"/>
  <c r="DJ104" i="6"/>
  <c r="DJ110" i="6" s="1"/>
  <c r="AE30" i="9"/>
  <c r="DL107" i="6"/>
  <c r="AE110" i="9" s="1"/>
  <c r="AM108" i="9"/>
  <c r="AO28" i="9"/>
  <c r="EZ105" i="6"/>
  <c r="AO108" i="9" s="1"/>
  <c r="AC28" i="9"/>
  <c r="DD105" i="6"/>
  <c r="AH53" i="9"/>
  <c r="AD53" i="9"/>
  <c r="AK29" i="9"/>
  <c r="EJ106" i="6"/>
  <c r="AK109" i="9" s="1"/>
  <c r="EK116" i="6"/>
  <c r="EN116" i="6"/>
  <c r="AM39" i="9"/>
  <c r="EQ116" i="6"/>
  <c r="EZ104" i="6"/>
  <c r="EX34" i="6"/>
  <c r="EF104" i="6"/>
  <c r="ED34" i="6"/>
  <c r="DL104" i="6"/>
  <c r="DJ34" i="6"/>
  <c r="DH104" i="6"/>
  <c r="DF34" i="6"/>
  <c r="EQ104" i="6"/>
  <c r="EO34" i="6"/>
  <c r="EA104" i="6"/>
  <c r="DY34" i="6"/>
  <c r="DK104" i="6"/>
  <c r="DI34" i="6"/>
  <c r="ER34" i="6"/>
  <c r="ET104" i="6"/>
  <c r="ET110" i="6" s="1"/>
  <c r="EB34" i="6"/>
  <c r="ED104" i="6"/>
  <c r="ED110" i="6" s="1"/>
  <c r="DL34" i="6"/>
  <c r="DN104" i="6"/>
  <c r="DN110" i="6" s="1"/>
  <c r="AN27" i="9"/>
  <c r="EU34" i="6"/>
  <c r="EW104" i="6"/>
  <c r="EW110" i="6" s="1"/>
  <c r="AJ27" i="9"/>
  <c r="EE34" i="6"/>
  <c r="EG104" i="6"/>
  <c r="EG110" i="6" s="1"/>
  <c r="AF27" i="9"/>
  <c r="DO34" i="6"/>
  <c r="DQ104" i="6"/>
  <c r="DQ110" i="6" s="1"/>
  <c r="AL44" i="9"/>
  <c r="AJ44" i="9"/>
  <c r="AO30" i="9"/>
  <c r="EZ107" i="6"/>
  <c r="AO110" i="9" s="1"/>
  <c r="AN30" i="9"/>
  <c r="EV107" i="6"/>
  <c r="AN110" i="9" s="1"/>
  <c r="AI30" i="9"/>
  <c r="EB107" i="6"/>
  <c r="AI110" i="9" s="1"/>
  <c r="AL28" i="9"/>
  <c r="EN105" i="6"/>
  <c r="AL108" i="9" s="1"/>
  <c r="AH28" i="9"/>
  <c r="DX105" i="6"/>
  <c r="AH108" i="9" s="1"/>
  <c r="AD28" i="9"/>
  <c r="DH105" i="6"/>
  <c r="AD108" i="9" s="1"/>
  <c r="AO53" i="9"/>
  <c r="AK53" i="9"/>
  <c r="AI53" i="9"/>
  <c r="AE53" i="9"/>
  <c r="AF29" i="9"/>
  <c r="DP106" i="6"/>
  <c r="AF109" i="9" s="1"/>
  <c r="AE29" i="9"/>
  <c r="DL106" i="6"/>
  <c r="AE109" i="9" s="1"/>
  <c r="AO29" i="9"/>
  <c r="EZ106" i="6"/>
  <c r="AO109" i="9" s="1"/>
  <c r="FB34" i="6"/>
  <c r="EO116" i="6"/>
  <c r="DY116" i="6"/>
  <c r="DI116" i="6"/>
  <c r="ER116" i="6"/>
  <c r="EB116" i="6"/>
  <c r="DL116" i="6"/>
  <c r="AN39" i="9"/>
  <c r="EU116" i="6"/>
  <c r="AJ39" i="9"/>
  <c r="EE116" i="6"/>
  <c r="AF39" i="9"/>
  <c r="DO116" i="6"/>
  <c r="C138" i="7"/>
  <c r="AA28" i="9"/>
  <c r="AB28" i="9"/>
  <c r="AA39" i="9"/>
  <c r="AB39" i="9"/>
  <c r="AA27" i="9"/>
  <c r="AB27" i="9"/>
  <c r="L138" i="7"/>
  <c r="BL138" i="7"/>
  <c r="BD138" i="7"/>
  <c r="AN138" i="7"/>
  <c r="X138" i="7"/>
  <c r="D138" i="7"/>
  <c r="CY138" i="7"/>
  <c r="CU138" i="7"/>
  <c r="CQ138" i="7"/>
  <c r="CM138" i="7"/>
  <c r="CI138" i="7"/>
  <c r="CE138" i="7"/>
  <c r="CA138" i="7"/>
  <c r="BW138" i="7"/>
  <c r="BS138" i="7"/>
  <c r="BO138" i="7"/>
  <c r="BK138" i="7"/>
  <c r="BG138" i="7"/>
  <c r="BC138" i="7"/>
  <c r="AY138" i="7"/>
  <c r="AU138" i="7"/>
  <c r="AQ138" i="7"/>
  <c r="AM138" i="7"/>
  <c r="AI138" i="7"/>
  <c r="AE138" i="7"/>
  <c r="AA138" i="7"/>
  <c r="W138" i="7"/>
  <c r="S138" i="7"/>
  <c r="O138" i="7"/>
  <c r="K138" i="7"/>
  <c r="G138" i="7"/>
  <c r="BX138" i="7"/>
  <c r="AF138" i="7"/>
  <c r="CO138" i="7"/>
  <c r="Q138" i="7"/>
  <c r="BP138" i="7"/>
  <c r="BH138" i="7"/>
  <c r="AV138" i="7"/>
  <c r="AJ138" i="7"/>
  <c r="AB138" i="7"/>
  <c r="T138" i="7"/>
  <c r="P138" i="7"/>
  <c r="H138" i="7"/>
  <c r="CZ138" i="7"/>
  <c r="CJ138" i="7"/>
  <c r="CV138" i="7"/>
  <c r="CR138" i="7"/>
  <c r="CN138" i="7"/>
  <c r="CF138" i="7"/>
  <c r="CB138" i="7"/>
  <c r="BT138" i="7"/>
  <c r="AZ138" i="7"/>
  <c r="AR138" i="7"/>
  <c r="BB138" i="7"/>
  <c r="AL138" i="7"/>
  <c r="V138" i="7"/>
  <c r="F138" i="7"/>
  <c r="BM138" i="7"/>
  <c r="AS138" i="7"/>
  <c r="AG138" i="7"/>
  <c r="M138" i="7"/>
  <c r="CS138" i="7"/>
  <c r="BY138" i="7"/>
  <c r="BI138" i="7"/>
  <c r="AW138" i="7"/>
  <c r="AC138" i="7"/>
  <c r="CC138" i="7"/>
  <c r="DB138" i="7"/>
  <c r="CX138" i="7"/>
  <c r="CP138" i="7"/>
  <c r="CL138" i="7"/>
  <c r="CH138" i="7"/>
  <c r="BZ138" i="7"/>
  <c r="BV138" i="7"/>
  <c r="BR138" i="7"/>
  <c r="BJ138" i="7"/>
  <c r="BF138" i="7"/>
  <c r="AT138" i="7"/>
  <c r="AP138" i="7"/>
  <c r="AD138" i="7"/>
  <c r="Z138" i="7"/>
  <c r="N138" i="7"/>
  <c r="J138" i="7"/>
  <c r="DA138" i="7"/>
  <c r="CW138" i="7"/>
  <c r="CK138" i="7"/>
  <c r="CG138" i="7"/>
  <c r="BU138" i="7"/>
  <c r="BQ138" i="7"/>
  <c r="BE138" i="7"/>
  <c r="BA138" i="7"/>
  <c r="AO138" i="7"/>
  <c r="AK138" i="7"/>
  <c r="Y138" i="7"/>
  <c r="U138" i="7"/>
  <c r="I138" i="7"/>
  <c r="E138" i="7"/>
  <c r="CT138" i="7"/>
  <c r="CD138" i="7"/>
  <c r="BN138" i="7"/>
  <c r="AX138" i="7"/>
  <c r="AH138" i="7"/>
  <c r="R138" i="7"/>
  <c r="C13" i="6"/>
  <c r="AC119" i="9" l="1"/>
  <c r="EF110" i="6"/>
  <c r="DD110" i="6"/>
  <c r="AG119" i="9"/>
  <c r="AG33" i="9"/>
  <c r="AJ33" i="9"/>
  <c r="AF33" i="9"/>
  <c r="AI107" i="9"/>
  <c r="AI113" i="9" s="1"/>
  <c r="O40" i="10"/>
  <c r="O25" i="10"/>
  <c r="AL119" i="9"/>
  <c r="DH110" i="6"/>
  <c r="O35" i="10"/>
  <c r="EA110" i="6"/>
  <c r="AN119" i="9"/>
  <c r="O24" i="10"/>
  <c r="AC108" i="9"/>
  <c r="AO33" i="9"/>
  <c r="AF107" i="9"/>
  <c r="AF113" i="9" s="1"/>
  <c r="DO110" i="6"/>
  <c r="AN107" i="9"/>
  <c r="AN113" i="9" s="1"/>
  <c r="EU110" i="6"/>
  <c r="EB110" i="6"/>
  <c r="AE119" i="9"/>
  <c r="AM33" i="9"/>
  <c r="AH107" i="9"/>
  <c r="AH113" i="9" s="1"/>
  <c r="DW110" i="6"/>
  <c r="DP110" i="6"/>
  <c r="AH119" i="9"/>
  <c r="AL33" i="9"/>
  <c r="AK107" i="9"/>
  <c r="AK113" i="9" s="1"/>
  <c r="EI110" i="6"/>
  <c r="EN110" i="6"/>
  <c r="DT110" i="6"/>
  <c r="AC110" i="7"/>
  <c r="AN33" i="9"/>
  <c r="AE107" i="9"/>
  <c r="AE113" i="9" s="1"/>
  <c r="AM107" i="9"/>
  <c r="AM113" i="9" s="1"/>
  <c r="DL110" i="6"/>
  <c r="EZ110" i="6"/>
  <c r="DK110" i="6"/>
  <c r="EQ110" i="6"/>
  <c r="O26" i="10"/>
  <c r="AK33" i="9"/>
  <c r="AI33" i="9"/>
  <c r="AD119" i="9"/>
  <c r="AH33" i="9"/>
  <c r="AC107" i="9"/>
  <c r="AD107" i="9"/>
  <c r="AD113" i="9" s="1"/>
  <c r="DG110" i="6"/>
  <c r="AK119" i="9"/>
  <c r="O23" i="10"/>
  <c r="AC33" i="9"/>
  <c r="AF119" i="9"/>
  <c r="AJ119" i="9"/>
  <c r="AM119" i="9"/>
  <c r="AO119" i="9"/>
  <c r="AJ107" i="9"/>
  <c r="AJ113" i="9" s="1"/>
  <c r="EE110" i="6"/>
  <c r="DX110" i="6"/>
  <c r="EV110" i="6"/>
  <c r="AE33" i="9"/>
  <c r="AL107" i="9"/>
  <c r="AL113" i="9" s="1"/>
  <c r="EM110" i="6"/>
  <c r="AD33" i="9"/>
  <c r="AG107" i="9"/>
  <c r="AG113" i="9" s="1"/>
  <c r="DS110" i="6"/>
  <c r="AO107" i="9"/>
  <c r="AO113" i="9" s="1"/>
  <c r="ER110" i="6"/>
  <c r="AI119" i="9"/>
  <c r="EJ110" i="6"/>
  <c r="AB194" i="9"/>
  <c r="AA194" i="9"/>
  <c r="AB196" i="9"/>
  <c r="AA196" i="9"/>
  <c r="AB195" i="9"/>
  <c r="AA195" i="9"/>
  <c r="B89" i="5"/>
  <c r="B90" i="5"/>
  <c r="B92" i="5"/>
  <c r="B93" i="5"/>
  <c r="E22" i="5"/>
  <c r="E37" i="5"/>
  <c r="E38" i="5"/>
  <c r="D31" i="5"/>
  <c r="E31" i="5" s="1"/>
  <c r="C20" i="10"/>
  <c r="C32" i="10" s="1"/>
  <c r="D20" i="10"/>
  <c r="D32" i="10" s="1"/>
  <c r="E20" i="10"/>
  <c r="E32" i="10" s="1"/>
  <c r="F20" i="10"/>
  <c r="F32" i="10" s="1"/>
  <c r="G20" i="10"/>
  <c r="G32" i="10" s="1"/>
  <c r="H20" i="10"/>
  <c r="H32" i="10" s="1"/>
  <c r="I20" i="10"/>
  <c r="I32" i="10" s="1"/>
  <c r="J20" i="10"/>
  <c r="J32" i="10" s="1"/>
  <c r="K20" i="10"/>
  <c r="K32" i="10" s="1"/>
  <c r="L20" i="10"/>
  <c r="L32" i="10" s="1"/>
  <c r="M20" i="10"/>
  <c r="M32" i="10" s="1"/>
  <c r="DE20" i="6" l="1"/>
  <c r="DG96" i="6" s="1"/>
  <c r="DI20" i="6"/>
  <c r="DK96" i="6" s="1"/>
  <c r="DM20" i="6"/>
  <c r="DO96" i="6" s="1"/>
  <c r="DQ20" i="6"/>
  <c r="DS96" i="6" s="1"/>
  <c r="DU20" i="6"/>
  <c r="DW96" i="6" s="1"/>
  <c r="DY20" i="6"/>
  <c r="EA96" i="6" s="1"/>
  <c r="EC20" i="6"/>
  <c r="EE96" i="6" s="1"/>
  <c r="EG20" i="6"/>
  <c r="EI96" i="6" s="1"/>
  <c r="EK20" i="6"/>
  <c r="EM96" i="6" s="1"/>
  <c r="EO20" i="6"/>
  <c r="EQ96" i="6" s="1"/>
  <c r="DF20" i="6"/>
  <c r="DH96" i="6" s="1"/>
  <c r="DK20" i="6"/>
  <c r="DP20" i="6"/>
  <c r="DR96" i="6" s="1"/>
  <c r="DV20" i="6"/>
  <c r="DX96" i="6" s="1"/>
  <c r="EA20" i="6"/>
  <c r="EF20" i="6"/>
  <c r="EH96" i="6" s="1"/>
  <c r="EL20" i="6"/>
  <c r="EN96" i="6" s="1"/>
  <c r="EQ20" i="6"/>
  <c r="EU20" i="6"/>
  <c r="EY20" i="6"/>
  <c r="DG20" i="6"/>
  <c r="DL20" i="6"/>
  <c r="DN96" i="6" s="1"/>
  <c r="DR20" i="6"/>
  <c r="DT96" i="6" s="1"/>
  <c r="DW20" i="6"/>
  <c r="EB20" i="6"/>
  <c r="ED96" i="6" s="1"/>
  <c r="EH20" i="6"/>
  <c r="EJ96" i="6" s="1"/>
  <c r="EM20" i="6"/>
  <c r="ER20" i="6"/>
  <c r="ET96" i="6" s="1"/>
  <c r="EV20" i="6"/>
  <c r="EX96" i="6" s="1"/>
  <c r="EZ20" i="6"/>
  <c r="FB96" i="6" s="1"/>
  <c r="DC20" i="6"/>
  <c r="DH20" i="6"/>
  <c r="DJ96" i="6" s="1"/>
  <c r="DN20" i="6"/>
  <c r="DP96" i="6" s="1"/>
  <c r="DS20" i="6"/>
  <c r="DX20" i="6"/>
  <c r="DZ96" i="6" s="1"/>
  <c r="ED20" i="6"/>
  <c r="EF96" i="6" s="1"/>
  <c r="EI20" i="6"/>
  <c r="EN20" i="6"/>
  <c r="EP96" i="6" s="1"/>
  <c r="ES20" i="6"/>
  <c r="EU96" i="6" s="1"/>
  <c r="EW20" i="6"/>
  <c r="EY96" i="6" s="1"/>
  <c r="FA20" i="6"/>
  <c r="DT20" i="6"/>
  <c r="DV96" i="6" s="1"/>
  <c r="EP20" i="6"/>
  <c r="ER96" i="6" s="1"/>
  <c r="DD20" i="6"/>
  <c r="DF96" i="6" s="1"/>
  <c r="DZ20" i="6"/>
  <c r="EB96" i="6" s="1"/>
  <c r="ET20" i="6"/>
  <c r="EV96" i="6" s="1"/>
  <c r="DJ20" i="6"/>
  <c r="DL96" i="6" s="1"/>
  <c r="EE20" i="6"/>
  <c r="EX20" i="6"/>
  <c r="EZ96" i="6" s="1"/>
  <c r="DO20" i="6"/>
  <c r="EJ20" i="6"/>
  <c r="EL96" i="6" s="1"/>
  <c r="FB20" i="6"/>
  <c r="O29" i="10"/>
  <c r="DC53" i="6"/>
  <c r="DG53" i="6"/>
  <c r="DK53" i="6"/>
  <c r="DO53" i="6"/>
  <c r="DS53" i="6"/>
  <c r="DW53" i="6"/>
  <c r="EA53" i="6"/>
  <c r="EE53" i="6"/>
  <c r="EI53" i="6"/>
  <c r="EM53" i="6"/>
  <c r="EQ53" i="6"/>
  <c r="EU53" i="6"/>
  <c r="EY53" i="6"/>
  <c r="DH53" i="6"/>
  <c r="DM53" i="6"/>
  <c r="DR53" i="6"/>
  <c r="DX53" i="6"/>
  <c r="EC53" i="6"/>
  <c r="EH53" i="6"/>
  <c r="EN53" i="6"/>
  <c r="ES53" i="6"/>
  <c r="EX53" i="6"/>
  <c r="DD53" i="6"/>
  <c r="DI53" i="6"/>
  <c r="DN53" i="6"/>
  <c r="DT53" i="6"/>
  <c r="DY53" i="6"/>
  <c r="ED53" i="6"/>
  <c r="EJ53" i="6"/>
  <c r="EO53" i="6"/>
  <c r="ET53" i="6"/>
  <c r="EZ53" i="6"/>
  <c r="DE53" i="6"/>
  <c r="DJ53" i="6"/>
  <c r="DP53" i="6"/>
  <c r="DU53" i="6"/>
  <c r="DZ53" i="6"/>
  <c r="EF53" i="6"/>
  <c r="EK53" i="6"/>
  <c r="EP53" i="6"/>
  <c r="EV53" i="6"/>
  <c r="FA53" i="6"/>
  <c r="DL53" i="6"/>
  <c r="EG53" i="6"/>
  <c r="FB53" i="6"/>
  <c r="DQ53" i="6"/>
  <c r="EL53" i="6"/>
  <c r="EW53" i="6"/>
  <c r="DV53" i="6"/>
  <c r="ER53" i="6"/>
  <c r="DF53" i="6"/>
  <c r="EB53" i="6"/>
  <c r="C18" i="6"/>
  <c r="DE19" i="6"/>
  <c r="DI19" i="6"/>
  <c r="DM19" i="6"/>
  <c r="DQ19" i="6"/>
  <c r="DU19" i="6"/>
  <c r="DY19" i="6"/>
  <c r="EC19" i="6"/>
  <c r="EG19" i="6"/>
  <c r="EK19" i="6"/>
  <c r="EO19" i="6"/>
  <c r="ES19" i="6"/>
  <c r="EW19" i="6"/>
  <c r="FA19" i="6"/>
  <c r="DD19" i="6"/>
  <c r="DJ19" i="6"/>
  <c r="DO19" i="6"/>
  <c r="DT19" i="6"/>
  <c r="DZ19" i="6"/>
  <c r="EE19" i="6"/>
  <c r="EJ19" i="6"/>
  <c r="EP19" i="6"/>
  <c r="EU19" i="6"/>
  <c r="EZ19" i="6"/>
  <c r="DF19" i="6"/>
  <c r="DK19" i="6"/>
  <c r="DP19" i="6"/>
  <c r="DV19" i="6"/>
  <c r="EA19" i="6"/>
  <c r="EF19" i="6"/>
  <c r="EL19" i="6"/>
  <c r="EQ19" i="6"/>
  <c r="EV19" i="6"/>
  <c r="FB19" i="6"/>
  <c r="DG19" i="6"/>
  <c r="DL19" i="6"/>
  <c r="DR19" i="6"/>
  <c r="DW19" i="6"/>
  <c r="EB19" i="6"/>
  <c r="EH19" i="6"/>
  <c r="EM19" i="6"/>
  <c r="ER19" i="6"/>
  <c r="EX19" i="6"/>
  <c r="DH19" i="6"/>
  <c r="ED19" i="6"/>
  <c r="EY19" i="6"/>
  <c r="DN19" i="6"/>
  <c r="EI19" i="6"/>
  <c r="DS19" i="6"/>
  <c r="EN19" i="6"/>
  <c r="ET19" i="6"/>
  <c r="DC19" i="6"/>
  <c r="DX19" i="6"/>
  <c r="DC44" i="6"/>
  <c r="DG44" i="6"/>
  <c r="DK44" i="6"/>
  <c r="DO44" i="6"/>
  <c r="DS44" i="6"/>
  <c r="DW44" i="6"/>
  <c r="EA44" i="6"/>
  <c r="EE44" i="6"/>
  <c r="EI44" i="6"/>
  <c r="EM44" i="6"/>
  <c r="EQ44" i="6"/>
  <c r="EU44" i="6"/>
  <c r="EY44" i="6"/>
  <c r="DD44" i="6"/>
  <c r="DH44" i="6"/>
  <c r="DL44" i="6"/>
  <c r="DP44" i="6"/>
  <c r="DT44" i="6"/>
  <c r="DX44" i="6"/>
  <c r="EB44" i="6"/>
  <c r="EF44" i="6"/>
  <c r="EJ44" i="6"/>
  <c r="EN44" i="6"/>
  <c r="ER44" i="6"/>
  <c r="EV44" i="6"/>
  <c r="EZ44" i="6"/>
  <c r="DE44" i="6"/>
  <c r="DI44" i="6"/>
  <c r="DM44" i="6"/>
  <c r="DQ44" i="6"/>
  <c r="DU44" i="6"/>
  <c r="DY44" i="6"/>
  <c r="EC44" i="6"/>
  <c r="EG44" i="6"/>
  <c r="EK44" i="6"/>
  <c r="EO44" i="6"/>
  <c r="ES44" i="6"/>
  <c r="EW44" i="6"/>
  <c r="FA44" i="6"/>
  <c r="DR44" i="6"/>
  <c r="EH44" i="6"/>
  <c r="EX44" i="6"/>
  <c r="DF44" i="6"/>
  <c r="DV44" i="6"/>
  <c r="EL44" i="6"/>
  <c r="FB44" i="6"/>
  <c r="DJ44" i="6"/>
  <c r="DZ44" i="6"/>
  <c r="EP44" i="6"/>
  <c r="ET44" i="6"/>
  <c r="DN44" i="6"/>
  <c r="ED44" i="6"/>
  <c r="DD74" i="6"/>
  <c r="DH74" i="6"/>
  <c r="DL74" i="6"/>
  <c r="DP74" i="6"/>
  <c r="DT74" i="6"/>
  <c r="DX74" i="6"/>
  <c r="EB74" i="6"/>
  <c r="EF74" i="6"/>
  <c r="EJ74" i="6"/>
  <c r="EN74" i="6"/>
  <c r="ER74" i="6"/>
  <c r="EV74" i="6"/>
  <c r="EZ74" i="6"/>
  <c r="DE74" i="6"/>
  <c r="DI74" i="6"/>
  <c r="DM74" i="6"/>
  <c r="DQ74" i="6"/>
  <c r="DU74" i="6"/>
  <c r="DY74" i="6"/>
  <c r="EC74" i="6"/>
  <c r="EG74" i="6"/>
  <c r="EK74" i="6"/>
  <c r="EO74" i="6"/>
  <c r="ES74" i="6"/>
  <c r="EW74" i="6"/>
  <c r="FA74" i="6"/>
  <c r="DF74" i="6"/>
  <c r="DJ74" i="6"/>
  <c r="DN74" i="6"/>
  <c r="DR74" i="6"/>
  <c r="DV74" i="6"/>
  <c r="DZ74" i="6"/>
  <c r="ED74" i="6"/>
  <c r="EH74" i="6"/>
  <c r="EL74" i="6"/>
  <c r="EP74" i="6"/>
  <c r="ET74" i="6"/>
  <c r="EX74" i="6"/>
  <c r="FB74" i="6"/>
  <c r="DO74" i="6"/>
  <c r="EE74" i="6"/>
  <c r="EU74" i="6"/>
  <c r="EQ74" i="6"/>
  <c r="DC74" i="6"/>
  <c r="DS74" i="6"/>
  <c r="EI74" i="6"/>
  <c r="EY74" i="6"/>
  <c r="EA74" i="6"/>
  <c r="DG74" i="6"/>
  <c r="DW74" i="6"/>
  <c r="EM74" i="6"/>
  <c r="DK74" i="6"/>
  <c r="BE53" i="6"/>
  <c r="BI53" i="6"/>
  <c r="BM53" i="6"/>
  <c r="BQ53" i="6"/>
  <c r="BU53" i="6"/>
  <c r="BY53" i="6"/>
  <c r="CC53" i="6"/>
  <c r="CG53" i="6"/>
  <c r="CK53" i="6"/>
  <c r="CO53" i="6"/>
  <c r="CS53" i="6"/>
  <c r="CW53" i="6"/>
  <c r="DA53" i="6"/>
  <c r="BK53" i="6"/>
  <c r="BO53" i="6"/>
  <c r="CA53" i="6"/>
  <c r="CM53" i="6"/>
  <c r="CY53" i="6"/>
  <c r="BL53" i="6"/>
  <c r="BT53" i="6"/>
  <c r="CB53" i="6"/>
  <c r="CJ53" i="6"/>
  <c r="CV53" i="6"/>
  <c r="BC53" i="6"/>
  <c r="BF53" i="6"/>
  <c r="BJ53" i="6"/>
  <c r="BN53" i="6"/>
  <c r="BR53" i="6"/>
  <c r="BV53" i="6"/>
  <c r="BZ53" i="6"/>
  <c r="CD53" i="6"/>
  <c r="CH53" i="6"/>
  <c r="CL53" i="6"/>
  <c r="CP53" i="6"/>
  <c r="CT53" i="6"/>
  <c r="CX53" i="6"/>
  <c r="DB53" i="6"/>
  <c r="BS53" i="6"/>
  <c r="CE53" i="6"/>
  <c r="CQ53" i="6"/>
  <c r="BD53" i="6"/>
  <c r="BH53" i="6"/>
  <c r="BP53" i="6"/>
  <c r="BX53" i="6"/>
  <c r="CF53" i="6"/>
  <c r="CR53" i="6"/>
  <c r="CZ53" i="6"/>
  <c r="BG53" i="6"/>
  <c r="BW53" i="6"/>
  <c r="CI53" i="6"/>
  <c r="CU53" i="6"/>
  <c r="CN53" i="6"/>
  <c r="AA199" i="9"/>
  <c r="AB199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CS197" i="6"/>
  <c r="CT197" i="6"/>
  <c r="CU197" i="6"/>
  <c r="CV197" i="6"/>
  <c r="CW197" i="6"/>
  <c r="CX197" i="6"/>
  <c r="CY197" i="6"/>
  <c r="CZ197" i="6"/>
  <c r="DA197" i="6"/>
  <c r="DB197" i="6"/>
  <c r="C197" i="6"/>
  <c r="C188" i="6"/>
  <c r="AM75" i="9" l="1"/>
  <c r="AL75" i="9"/>
  <c r="AO75" i="9"/>
  <c r="AN75" i="9"/>
  <c r="AN43" i="9"/>
  <c r="AJ43" i="9"/>
  <c r="AF43" i="9"/>
  <c r="AK18" i="9"/>
  <c r="EK95" i="6"/>
  <c r="EI25" i="6"/>
  <c r="DN95" i="6"/>
  <c r="DL25" i="6"/>
  <c r="FB95" i="6"/>
  <c r="EZ25" i="6"/>
  <c r="EU95" i="6"/>
  <c r="ES25" i="6"/>
  <c r="EB24" i="7"/>
  <c r="EB57" i="6"/>
  <c r="DI24" i="7"/>
  <c r="DI57" i="6"/>
  <c r="AN52" i="9"/>
  <c r="AN57" i="9" s="1"/>
  <c r="EU24" i="7"/>
  <c r="EU57" i="6"/>
  <c r="AF19" i="9"/>
  <c r="DQ96" i="6"/>
  <c r="AH75" i="9"/>
  <c r="AK75" i="9"/>
  <c r="AM43" i="9"/>
  <c r="AI43" i="9"/>
  <c r="AE43" i="9"/>
  <c r="EV95" i="6"/>
  <c r="ET25" i="6"/>
  <c r="DP95" i="6"/>
  <c r="DN25" i="6"/>
  <c r="EZ95" i="6"/>
  <c r="EX25" i="6"/>
  <c r="ED95" i="6"/>
  <c r="EB25" i="6"/>
  <c r="AD18" i="9"/>
  <c r="DI95" i="6"/>
  <c r="DG25" i="6"/>
  <c r="EN95" i="6"/>
  <c r="EL25" i="6"/>
  <c r="DR95" i="6"/>
  <c r="DP25" i="6"/>
  <c r="AN18" i="9"/>
  <c r="EW95" i="6"/>
  <c r="EU25" i="6"/>
  <c r="EB95" i="6"/>
  <c r="DZ25" i="6"/>
  <c r="DF95" i="6"/>
  <c r="DD25" i="6"/>
  <c r="EQ95" i="6"/>
  <c r="EO25" i="6"/>
  <c r="EA95" i="6"/>
  <c r="DY25" i="6"/>
  <c r="DK95" i="6"/>
  <c r="DI25" i="6"/>
  <c r="DF24" i="7"/>
  <c r="DF57" i="6"/>
  <c r="EL24" i="7"/>
  <c r="EL57" i="6"/>
  <c r="DL24" i="7"/>
  <c r="DL57" i="6"/>
  <c r="EK24" i="7"/>
  <c r="EK57" i="6"/>
  <c r="DP24" i="7"/>
  <c r="DP57" i="6"/>
  <c r="ET24" i="7"/>
  <c r="ET57" i="6"/>
  <c r="DY24" i="7"/>
  <c r="DY57" i="6"/>
  <c r="DD24" i="7"/>
  <c r="DD57" i="6"/>
  <c r="EH24" i="7"/>
  <c r="EH57" i="6"/>
  <c r="DM24" i="7"/>
  <c r="DM57" i="6"/>
  <c r="AM52" i="9"/>
  <c r="AM57" i="9" s="1"/>
  <c r="EQ24" i="7"/>
  <c r="EQ57" i="6"/>
  <c r="AI52" i="9"/>
  <c r="AI57" i="9" s="1"/>
  <c r="EA24" i="7"/>
  <c r="EA57" i="6"/>
  <c r="AE52" i="9"/>
  <c r="AE57" i="9" s="1"/>
  <c r="DK24" i="7"/>
  <c r="DK57" i="6"/>
  <c r="AK19" i="9"/>
  <c r="EK96" i="6"/>
  <c r="AD19" i="9"/>
  <c r="DI96" i="6"/>
  <c r="AD99" i="9" s="1"/>
  <c r="DJ95" i="6"/>
  <c r="DH25" i="6"/>
  <c r="DX95" i="6"/>
  <c r="DV25" i="6"/>
  <c r="DL95" i="6"/>
  <c r="DJ25" i="6"/>
  <c r="EE95" i="6"/>
  <c r="EC25" i="6"/>
  <c r="EW24" i="7"/>
  <c r="EW57" i="6"/>
  <c r="DU24" i="7"/>
  <c r="DU57" i="6"/>
  <c r="ED24" i="7"/>
  <c r="ED57" i="6"/>
  <c r="DR24" i="7"/>
  <c r="DR57" i="6"/>
  <c r="AF52" i="9"/>
  <c r="AF57" i="9" s="1"/>
  <c r="DO24" i="7"/>
  <c r="DO57" i="6"/>
  <c r="AG19" i="9"/>
  <c r="DU96" i="6"/>
  <c r="AD75" i="9"/>
  <c r="AG75" i="9"/>
  <c r="AJ75" i="9"/>
  <c r="AL43" i="9"/>
  <c r="AH43" i="9"/>
  <c r="AD43" i="9"/>
  <c r="EP95" i="6"/>
  <c r="EN25" i="6"/>
  <c r="AO18" i="9"/>
  <c r="FA95" i="6"/>
  <c r="EY25" i="6"/>
  <c r="ET95" i="6"/>
  <c r="ER25" i="6"/>
  <c r="AH18" i="9"/>
  <c r="DY95" i="6"/>
  <c r="DW25" i="6"/>
  <c r="FB25" i="6"/>
  <c r="EH95" i="6"/>
  <c r="EF25" i="6"/>
  <c r="AE18" i="9"/>
  <c r="DM95" i="6"/>
  <c r="DK25" i="6"/>
  <c r="ER95" i="6"/>
  <c r="EP25" i="6"/>
  <c r="DV95" i="6"/>
  <c r="DT25" i="6"/>
  <c r="FA25" i="6"/>
  <c r="EM95" i="6"/>
  <c r="EK25" i="6"/>
  <c r="DW95" i="6"/>
  <c r="DU25" i="6"/>
  <c r="DG95" i="6"/>
  <c r="DE25" i="6"/>
  <c r="ER24" i="7"/>
  <c r="ER57" i="6"/>
  <c r="DQ24" i="7"/>
  <c r="DQ57" i="6"/>
  <c r="FA24" i="7"/>
  <c r="FA57" i="6"/>
  <c r="EF24" i="7"/>
  <c r="EF57" i="6"/>
  <c r="DJ24" i="7"/>
  <c r="DJ57" i="6"/>
  <c r="EO24" i="7"/>
  <c r="EO57" i="6"/>
  <c r="DT24" i="7"/>
  <c r="DT57" i="6"/>
  <c r="EX24" i="7"/>
  <c r="EX57" i="6"/>
  <c r="EC24" i="7"/>
  <c r="EC57" i="6"/>
  <c r="DH24" i="7"/>
  <c r="DH57" i="6"/>
  <c r="AL52" i="9"/>
  <c r="AL57" i="9" s="1"/>
  <c r="EM24" i="7"/>
  <c r="EM57" i="6"/>
  <c r="AH52" i="9"/>
  <c r="AH57" i="9" s="1"/>
  <c r="DW24" i="7"/>
  <c r="DW57" i="6"/>
  <c r="AD52" i="9"/>
  <c r="AD57" i="9" s="1"/>
  <c r="DG24" i="7"/>
  <c r="DG57" i="6"/>
  <c r="AJ19" i="9"/>
  <c r="EG96" i="6"/>
  <c r="AJ99" i="9" s="1"/>
  <c r="AH19" i="9"/>
  <c r="DY96" i="6"/>
  <c r="AH99" i="9" s="1"/>
  <c r="AO19" i="9"/>
  <c r="FA96" i="6"/>
  <c r="AO99" i="9" s="1"/>
  <c r="AE19" i="9"/>
  <c r="DM96" i="6"/>
  <c r="AE99" i="9" s="1"/>
  <c r="AK99" i="9"/>
  <c r="AG99" i="9"/>
  <c r="AC18" i="9"/>
  <c r="DE95" i="6"/>
  <c r="DC25" i="6"/>
  <c r="EJ95" i="6"/>
  <c r="EH25" i="6"/>
  <c r="AM18" i="9"/>
  <c r="ES95" i="6"/>
  <c r="EQ25" i="6"/>
  <c r="AJ18" i="9"/>
  <c r="EG95" i="6"/>
  <c r="EE25" i="6"/>
  <c r="DO95" i="6"/>
  <c r="DM25" i="6"/>
  <c r="EG24" i="7"/>
  <c r="EG57" i="6"/>
  <c r="EP24" i="7"/>
  <c r="EP57" i="6"/>
  <c r="EZ24" i="7"/>
  <c r="EZ57" i="6"/>
  <c r="EN24" i="7"/>
  <c r="EN57" i="6"/>
  <c r="AJ52" i="9"/>
  <c r="AJ57" i="9" s="1"/>
  <c r="EE24" i="7"/>
  <c r="EE57" i="6"/>
  <c r="AM19" i="9"/>
  <c r="ES96" i="6"/>
  <c r="AM99" i="9" s="1"/>
  <c r="AE75" i="9"/>
  <c r="AI75" i="9"/>
  <c r="AC75" i="9"/>
  <c r="AF75" i="9"/>
  <c r="AO43" i="9"/>
  <c r="AK43" i="9"/>
  <c r="AG43" i="9"/>
  <c r="AC43" i="9"/>
  <c r="DZ95" i="6"/>
  <c r="DX25" i="6"/>
  <c r="AG18" i="9"/>
  <c r="DU95" i="6"/>
  <c r="DS25" i="6"/>
  <c r="EF95" i="6"/>
  <c r="ED25" i="6"/>
  <c r="AL18" i="9"/>
  <c r="EO95" i="6"/>
  <c r="EM25" i="6"/>
  <c r="DT95" i="6"/>
  <c r="DR25" i="6"/>
  <c r="EX95" i="6"/>
  <c r="EV25" i="6"/>
  <c r="AI18" i="9"/>
  <c r="EC95" i="6"/>
  <c r="EA25" i="6"/>
  <c r="DH95" i="6"/>
  <c r="DF25" i="6"/>
  <c r="EL95" i="6"/>
  <c r="EJ25" i="6"/>
  <c r="AF18" i="9"/>
  <c r="DQ95" i="6"/>
  <c r="DO25" i="6"/>
  <c r="EY95" i="6"/>
  <c r="EW25" i="6"/>
  <c r="EI95" i="6"/>
  <c r="EG25" i="6"/>
  <c r="DS95" i="6"/>
  <c r="DQ25" i="6"/>
  <c r="DV24" i="7"/>
  <c r="DV57" i="6"/>
  <c r="FB24" i="7"/>
  <c r="FB57" i="6"/>
  <c r="EV24" i="7"/>
  <c r="EV57" i="6"/>
  <c r="DZ24" i="7"/>
  <c r="DZ57" i="6"/>
  <c r="DE24" i="7"/>
  <c r="DE57" i="6"/>
  <c r="EJ24" i="7"/>
  <c r="EJ57" i="6"/>
  <c r="DN24" i="7"/>
  <c r="DN57" i="6"/>
  <c r="ES24" i="7"/>
  <c r="ES57" i="6"/>
  <c r="DX24" i="7"/>
  <c r="DX57" i="6"/>
  <c r="AO52" i="9"/>
  <c r="AO57" i="9" s="1"/>
  <c r="EY24" i="7"/>
  <c r="EY57" i="6"/>
  <c r="AK52" i="9"/>
  <c r="AK57" i="9" s="1"/>
  <c r="EI24" i="7"/>
  <c r="EI57" i="6"/>
  <c r="AG52" i="9"/>
  <c r="AG57" i="9" s="1"/>
  <c r="DS24" i="7"/>
  <c r="DS57" i="6"/>
  <c r="AC52" i="9"/>
  <c r="DC24" i="7"/>
  <c r="DC57" i="6"/>
  <c r="AC19" i="9"/>
  <c r="DE96" i="6"/>
  <c r="AL19" i="9"/>
  <c r="EO96" i="6"/>
  <c r="AL99" i="9" s="1"/>
  <c r="AN19" i="9"/>
  <c r="EW96" i="6"/>
  <c r="AN99" i="9" s="1"/>
  <c r="AI19" i="9"/>
  <c r="EC96" i="6"/>
  <c r="AI99" i="9" s="1"/>
  <c r="AF99" i="9"/>
  <c r="D188" i="6"/>
  <c r="C86" i="6"/>
  <c r="C159" i="6" s="1"/>
  <c r="O39" i="10" l="1"/>
  <c r="AF24" i="9"/>
  <c r="AF36" i="9" s="1"/>
  <c r="EE25" i="7"/>
  <c r="EE26" i="7" s="1"/>
  <c r="EE40" i="7"/>
  <c r="EE37" i="6"/>
  <c r="EO25" i="7"/>
  <c r="EO26" i="7" s="1"/>
  <c r="AE24" i="9"/>
  <c r="AE36" i="9" s="1"/>
  <c r="EN40" i="7"/>
  <c r="EN37" i="6"/>
  <c r="DK25" i="7"/>
  <c r="DK26" i="7" s="1"/>
  <c r="AN24" i="9"/>
  <c r="AN36" i="9" s="1"/>
  <c r="DN40" i="7"/>
  <c r="DN37" i="6"/>
  <c r="DI25" i="7"/>
  <c r="DI26" i="7" s="1"/>
  <c r="DN101" i="6"/>
  <c r="DN170" i="6"/>
  <c r="DC25" i="7"/>
  <c r="DC26" i="7" s="1"/>
  <c r="DX25" i="7"/>
  <c r="DN25" i="7"/>
  <c r="DN26" i="7" s="1"/>
  <c r="DE25" i="7"/>
  <c r="EV25" i="7"/>
  <c r="EV26" i="7" s="1"/>
  <c r="DV25" i="7"/>
  <c r="AK98" i="9"/>
  <c r="EI170" i="6"/>
  <c r="EI101" i="6"/>
  <c r="DQ101" i="6"/>
  <c r="DQ170" i="6"/>
  <c r="DF40" i="7"/>
  <c r="DF37" i="6"/>
  <c r="AI24" i="9"/>
  <c r="AI36" i="9" s="1"/>
  <c r="DT101" i="6"/>
  <c r="DT170" i="6"/>
  <c r="ED40" i="7"/>
  <c r="ED37" i="6"/>
  <c r="AG24" i="9"/>
  <c r="AG36" i="9" s="1"/>
  <c r="O65" i="10"/>
  <c r="EZ25" i="7"/>
  <c r="EZ26" i="7" s="1"/>
  <c r="EG25" i="7"/>
  <c r="EG101" i="6"/>
  <c r="EG170" i="6"/>
  <c r="AM24" i="9"/>
  <c r="AM36" i="9" s="1"/>
  <c r="DE170" i="6"/>
  <c r="DE101" i="6"/>
  <c r="DE113" i="6" s="1"/>
  <c r="EM25" i="7"/>
  <c r="EM26" i="7" s="1"/>
  <c r="DU40" i="7"/>
  <c r="DU37" i="6"/>
  <c r="FA40" i="7"/>
  <c r="FA37" i="6"/>
  <c r="ER170" i="6"/>
  <c r="ER101" i="6"/>
  <c r="EF40" i="7"/>
  <c r="EF37" i="6"/>
  <c r="DY101" i="6"/>
  <c r="DY170" i="6"/>
  <c r="EY40" i="7"/>
  <c r="EY37" i="6"/>
  <c r="EP170" i="6"/>
  <c r="EP101" i="6"/>
  <c r="DR25" i="7"/>
  <c r="DU25" i="7"/>
  <c r="DU26" i="7" s="1"/>
  <c r="AJ98" i="9"/>
  <c r="EE170" i="6"/>
  <c r="EE101" i="6"/>
  <c r="DX101" i="6"/>
  <c r="DX170" i="6"/>
  <c r="DM25" i="7"/>
  <c r="DM26" i="7" s="1"/>
  <c r="DD25" i="7"/>
  <c r="DD26" i="7" s="1"/>
  <c r="ET25" i="7"/>
  <c r="ET26" i="7" s="1"/>
  <c r="EK25" i="7"/>
  <c r="EK26" i="7" s="1"/>
  <c r="EL25" i="7"/>
  <c r="EL26" i="7" s="1"/>
  <c r="AE98" i="9"/>
  <c r="DK101" i="6"/>
  <c r="DK170" i="6"/>
  <c r="AM98" i="9"/>
  <c r="EQ170" i="6"/>
  <c r="EQ101" i="6"/>
  <c r="EB101" i="6"/>
  <c r="EB170" i="6"/>
  <c r="DP40" i="7"/>
  <c r="DP37" i="6"/>
  <c r="DG40" i="7"/>
  <c r="DG37" i="6"/>
  <c r="ED170" i="6"/>
  <c r="ED101" i="6"/>
  <c r="DP101" i="6"/>
  <c r="DP170" i="6"/>
  <c r="EU25" i="7"/>
  <c r="EU26" i="7" s="1"/>
  <c r="EZ40" i="7"/>
  <c r="EZ37" i="6"/>
  <c r="EI40" i="7"/>
  <c r="EI37" i="6"/>
  <c r="DS25" i="7"/>
  <c r="DS26" i="7" s="1"/>
  <c r="EG40" i="7"/>
  <c r="EG37" i="6"/>
  <c r="EL101" i="6"/>
  <c r="EL170" i="6"/>
  <c r="EC170" i="6"/>
  <c r="EC101" i="6"/>
  <c r="DR40" i="7"/>
  <c r="DR37" i="6"/>
  <c r="DU101" i="6"/>
  <c r="DU170" i="6"/>
  <c r="ES170" i="6"/>
  <c r="ES101" i="6"/>
  <c r="DH25" i="7"/>
  <c r="DH26" i="7" s="1"/>
  <c r="EF25" i="7"/>
  <c r="EF26" i="7" s="1"/>
  <c r="AD98" i="9"/>
  <c r="DG101" i="6"/>
  <c r="DG170" i="6"/>
  <c r="AL98" i="9"/>
  <c r="EM170" i="6"/>
  <c r="EM101" i="6"/>
  <c r="DW40" i="7"/>
  <c r="DW37" i="6"/>
  <c r="ET101" i="6"/>
  <c r="ET170" i="6"/>
  <c r="EC40" i="7"/>
  <c r="EC37" i="6"/>
  <c r="DI40" i="7"/>
  <c r="DI37" i="6"/>
  <c r="DZ40" i="7"/>
  <c r="DZ37" i="6"/>
  <c r="EN170" i="6"/>
  <c r="EN101" i="6"/>
  <c r="AN98" i="9"/>
  <c r="EU170" i="6"/>
  <c r="EU101" i="6"/>
  <c r="O15" i="10"/>
  <c r="AC57" i="9"/>
  <c r="AC109" i="7"/>
  <c r="AC111" i="7" s="1"/>
  <c r="O43" i="10" s="1"/>
  <c r="EY25" i="7"/>
  <c r="DQ40" i="7"/>
  <c r="DQ37" i="6"/>
  <c r="EW40" i="7"/>
  <c r="EW37" i="6"/>
  <c r="DH101" i="6"/>
  <c r="DH170" i="6"/>
  <c r="EV40" i="7"/>
  <c r="EV37" i="6"/>
  <c r="EM40" i="7"/>
  <c r="EM37" i="6"/>
  <c r="EF101" i="6"/>
  <c r="EF170" i="6"/>
  <c r="DX40" i="7"/>
  <c r="DX37" i="6"/>
  <c r="DM40" i="7"/>
  <c r="DM37" i="6"/>
  <c r="AJ24" i="9"/>
  <c r="AJ36" i="9" s="1"/>
  <c r="EH40" i="7"/>
  <c r="EH37" i="6"/>
  <c r="AC106" i="7"/>
  <c r="AC107" i="7" s="1"/>
  <c r="O14" i="10" s="1"/>
  <c r="AC24" i="9"/>
  <c r="AC36" i="9" s="1"/>
  <c r="DW25" i="7"/>
  <c r="DW26" i="7" s="1"/>
  <c r="EC25" i="7"/>
  <c r="EC26" i="7" s="1"/>
  <c r="DT25" i="7"/>
  <c r="DT26" i="7" s="1"/>
  <c r="DJ25" i="7"/>
  <c r="DJ26" i="7" s="1"/>
  <c r="FA25" i="7"/>
  <c r="FA26" i="7" s="1"/>
  <c r="ER25" i="7"/>
  <c r="ER26" i="7" s="1"/>
  <c r="AH98" i="9"/>
  <c r="DW170" i="6"/>
  <c r="DW101" i="6"/>
  <c r="DT40" i="7"/>
  <c r="DT37" i="6"/>
  <c r="DK40" i="7"/>
  <c r="DK37" i="6"/>
  <c r="EH101" i="6"/>
  <c r="EH170" i="6"/>
  <c r="AH24" i="9"/>
  <c r="AH36" i="9" s="1"/>
  <c r="FA170" i="6"/>
  <c r="FA101" i="6"/>
  <c r="DO25" i="7"/>
  <c r="DO26" i="7" s="1"/>
  <c r="DJ40" i="7"/>
  <c r="DJ37" i="6"/>
  <c r="DH40" i="7"/>
  <c r="DH37" i="6"/>
  <c r="EQ25" i="7"/>
  <c r="EQ26" i="7" s="1"/>
  <c r="DY40" i="7"/>
  <c r="DY37" i="6"/>
  <c r="DD40" i="7"/>
  <c r="DD37" i="6"/>
  <c r="EU40" i="7"/>
  <c r="EU37" i="6"/>
  <c r="DR101" i="6"/>
  <c r="DR170" i="6"/>
  <c r="DI101" i="6"/>
  <c r="DI170" i="6"/>
  <c r="EX40" i="7"/>
  <c r="EX37" i="6"/>
  <c r="ET40" i="7"/>
  <c r="ET37" i="6"/>
  <c r="EB25" i="7"/>
  <c r="EB26" i="7" s="1"/>
  <c r="FB170" i="6"/>
  <c r="FB101" i="6"/>
  <c r="EK170" i="6"/>
  <c r="EK101" i="6"/>
  <c r="DO40" i="7"/>
  <c r="DO37" i="6"/>
  <c r="AL24" i="9"/>
  <c r="AL36" i="9" s="1"/>
  <c r="DC40" i="7"/>
  <c r="DC37" i="6"/>
  <c r="EX25" i="7"/>
  <c r="EX26" i="7" s="1"/>
  <c r="DQ25" i="7"/>
  <c r="EP40" i="7"/>
  <c r="EP37" i="6"/>
  <c r="DV40" i="7"/>
  <c r="DV37" i="6"/>
  <c r="EO40" i="7"/>
  <c r="EO37" i="6"/>
  <c r="EB40" i="7"/>
  <c r="EB37" i="6"/>
  <c r="EI25" i="7"/>
  <c r="EI26" i="7" s="1"/>
  <c r="ES25" i="7"/>
  <c r="EJ25" i="7"/>
  <c r="EJ26" i="7" s="1"/>
  <c r="DZ25" i="7"/>
  <c r="FB25" i="7"/>
  <c r="FB26" i="7" s="1"/>
  <c r="AG98" i="9"/>
  <c r="DS101" i="6"/>
  <c r="DS170" i="6"/>
  <c r="AO98" i="9"/>
  <c r="EY170" i="6"/>
  <c r="EY101" i="6"/>
  <c r="EJ40" i="7"/>
  <c r="EJ37" i="6"/>
  <c r="EA40" i="7"/>
  <c r="EA37" i="6"/>
  <c r="EX170" i="6"/>
  <c r="EX101" i="6"/>
  <c r="EO170" i="6"/>
  <c r="EO101" i="6"/>
  <c r="DS40" i="7"/>
  <c r="DS37" i="6"/>
  <c r="DZ101" i="6"/>
  <c r="DZ170" i="6"/>
  <c r="EN25" i="7"/>
  <c r="EN26" i="7" s="1"/>
  <c r="EP25" i="7"/>
  <c r="EP26" i="7" s="1"/>
  <c r="AF98" i="9"/>
  <c r="DO170" i="6"/>
  <c r="DO101" i="6"/>
  <c r="EQ40" i="7"/>
  <c r="EQ37" i="6"/>
  <c r="EJ170" i="6"/>
  <c r="EJ101" i="6"/>
  <c r="DG25" i="7"/>
  <c r="DG26" i="7" s="1"/>
  <c r="DE40" i="7"/>
  <c r="DE37" i="6"/>
  <c r="EK40" i="7"/>
  <c r="EK37" i="6"/>
  <c r="DV170" i="6"/>
  <c r="DV101" i="6"/>
  <c r="DM170" i="6"/>
  <c r="DM101" i="6"/>
  <c r="FB40" i="7"/>
  <c r="FB37" i="6"/>
  <c r="ER40" i="7"/>
  <c r="ER37" i="6"/>
  <c r="AO24" i="9"/>
  <c r="AO36" i="9" s="1"/>
  <c r="ED25" i="7"/>
  <c r="EW25" i="7"/>
  <c r="EW26" i="7" s="1"/>
  <c r="DL170" i="6"/>
  <c r="DL101" i="6"/>
  <c r="DJ101" i="6"/>
  <c r="DJ170" i="6"/>
  <c r="EA25" i="7"/>
  <c r="EA26" i="7" s="1"/>
  <c r="EH25" i="7"/>
  <c r="EH26" i="7" s="1"/>
  <c r="DY25" i="7"/>
  <c r="DP25" i="7"/>
  <c r="DP26" i="7" s="1"/>
  <c r="DL25" i="7"/>
  <c r="DF25" i="7"/>
  <c r="DF26" i="7" s="1"/>
  <c r="AI98" i="9"/>
  <c r="EA170" i="6"/>
  <c r="EA101" i="6"/>
  <c r="DF170" i="6"/>
  <c r="DF101" i="6"/>
  <c r="EW101" i="6"/>
  <c r="EW170" i="6"/>
  <c r="EL40" i="7"/>
  <c r="EL37" i="6"/>
  <c r="AD24" i="9"/>
  <c r="AD36" i="9" s="1"/>
  <c r="EZ101" i="6"/>
  <c r="EZ170" i="6"/>
  <c r="EV170" i="6"/>
  <c r="EV101" i="6"/>
  <c r="ES40" i="7"/>
  <c r="ES37" i="6"/>
  <c r="DL40" i="7"/>
  <c r="DL37" i="6"/>
  <c r="AK24" i="9"/>
  <c r="AK36" i="9" s="1"/>
  <c r="E188" i="6"/>
  <c r="D86" i="6"/>
  <c r="D159" i="6" s="1"/>
  <c r="DL30" i="7" l="1"/>
  <c r="DL31" i="7" s="1"/>
  <c r="DL130" i="6" s="1"/>
  <c r="DL134" i="6" s="1"/>
  <c r="DM113" i="6"/>
  <c r="EJ113" i="6"/>
  <c r="AG173" i="9"/>
  <c r="AG104" i="9"/>
  <c r="ES30" i="7"/>
  <c r="ES31" i="7" s="1"/>
  <c r="ES130" i="6" s="1"/>
  <c r="ES134" i="6" s="1"/>
  <c r="EU113" i="6"/>
  <c r="ES113" i="6"/>
  <c r="EQ113" i="6"/>
  <c r="DR30" i="7"/>
  <c r="DR31" i="7" s="1"/>
  <c r="DR130" i="6" s="1"/>
  <c r="DR134" i="6" s="1"/>
  <c r="EG30" i="7"/>
  <c r="EG31" i="7" s="1"/>
  <c r="EG130" i="6" s="1"/>
  <c r="EG134" i="6" s="1"/>
  <c r="DV30" i="7"/>
  <c r="DV31" i="7" s="1"/>
  <c r="DV130" i="6" s="1"/>
  <c r="DV134" i="6" s="1"/>
  <c r="DE30" i="7"/>
  <c r="DE31" i="7" s="1"/>
  <c r="DE130" i="6" s="1"/>
  <c r="DE134" i="6" s="1"/>
  <c r="DX30" i="7"/>
  <c r="DX31" i="7" s="1"/>
  <c r="DX130" i="6" s="1"/>
  <c r="DX134" i="6" s="1"/>
  <c r="DN113" i="6"/>
  <c r="EZ113" i="6"/>
  <c r="DO113" i="6"/>
  <c r="EP30" i="7"/>
  <c r="EP31" i="7" s="1"/>
  <c r="EP130" i="6" s="1"/>
  <c r="EP134" i="6" s="1"/>
  <c r="DZ113" i="6"/>
  <c r="EO113" i="6"/>
  <c r="AO104" i="9"/>
  <c r="AO173" i="9"/>
  <c r="DR113" i="6"/>
  <c r="AH173" i="9"/>
  <c r="AH104" i="9"/>
  <c r="FA30" i="7"/>
  <c r="FA31" i="7" s="1"/>
  <c r="FA130" i="6" s="1"/>
  <c r="FA134" i="6" s="1"/>
  <c r="DT30" i="7"/>
  <c r="DT31" i="7" s="1"/>
  <c r="DT130" i="6" s="1"/>
  <c r="DT134" i="6" s="1"/>
  <c r="DW30" i="7"/>
  <c r="DW31" i="7" s="1"/>
  <c r="DW130" i="6" s="1"/>
  <c r="EF30" i="7"/>
  <c r="EF33" i="7" s="1"/>
  <c r="DP113" i="6"/>
  <c r="AE173" i="9"/>
  <c r="AE104" i="9"/>
  <c r="EK30" i="7"/>
  <c r="EK33" i="7" s="1"/>
  <c r="DD30" i="7"/>
  <c r="DD31" i="7" s="1"/>
  <c r="DD130" i="6" s="1"/>
  <c r="DD134" i="6" s="1"/>
  <c r="DX113" i="6"/>
  <c r="EM30" i="7"/>
  <c r="EM31" i="7" s="1"/>
  <c r="EM130" i="6" s="1"/>
  <c r="DT113" i="6"/>
  <c r="DF113" i="6"/>
  <c r="ED30" i="7"/>
  <c r="ED31" i="7" s="1"/>
  <c r="ED130" i="6" s="1"/>
  <c r="ED134" i="6" s="1"/>
  <c r="DQ30" i="7"/>
  <c r="DQ31" i="7" s="1"/>
  <c r="DQ130" i="6" s="1"/>
  <c r="DQ134" i="6" s="1"/>
  <c r="FB113" i="6"/>
  <c r="EH113" i="6"/>
  <c r="EY30" i="7"/>
  <c r="EY31" i="7" s="1"/>
  <c r="EY130" i="6" s="1"/>
  <c r="AL104" i="9"/>
  <c r="AL173" i="9"/>
  <c r="DK113" i="6"/>
  <c r="AJ173" i="9"/>
  <c r="AJ104" i="9"/>
  <c r="ER113" i="6"/>
  <c r="EI113" i="6"/>
  <c r="EV113" i="6"/>
  <c r="EA113" i="6"/>
  <c r="DF30" i="7"/>
  <c r="DF33" i="7" s="1"/>
  <c r="DP30" i="7"/>
  <c r="DP33" i="7" s="1"/>
  <c r="EH30" i="7"/>
  <c r="EH33" i="7" s="1"/>
  <c r="DJ113" i="6"/>
  <c r="EW30" i="7"/>
  <c r="EW33" i="7" s="1"/>
  <c r="DV113" i="6"/>
  <c r="FB30" i="7"/>
  <c r="FB33" i="7" s="1"/>
  <c r="EJ30" i="7"/>
  <c r="EJ31" i="7" s="1"/>
  <c r="EJ130" i="6" s="1"/>
  <c r="EJ134" i="6" s="1"/>
  <c r="EI30" i="7"/>
  <c r="EI33" i="7" s="1"/>
  <c r="EX30" i="7"/>
  <c r="EX31" i="7" s="1"/>
  <c r="EX130" i="6" s="1"/>
  <c r="EX134" i="6" s="1"/>
  <c r="EK113" i="6"/>
  <c r="AN173" i="9"/>
  <c r="AN104" i="9"/>
  <c r="ET113" i="6"/>
  <c r="EM113" i="6"/>
  <c r="DG113" i="6"/>
  <c r="EL113" i="6"/>
  <c r="ED113" i="6"/>
  <c r="AM104" i="9"/>
  <c r="AM173" i="9"/>
  <c r="EE113" i="6"/>
  <c r="DU30" i="7"/>
  <c r="DU33" i="7" s="1"/>
  <c r="EP113" i="6"/>
  <c r="EG113" i="6"/>
  <c r="EZ30" i="7"/>
  <c r="EZ33" i="7" s="1"/>
  <c r="AK104" i="9"/>
  <c r="AK173" i="9"/>
  <c r="EV30" i="7"/>
  <c r="EV33" i="7" s="1"/>
  <c r="DN30" i="7"/>
  <c r="DN33" i="7" s="1"/>
  <c r="DC30" i="7"/>
  <c r="DC33" i="7" s="1"/>
  <c r="DI30" i="7"/>
  <c r="DI33" i="7" s="1"/>
  <c r="EO30" i="7"/>
  <c r="EO31" i="7" s="1"/>
  <c r="EO130" i="6" s="1"/>
  <c r="EO134" i="6" s="1"/>
  <c r="AI104" i="9"/>
  <c r="AI173" i="9"/>
  <c r="DY30" i="7"/>
  <c r="DY31" i="7" s="1"/>
  <c r="DY130" i="6" s="1"/>
  <c r="DY134" i="6" s="1"/>
  <c r="DZ30" i="7"/>
  <c r="DZ31" i="7" s="1"/>
  <c r="DZ130" i="6" s="1"/>
  <c r="DZ134" i="6" s="1"/>
  <c r="FA113" i="6"/>
  <c r="DY113" i="6"/>
  <c r="EW113" i="6"/>
  <c r="DL26" i="7"/>
  <c r="DL33" i="7" s="1"/>
  <c r="DY26" i="7"/>
  <c r="EA30" i="7"/>
  <c r="EA33" i="7" s="1"/>
  <c r="DL113" i="6"/>
  <c r="ED26" i="7"/>
  <c r="DG30" i="7"/>
  <c r="DG33" i="7" s="1"/>
  <c r="AF173" i="9"/>
  <c r="AF104" i="9"/>
  <c r="EN30" i="7"/>
  <c r="EN33" i="7" s="1"/>
  <c r="EX113" i="6"/>
  <c r="EY113" i="6"/>
  <c r="DS113" i="6"/>
  <c r="DZ26" i="7"/>
  <c r="ES26" i="7"/>
  <c r="DQ26" i="7"/>
  <c r="EB30" i="7"/>
  <c r="EB33" i="7" s="1"/>
  <c r="DI113" i="6"/>
  <c r="EQ30" i="7"/>
  <c r="EQ33" i="7" s="1"/>
  <c r="DO30" i="7"/>
  <c r="DO33" i="7" s="1"/>
  <c r="DW113" i="6"/>
  <c r="ER30" i="7"/>
  <c r="ER33" i="7" s="1"/>
  <c r="DJ30" i="7"/>
  <c r="DJ33" i="7" s="1"/>
  <c r="EC30" i="7"/>
  <c r="EC33" i="7" s="1"/>
  <c r="O20" i="10"/>
  <c r="O32" i="10" s="1"/>
  <c r="EF113" i="6"/>
  <c r="DH113" i="6"/>
  <c r="EY26" i="7"/>
  <c r="EN113" i="6"/>
  <c r="AD173" i="9"/>
  <c r="AD104" i="9"/>
  <c r="DH30" i="7"/>
  <c r="DH33" i="7" s="1"/>
  <c r="DU113" i="6"/>
  <c r="EC113" i="6"/>
  <c r="DS30" i="7"/>
  <c r="DS33" i="7" s="1"/>
  <c r="EU30" i="7"/>
  <c r="EU33" i="7" s="1"/>
  <c r="EB113" i="6"/>
  <c r="EL30" i="7"/>
  <c r="EL31" i="7" s="1"/>
  <c r="EL130" i="6" s="1"/>
  <c r="EL134" i="6" s="1"/>
  <c r="ET30" i="7"/>
  <c r="ET33" i="7" s="1"/>
  <c r="DM30" i="7"/>
  <c r="DM33" i="7" s="1"/>
  <c r="DR26" i="7"/>
  <c r="DR33" i="7" s="1"/>
  <c r="EG26" i="7"/>
  <c r="DQ113" i="6"/>
  <c r="DV26" i="7"/>
  <c r="DE26" i="7"/>
  <c r="DE33" i="7" s="1"/>
  <c r="DX26" i="7"/>
  <c r="DK30" i="7"/>
  <c r="DK33" i="7" s="1"/>
  <c r="EE30" i="7"/>
  <c r="EE33" i="7" s="1"/>
  <c r="F188" i="6"/>
  <c r="E86" i="6"/>
  <c r="E159" i="6" s="1"/>
  <c r="D163" i="6"/>
  <c r="DQ33" i="7" l="1"/>
  <c r="DY33" i="7"/>
  <c r="DW33" i="7"/>
  <c r="ED33" i="7"/>
  <c r="DV33" i="7"/>
  <c r="DD33" i="7"/>
  <c r="ER31" i="7"/>
  <c r="ER130" i="6" s="1"/>
  <c r="ER134" i="6" s="1"/>
  <c r="DK31" i="7"/>
  <c r="DK130" i="6" s="1"/>
  <c r="DK134" i="6" s="1"/>
  <c r="DM31" i="7"/>
  <c r="DM130" i="6" s="1"/>
  <c r="DM134" i="6" s="1"/>
  <c r="EI31" i="7"/>
  <c r="EI130" i="6" s="1"/>
  <c r="EI134" i="6" s="1"/>
  <c r="DP31" i="7"/>
  <c r="DP130" i="6" s="1"/>
  <c r="DP134" i="6" s="1"/>
  <c r="DS31" i="7"/>
  <c r="DS130" i="6" s="1"/>
  <c r="DS134" i="6" s="1"/>
  <c r="EC31" i="7"/>
  <c r="EC130" i="6" s="1"/>
  <c r="EC134" i="6" s="1"/>
  <c r="DC31" i="7"/>
  <c r="DC130" i="6" s="1"/>
  <c r="DC134" i="6" s="1"/>
  <c r="EM33" i="7"/>
  <c r="EF31" i="7"/>
  <c r="EF130" i="6" s="1"/>
  <c r="EF134" i="6" s="1"/>
  <c r="DU31" i="7"/>
  <c r="DU130" i="6" s="1"/>
  <c r="DU134" i="6" s="1"/>
  <c r="FA33" i="7"/>
  <c r="DZ33" i="7"/>
  <c r="EV31" i="7"/>
  <c r="EV130" i="6" s="1"/>
  <c r="EV134" i="6" s="1"/>
  <c r="EP33" i="7"/>
  <c r="EO33" i="7"/>
  <c r="EJ33" i="7"/>
  <c r="EE31" i="7"/>
  <c r="EE130" i="6" s="1"/>
  <c r="EE134" i="6" s="1"/>
  <c r="EG33" i="7"/>
  <c r="ET31" i="7"/>
  <c r="ET130" i="6" s="1"/>
  <c r="ET134" i="6" s="1"/>
  <c r="EU31" i="7"/>
  <c r="EU130" i="6" s="1"/>
  <c r="EU134" i="6" s="1"/>
  <c r="DJ31" i="7"/>
  <c r="DJ130" i="6" s="1"/>
  <c r="DJ134" i="6" s="1"/>
  <c r="EN31" i="7"/>
  <c r="EN130" i="6" s="1"/>
  <c r="EN134" i="6" s="1"/>
  <c r="DG31" i="7"/>
  <c r="DG130" i="6" s="1"/>
  <c r="DI31" i="7"/>
  <c r="DI130" i="6" s="1"/>
  <c r="DI134" i="6" s="1"/>
  <c r="DN31" i="7"/>
  <c r="DN130" i="6" s="1"/>
  <c r="DN134" i="6" s="1"/>
  <c r="EH31" i="7"/>
  <c r="EH130" i="6" s="1"/>
  <c r="EH134" i="6" s="1"/>
  <c r="DF31" i="7"/>
  <c r="DF130" i="6" s="1"/>
  <c r="DF134" i="6" s="1"/>
  <c r="EY33" i="7"/>
  <c r="ES33" i="7"/>
  <c r="EZ31" i="7"/>
  <c r="EZ130" i="6" s="1"/>
  <c r="EZ134" i="6" s="1"/>
  <c r="EK31" i="7"/>
  <c r="EK130" i="6" s="1"/>
  <c r="EK134" i="6" s="1"/>
  <c r="AH133" i="9"/>
  <c r="AH137" i="9" s="1"/>
  <c r="DW134" i="6"/>
  <c r="AL133" i="9"/>
  <c r="AL137" i="9" s="1"/>
  <c r="EM134" i="6"/>
  <c r="AI116" i="9"/>
  <c r="AN116" i="9"/>
  <c r="DH31" i="7"/>
  <c r="DH130" i="6" s="1"/>
  <c r="DH134" i="6" s="1"/>
  <c r="EQ31" i="7"/>
  <c r="EQ130" i="6" s="1"/>
  <c r="EB31" i="7"/>
  <c r="EB130" i="6" s="1"/>
  <c r="EB134" i="6" s="1"/>
  <c r="AF116" i="9"/>
  <c r="EW31" i="7"/>
  <c r="EW130" i="6" s="1"/>
  <c r="EW134" i="6" s="1"/>
  <c r="AL116" i="9"/>
  <c r="AE116" i="9"/>
  <c r="AO116" i="9"/>
  <c r="DT33" i="7"/>
  <c r="DX33" i="7"/>
  <c r="AD116" i="9"/>
  <c r="DO31" i="7"/>
  <c r="DO130" i="6" s="1"/>
  <c r="EA31" i="7"/>
  <c r="EA130" i="6" s="1"/>
  <c r="AK116" i="9"/>
  <c r="FB31" i="7"/>
  <c r="FB130" i="6" s="1"/>
  <c r="FB134" i="6" s="1"/>
  <c r="AJ116" i="9"/>
  <c r="EX33" i="7"/>
  <c r="AM116" i="9"/>
  <c r="AG116" i="9"/>
  <c r="EL33" i="7"/>
  <c r="EY134" i="6"/>
  <c r="AH116" i="9"/>
  <c r="E163" i="6"/>
  <c r="G188" i="6"/>
  <c r="F86" i="6"/>
  <c r="F159" i="6" s="1"/>
  <c r="AG133" i="9" l="1"/>
  <c r="AG137" i="9" s="1"/>
  <c r="AN133" i="9"/>
  <c r="AN137" i="9" s="1"/>
  <c r="AO133" i="9"/>
  <c r="AO137" i="9" s="1"/>
  <c r="AD133" i="9"/>
  <c r="AD137" i="9" s="1"/>
  <c r="AJ133" i="9"/>
  <c r="AJ137" i="9" s="1"/>
  <c r="DG134" i="6"/>
  <c r="AC133" i="9"/>
  <c r="AC137" i="9" s="1"/>
  <c r="AK133" i="9"/>
  <c r="AK137" i="9" s="1"/>
  <c r="AE133" i="9"/>
  <c r="AE137" i="9" s="1"/>
  <c r="AM133" i="9"/>
  <c r="AM137" i="9" s="1"/>
  <c r="EQ134" i="6"/>
  <c r="AF133" i="9"/>
  <c r="AF137" i="9" s="1"/>
  <c r="DO134" i="6"/>
  <c r="AI133" i="9"/>
  <c r="AI137" i="9" s="1"/>
  <c r="EA134" i="6"/>
  <c r="H188" i="6"/>
  <c r="G86" i="6"/>
  <c r="C86" i="9"/>
  <c r="D86" i="9" l="1"/>
  <c r="G159" i="6"/>
  <c r="G163" i="6" s="1"/>
  <c r="C163" i="9"/>
  <c r="F163" i="6"/>
  <c r="I188" i="6"/>
  <c r="H86" i="6"/>
  <c r="H159" i="6" s="1"/>
  <c r="H163" i="6" l="1"/>
  <c r="J188" i="6"/>
  <c r="I86" i="6"/>
  <c r="E86" i="9"/>
  <c r="F86" i="9" l="1"/>
  <c r="I159" i="6"/>
  <c r="I163" i="6"/>
  <c r="K188" i="6"/>
  <c r="J86" i="6"/>
  <c r="J159" i="6" s="1"/>
  <c r="L188" i="6" l="1"/>
  <c r="K86" i="6"/>
  <c r="K159" i="6" s="1"/>
  <c r="G86" i="9"/>
  <c r="D163" i="9" l="1"/>
  <c r="D167" i="9" s="1"/>
  <c r="J163" i="6"/>
  <c r="K163" i="6"/>
  <c r="M188" i="6"/>
  <c r="L86" i="6"/>
  <c r="L159" i="6" s="1"/>
  <c r="H86" i="9"/>
  <c r="L163" i="6" l="1"/>
  <c r="N188" i="6"/>
  <c r="M86" i="6"/>
  <c r="M159" i="6" s="1"/>
  <c r="I86" i="9"/>
  <c r="M163" i="6" l="1"/>
  <c r="O188" i="6"/>
  <c r="N86" i="6"/>
  <c r="N159" i="6" s="1"/>
  <c r="J86" i="9"/>
  <c r="K86" i="9" l="1"/>
  <c r="P188" i="6"/>
  <c r="O86" i="6"/>
  <c r="L86" i="9" l="1"/>
  <c r="O159" i="6"/>
  <c r="E163" i="9"/>
  <c r="E167" i="9" s="1"/>
  <c r="N163" i="6"/>
  <c r="Q188" i="6"/>
  <c r="P86" i="6"/>
  <c r="P159" i="6" s="1"/>
  <c r="O163" i="6"/>
  <c r="P163" i="6" l="1"/>
  <c r="M86" i="9"/>
  <c r="R188" i="6"/>
  <c r="Q86" i="6"/>
  <c r="Q159" i="6" s="1"/>
  <c r="Q163" i="6" l="1"/>
  <c r="N86" i="9"/>
  <c r="S188" i="6"/>
  <c r="R86" i="6"/>
  <c r="O86" i="9" l="1"/>
  <c r="B73" i="10" s="1"/>
  <c r="R159" i="6"/>
  <c r="T188" i="6"/>
  <c r="S86" i="6"/>
  <c r="P86" i="9" l="1"/>
  <c r="C73" i="10" s="1"/>
  <c r="S159" i="6"/>
  <c r="F163" i="9"/>
  <c r="F167" i="9" s="1"/>
  <c r="R163" i="6"/>
  <c r="S163" i="6"/>
  <c r="U188" i="6"/>
  <c r="T86" i="6"/>
  <c r="T159" i="6" s="1"/>
  <c r="V188" i="6" l="1"/>
  <c r="U86" i="6"/>
  <c r="T163" i="6"/>
  <c r="Q86" i="9"/>
  <c r="R86" i="9" l="1"/>
  <c r="U159" i="6"/>
  <c r="E73" i="10"/>
  <c r="D73" i="10"/>
  <c r="U163" i="6"/>
  <c r="W188" i="6"/>
  <c r="V86" i="6"/>
  <c r="V159" i="6" s="1"/>
  <c r="X188" i="6" l="1"/>
  <c r="W86" i="6"/>
  <c r="S86" i="9"/>
  <c r="T86" i="9" l="1"/>
  <c r="W159" i="6"/>
  <c r="G163" i="9"/>
  <c r="G167" i="9" s="1"/>
  <c r="V163" i="6"/>
  <c r="F73" i="10"/>
  <c r="G73" i="10"/>
  <c r="W163" i="6"/>
  <c r="Y188" i="6"/>
  <c r="X86" i="6"/>
  <c r="X159" i="6" s="1"/>
  <c r="X163" i="6" l="1"/>
  <c r="U86" i="9"/>
  <c r="Z188" i="6"/>
  <c r="Y86" i="6"/>
  <c r="Y159" i="6" s="1"/>
  <c r="Y163" i="6" l="1"/>
  <c r="V86" i="9"/>
  <c r="I73" i="10" s="1"/>
  <c r="AA188" i="6"/>
  <c r="Z86" i="6"/>
  <c r="H73" i="10"/>
  <c r="W86" i="9" l="1"/>
  <c r="Z159" i="6"/>
  <c r="J73" i="10"/>
  <c r="AB188" i="6"/>
  <c r="AA86" i="6"/>
  <c r="Z187" i="9"/>
  <c r="Z191" i="9" s="1"/>
  <c r="Y187" i="9"/>
  <c r="Y191" i="9" s="1"/>
  <c r="X187" i="9"/>
  <c r="X191" i="9" s="1"/>
  <c r="W187" i="9"/>
  <c r="W191" i="9" s="1"/>
  <c r="V187" i="9"/>
  <c r="V191" i="9" s="1"/>
  <c r="U187" i="9"/>
  <c r="U191" i="9" s="1"/>
  <c r="T187" i="9"/>
  <c r="T191" i="9" s="1"/>
  <c r="S187" i="9"/>
  <c r="S191" i="9" s="1"/>
  <c r="R187" i="9"/>
  <c r="R191" i="9" s="1"/>
  <c r="Q187" i="9"/>
  <c r="Q191" i="9" s="1"/>
  <c r="P187" i="9"/>
  <c r="P191" i="9" s="1"/>
  <c r="O187" i="9"/>
  <c r="O191" i="9" s="1"/>
  <c r="N187" i="9"/>
  <c r="N191" i="9" s="1"/>
  <c r="M187" i="9"/>
  <c r="M191" i="9" s="1"/>
  <c r="L187" i="9"/>
  <c r="L191" i="9" s="1"/>
  <c r="K187" i="9"/>
  <c r="K191" i="9" s="1"/>
  <c r="J187" i="9"/>
  <c r="J191" i="9" s="1"/>
  <c r="I187" i="9"/>
  <c r="I191" i="9" s="1"/>
  <c r="H187" i="9"/>
  <c r="H191" i="9" s="1"/>
  <c r="G187" i="9"/>
  <c r="G191" i="9" s="1"/>
  <c r="F187" i="9"/>
  <c r="F191" i="9" s="1"/>
  <c r="E187" i="9"/>
  <c r="E191" i="9" s="1"/>
  <c r="D187" i="9"/>
  <c r="D191" i="9" s="1"/>
  <c r="C187" i="9"/>
  <c r="C191" i="9" s="1"/>
  <c r="CI174" i="6"/>
  <c r="CJ174" i="6"/>
  <c r="CK174" i="6"/>
  <c r="CL174" i="6"/>
  <c r="CM174" i="6"/>
  <c r="CN174" i="6"/>
  <c r="CO174" i="6"/>
  <c r="CP174" i="6"/>
  <c r="CQ174" i="6"/>
  <c r="CR174" i="6"/>
  <c r="CS174" i="6"/>
  <c r="CT174" i="6"/>
  <c r="CU174" i="6"/>
  <c r="CV174" i="6"/>
  <c r="CW174" i="6"/>
  <c r="CX174" i="6"/>
  <c r="CY174" i="6"/>
  <c r="CZ174" i="6"/>
  <c r="DA174" i="6"/>
  <c r="DB174" i="6"/>
  <c r="CI175" i="6"/>
  <c r="CJ175" i="6"/>
  <c r="CK175" i="6"/>
  <c r="CL175" i="6"/>
  <c r="CM175" i="6"/>
  <c r="CN175" i="6"/>
  <c r="CO175" i="6"/>
  <c r="CP175" i="6"/>
  <c r="CQ175" i="6"/>
  <c r="CR175" i="6"/>
  <c r="CS175" i="6"/>
  <c r="CU175" i="6"/>
  <c r="CV175" i="6"/>
  <c r="CW175" i="6"/>
  <c r="CX175" i="6"/>
  <c r="CY175" i="6"/>
  <c r="CZ175" i="6"/>
  <c r="DA175" i="6"/>
  <c r="DB175" i="6"/>
  <c r="CE174" i="6"/>
  <c r="CF174" i="6"/>
  <c r="CG174" i="6"/>
  <c r="CH174" i="6"/>
  <c r="CE175" i="6"/>
  <c r="CF175" i="6"/>
  <c r="CH175" i="6"/>
  <c r="Z195" i="9"/>
  <c r="Z12" i="9"/>
  <c r="Z11" i="9"/>
  <c r="Z10" i="9"/>
  <c r="Z9" i="9"/>
  <c r="Z6" i="9"/>
  <c r="Z5" i="9"/>
  <c r="Y195" i="9"/>
  <c r="Y12" i="9"/>
  <c r="Y11" i="9"/>
  <c r="Y10" i="9"/>
  <c r="Y9" i="9"/>
  <c r="Y6" i="9"/>
  <c r="Y5" i="9"/>
  <c r="X195" i="9"/>
  <c r="X12" i="9"/>
  <c r="X11" i="9"/>
  <c r="X10" i="9"/>
  <c r="X9" i="9"/>
  <c r="X6" i="9"/>
  <c r="X5" i="9"/>
  <c r="W195" i="9"/>
  <c r="W12" i="9"/>
  <c r="W11" i="9"/>
  <c r="W10" i="9"/>
  <c r="W9" i="9"/>
  <c r="W14" i="9" s="1"/>
  <c r="W6" i="9"/>
  <c r="W5" i="9"/>
  <c r="X86" i="9" l="1"/>
  <c r="K73" i="10" s="1"/>
  <c r="AA159" i="6"/>
  <c r="AA163" i="6" s="1"/>
  <c r="Y14" i="9"/>
  <c r="H163" i="9"/>
  <c r="H167" i="9" s="1"/>
  <c r="Z163" i="6"/>
  <c r="X14" i="9"/>
  <c r="Z14" i="9"/>
  <c r="AC188" i="6"/>
  <c r="AB86" i="6"/>
  <c r="AB159" i="6" s="1"/>
  <c r="AB177" i="9"/>
  <c r="AA177" i="9"/>
  <c r="AB178" i="9"/>
  <c r="AA178" i="9"/>
  <c r="W199" i="9"/>
  <c r="X199" i="9"/>
  <c r="Y199" i="9"/>
  <c r="Z199" i="9"/>
  <c r="Z177" i="9"/>
  <c r="Y177" i="9"/>
  <c r="X177" i="9"/>
  <c r="W177" i="9"/>
  <c r="Y178" i="9"/>
  <c r="X178" i="9"/>
  <c r="CE3" i="7"/>
  <c r="CE7" i="7" s="1"/>
  <c r="CF3" i="7"/>
  <c r="CF7" i="7" s="1"/>
  <c r="CG3" i="7"/>
  <c r="CH3" i="7"/>
  <c r="CH7" i="7" s="1"/>
  <c r="CI3" i="7"/>
  <c r="CI7" i="7" s="1"/>
  <c r="CJ3" i="7"/>
  <c r="CJ7" i="7" s="1"/>
  <c r="CK3" i="7"/>
  <c r="CL3" i="7"/>
  <c r="CL7" i="7" s="1"/>
  <c r="CM3" i="7"/>
  <c r="CM7" i="7" s="1"/>
  <c r="CN3" i="7"/>
  <c r="CN7" i="7" s="1"/>
  <c r="CO3" i="7"/>
  <c r="CO7" i="7" s="1"/>
  <c r="CP3" i="7"/>
  <c r="CQ3" i="7"/>
  <c r="CQ7" i="7" s="1"/>
  <c r="CR3" i="7"/>
  <c r="CR7" i="7" s="1"/>
  <c r="CS3" i="7"/>
  <c r="CT3" i="7"/>
  <c r="CT7" i="7" s="1"/>
  <c r="CU3" i="7"/>
  <c r="CU7" i="7" s="1"/>
  <c r="CV3" i="7"/>
  <c r="CV7" i="7" s="1"/>
  <c r="CW3" i="7"/>
  <c r="CX3" i="7"/>
  <c r="CX7" i="7" s="1"/>
  <c r="CY3" i="7"/>
  <c r="CY7" i="7" s="1"/>
  <c r="CZ3" i="7"/>
  <c r="CZ7" i="7" s="1"/>
  <c r="DA3" i="7"/>
  <c r="DA7" i="7" s="1"/>
  <c r="DB3" i="7"/>
  <c r="DB7" i="7" s="1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CN139" i="6"/>
  <c r="CO139" i="6"/>
  <c r="CP139" i="6"/>
  <c r="CQ139" i="6"/>
  <c r="CR139" i="6"/>
  <c r="CS139" i="6"/>
  <c r="CT139" i="6"/>
  <c r="CU139" i="6"/>
  <c r="CV139" i="6"/>
  <c r="CW139" i="6"/>
  <c r="CX139" i="6"/>
  <c r="CY139" i="6"/>
  <c r="CZ139" i="6"/>
  <c r="DA139" i="6"/>
  <c r="DB139" i="6"/>
  <c r="CN140" i="6"/>
  <c r="CO140" i="6"/>
  <c r="CP140" i="6"/>
  <c r="CQ140" i="6"/>
  <c r="CR140" i="6"/>
  <c r="CS140" i="6"/>
  <c r="CT140" i="6"/>
  <c r="CU140" i="6"/>
  <c r="CV140" i="6"/>
  <c r="CW140" i="6"/>
  <c r="CY140" i="6"/>
  <c r="CZ140" i="6"/>
  <c r="DA140" i="6"/>
  <c r="DB140" i="6"/>
  <c r="CO141" i="6"/>
  <c r="CP141" i="6"/>
  <c r="CQ141" i="6"/>
  <c r="CS141" i="6"/>
  <c r="CT141" i="6"/>
  <c r="CU141" i="6"/>
  <c r="CW141" i="6"/>
  <c r="CX141" i="6"/>
  <c r="CY141" i="6"/>
  <c r="DA141" i="6"/>
  <c r="DB141" i="6"/>
  <c r="CN142" i="6"/>
  <c r="CP142" i="6"/>
  <c r="CQ142" i="6"/>
  <c r="CR142" i="6"/>
  <c r="CT142" i="6"/>
  <c r="CU142" i="6"/>
  <c r="CV142" i="6"/>
  <c r="CX142" i="6"/>
  <c r="CY142" i="6"/>
  <c r="CZ142" i="6"/>
  <c r="DB142" i="6"/>
  <c r="CN143" i="6"/>
  <c r="CO143" i="6"/>
  <c r="CP143" i="6"/>
  <c r="CR143" i="6"/>
  <c r="CS143" i="6"/>
  <c r="CT143" i="6"/>
  <c r="CV143" i="6"/>
  <c r="CW143" i="6"/>
  <c r="CX143" i="6"/>
  <c r="CZ143" i="6"/>
  <c r="DA143" i="6"/>
  <c r="DB143" i="6"/>
  <c r="CN145" i="6"/>
  <c r="CP145" i="6"/>
  <c r="CQ145" i="6"/>
  <c r="CR145" i="6"/>
  <c r="CT145" i="6"/>
  <c r="CU145" i="6"/>
  <c r="CV145" i="6"/>
  <c r="CX145" i="6"/>
  <c r="CY145" i="6"/>
  <c r="CZ145" i="6"/>
  <c r="DB145" i="6"/>
  <c r="CN146" i="6"/>
  <c r="CP146" i="6"/>
  <c r="CQ146" i="6"/>
  <c r="CR146" i="6"/>
  <c r="CT146" i="6"/>
  <c r="CU146" i="6"/>
  <c r="CV146" i="6"/>
  <c r="CX146" i="6"/>
  <c r="CY146" i="6"/>
  <c r="CZ146" i="6"/>
  <c r="DB146" i="6"/>
  <c r="CO148" i="6"/>
  <c r="CP148" i="6"/>
  <c r="CQ148" i="6"/>
  <c r="CS148" i="6"/>
  <c r="CT148" i="6"/>
  <c r="CU148" i="6"/>
  <c r="CW148" i="6"/>
  <c r="CX148" i="6"/>
  <c r="CY148" i="6"/>
  <c r="DA148" i="6"/>
  <c r="DB148" i="6"/>
  <c r="CO149" i="6"/>
  <c r="CP149" i="6"/>
  <c r="CQ149" i="6"/>
  <c r="CS149" i="6"/>
  <c r="CT149" i="6"/>
  <c r="CU149" i="6"/>
  <c r="CW149" i="6"/>
  <c r="CX149" i="6"/>
  <c r="CY149" i="6"/>
  <c r="DA149" i="6"/>
  <c r="DB149" i="6"/>
  <c r="CO150" i="6"/>
  <c r="CP150" i="6"/>
  <c r="CQ150" i="6"/>
  <c r="CS150" i="6"/>
  <c r="CT150" i="6"/>
  <c r="CU150" i="6"/>
  <c r="CW150" i="6"/>
  <c r="CX150" i="6"/>
  <c r="CY150" i="6"/>
  <c r="DA150" i="6"/>
  <c r="DB150" i="6"/>
  <c r="CN151" i="6"/>
  <c r="CO151" i="6"/>
  <c r="CP151" i="6"/>
  <c r="CQ151" i="6"/>
  <c r="CR151" i="6"/>
  <c r="CS151" i="6"/>
  <c r="CT151" i="6"/>
  <c r="CU151" i="6"/>
  <c r="CV151" i="6"/>
  <c r="CW151" i="6"/>
  <c r="CX151" i="6"/>
  <c r="CY151" i="6"/>
  <c r="CZ151" i="6"/>
  <c r="DA151" i="6"/>
  <c r="DB151" i="6"/>
  <c r="CN152" i="6"/>
  <c r="CO152" i="6"/>
  <c r="CP152" i="6"/>
  <c r="CQ152" i="6"/>
  <c r="CR152" i="6"/>
  <c r="CS152" i="6"/>
  <c r="CT152" i="6"/>
  <c r="CU152" i="6"/>
  <c r="CV152" i="6"/>
  <c r="CW152" i="6"/>
  <c r="CX152" i="6"/>
  <c r="CY152" i="6"/>
  <c r="CZ152" i="6"/>
  <c r="DA152" i="6"/>
  <c r="DB152" i="6"/>
  <c r="CE139" i="6"/>
  <c r="CF139" i="6"/>
  <c r="CG139" i="6"/>
  <c r="CH139" i="6"/>
  <c r="CI139" i="6"/>
  <c r="CJ139" i="6"/>
  <c r="CK139" i="6"/>
  <c r="CL139" i="6"/>
  <c r="CM139" i="6"/>
  <c r="CE140" i="6"/>
  <c r="CF140" i="6"/>
  <c r="CG140" i="6"/>
  <c r="CH140" i="6"/>
  <c r="CI140" i="6"/>
  <c r="CJ140" i="6"/>
  <c r="CK140" i="6"/>
  <c r="CM140" i="6"/>
  <c r="CE141" i="6"/>
  <c r="CG141" i="6"/>
  <c r="CH141" i="6"/>
  <c r="CI141" i="6"/>
  <c r="CK141" i="6"/>
  <c r="CL141" i="6"/>
  <c r="CM141" i="6"/>
  <c r="CE142" i="6"/>
  <c r="CF142" i="6"/>
  <c r="CH142" i="6"/>
  <c r="CI142" i="6"/>
  <c r="CJ142" i="6"/>
  <c r="CL142" i="6"/>
  <c r="CM142" i="6"/>
  <c r="CF143" i="6"/>
  <c r="CG143" i="6"/>
  <c r="CH143" i="6"/>
  <c r="CJ143" i="6"/>
  <c r="CK143" i="6"/>
  <c r="CL143" i="6"/>
  <c r="CE145" i="6"/>
  <c r="CF145" i="6"/>
  <c r="CH145" i="6"/>
  <c r="CI145" i="6"/>
  <c r="CJ145" i="6"/>
  <c r="CL145" i="6"/>
  <c r="CM145" i="6"/>
  <c r="CE146" i="6"/>
  <c r="CF146" i="6"/>
  <c r="CH146" i="6"/>
  <c r="CI146" i="6"/>
  <c r="CJ146" i="6"/>
  <c r="CK146" i="6"/>
  <c r="CL146" i="6"/>
  <c r="CM146" i="6"/>
  <c r="CE148" i="6"/>
  <c r="CG148" i="6"/>
  <c r="CH148" i="6"/>
  <c r="CI148" i="6"/>
  <c r="CK148" i="6"/>
  <c r="CL148" i="6"/>
  <c r="CM148" i="6"/>
  <c r="CE149" i="6"/>
  <c r="CG149" i="6"/>
  <c r="CH149" i="6"/>
  <c r="CI149" i="6"/>
  <c r="CK149" i="6"/>
  <c r="CL149" i="6"/>
  <c r="CM149" i="6"/>
  <c r="CE150" i="6"/>
  <c r="CG150" i="6"/>
  <c r="CH150" i="6"/>
  <c r="CI150" i="6"/>
  <c r="CK150" i="6"/>
  <c r="CL150" i="6"/>
  <c r="CM150" i="6"/>
  <c r="CE151" i="6"/>
  <c r="CF151" i="6"/>
  <c r="CG151" i="6"/>
  <c r="CH151" i="6"/>
  <c r="CI151" i="6"/>
  <c r="CJ151" i="6"/>
  <c r="CK151" i="6"/>
  <c r="CL151" i="6"/>
  <c r="CM151" i="6"/>
  <c r="CE152" i="6"/>
  <c r="CF152" i="6"/>
  <c r="CG152" i="6"/>
  <c r="CH152" i="6"/>
  <c r="CI152" i="6"/>
  <c r="CJ152" i="6"/>
  <c r="CK152" i="6"/>
  <c r="CL152" i="6"/>
  <c r="CM152" i="6"/>
  <c r="CG122" i="6"/>
  <c r="CH122" i="6"/>
  <c r="CK122" i="6"/>
  <c r="CL122" i="6"/>
  <c r="CO122" i="6"/>
  <c r="CP122" i="6"/>
  <c r="CS122" i="6"/>
  <c r="CT122" i="6"/>
  <c r="CW122" i="6"/>
  <c r="CX122" i="6"/>
  <c r="DA122" i="6"/>
  <c r="DB122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CU131" i="6"/>
  <c r="CV131" i="6"/>
  <c r="CW131" i="6"/>
  <c r="CX131" i="6"/>
  <c r="CY131" i="6"/>
  <c r="CZ131" i="6"/>
  <c r="DA131" i="6"/>
  <c r="DB131" i="6"/>
  <c r="CE18" i="6"/>
  <c r="CG94" i="6" s="1"/>
  <c r="CF18" i="6"/>
  <c r="CH94" i="6" s="1"/>
  <c r="CG18" i="6"/>
  <c r="CI94" i="6" s="1"/>
  <c r="CH18" i="6"/>
  <c r="CJ94" i="6" s="1"/>
  <c r="CI18" i="6"/>
  <c r="CK94" i="6" s="1"/>
  <c r="CJ18" i="6"/>
  <c r="CL94" i="6" s="1"/>
  <c r="CK18" i="6"/>
  <c r="CM94" i="6" s="1"/>
  <c r="CL18" i="6"/>
  <c r="CN94" i="6" s="1"/>
  <c r="CM18" i="6"/>
  <c r="CN18" i="6"/>
  <c r="CP94" i="6" s="1"/>
  <c r="CO18" i="6"/>
  <c r="CQ94" i="6" s="1"/>
  <c r="CP18" i="6"/>
  <c r="CR94" i="6" s="1"/>
  <c r="CQ18" i="6"/>
  <c r="CR18" i="6"/>
  <c r="CT94" i="6" s="1"/>
  <c r="CS18" i="6"/>
  <c r="CU94" i="6" s="1"/>
  <c r="CT18" i="6"/>
  <c r="CV94" i="6" s="1"/>
  <c r="CU18" i="6"/>
  <c r="CV18" i="6"/>
  <c r="CX94" i="6" s="1"/>
  <c r="CW18" i="6"/>
  <c r="CY94" i="6" s="1"/>
  <c r="CX18" i="6"/>
  <c r="CZ94" i="6" s="1"/>
  <c r="CY18" i="6"/>
  <c r="CZ18" i="6"/>
  <c r="DB94" i="6" s="1"/>
  <c r="DA18" i="6"/>
  <c r="DC94" i="6" s="1"/>
  <c r="DB18" i="6"/>
  <c r="DD94" i="6" s="1"/>
  <c r="CE19" i="6"/>
  <c r="CF19" i="6"/>
  <c r="CH95" i="6" s="1"/>
  <c r="CG19" i="6"/>
  <c r="CI95" i="6" s="1"/>
  <c r="CH19" i="6"/>
  <c r="CJ95" i="6" s="1"/>
  <c r="CI19" i="6"/>
  <c r="CJ19" i="6"/>
  <c r="CL95" i="6" s="1"/>
  <c r="CK19" i="6"/>
  <c r="CM95" i="6" s="1"/>
  <c r="CL19" i="6"/>
  <c r="CN95" i="6" s="1"/>
  <c r="CM19" i="6"/>
  <c r="CO95" i="6" s="1"/>
  <c r="CN19" i="6"/>
  <c r="CP95" i="6" s="1"/>
  <c r="CO19" i="6"/>
  <c r="CQ95" i="6" s="1"/>
  <c r="CP19" i="6"/>
  <c r="CR95" i="6" s="1"/>
  <c r="CQ19" i="6"/>
  <c r="CS95" i="6" s="1"/>
  <c r="CR19" i="6"/>
  <c r="CT95" i="6" s="1"/>
  <c r="CS19" i="6"/>
  <c r="CU95" i="6" s="1"/>
  <c r="CT19" i="6"/>
  <c r="CV95" i="6" s="1"/>
  <c r="CU19" i="6"/>
  <c r="CV19" i="6"/>
  <c r="CX95" i="6" s="1"/>
  <c r="CW19" i="6"/>
  <c r="CY95" i="6" s="1"/>
  <c r="CX19" i="6"/>
  <c r="CZ95" i="6" s="1"/>
  <c r="CY19" i="6"/>
  <c r="CZ19" i="6"/>
  <c r="DB95" i="6" s="1"/>
  <c r="DA19" i="6"/>
  <c r="DC95" i="6" s="1"/>
  <c r="DB19" i="6"/>
  <c r="DD95" i="6" s="1"/>
  <c r="CE20" i="6"/>
  <c r="CG96" i="6" s="1"/>
  <c r="CF20" i="6"/>
  <c r="CH96" i="6" s="1"/>
  <c r="CG20" i="6"/>
  <c r="CI96" i="6" s="1"/>
  <c r="CH20" i="6"/>
  <c r="CJ96" i="6" s="1"/>
  <c r="CI20" i="6"/>
  <c r="CK96" i="6" s="1"/>
  <c r="CJ20" i="6"/>
  <c r="CL96" i="6" s="1"/>
  <c r="CK20" i="6"/>
  <c r="CM96" i="6" s="1"/>
  <c r="CL20" i="6"/>
  <c r="CN96" i="6" s="1"/>
  <c r="CM20" i="6"/>
  <c r="CN20" i="6"/>
  <c r="CP96" i="6" s="1"/>
  <c r="CO20" i="6"/>
  <c r="CQ96" i="6" s="1"/>
  <c r="CP20" i="6"/>
  <c r="CR96" i="6" s="1"/>
  <c r="CQ20" i="6"/>
  <c r="CR20" i="6"/>
  <c r="CT96" i="6" s="1"/>
  <c r="CS20" i="6"/>
  <c r="CU96" i="6" s="1"/>
  <c r="CT20" i="6"/>
  <c r="CV96" i="6" s="1"/>
  <c r="CU20" i="6"/>
  <c r="CV20" i="6"/>
  <c r="CX96" i="6" s="1"/>
  <c r="CW20" i="6"/>
  <c r="CY96" i="6" s="1"/>
  <c r="CX20" i="6"/>
  <c r="CZ96" i="6" s="1"/>
  <c r="CY20" i="6"/>
  <c r="CZ20" i="6"/>
  <c r="DB96" i="6" s="1"/>
  <c r="DA20" i="6"/>
  <c r="DC96" i="6" s="1"/>
  <c r="DB20" i="6"/>
  <c r="DD96" i="6" s="1"/>
  <c r="CE21" i="6"/>
  <c r="CF21" i="6"/>
  <c r="CH97" i="6" s="1"/>
  <c r="CG21" i="6"/>
  <c r="CI97" i="6" s="1"/>
  <c r="CH21" i="6"/>
  <c r="CJ97" i="6" s="1"/>
  <c r="CI21" i="6"/>
  <c r="CJ21" i="6"/>
  <c r="CL97" i="6" s="1"/>
  <c r="CK21" i="6"/>
  <c r="CM97" i="6" s="1"/>
  <c r="CL21" i="6"/>
  <c r="CN97" i="6" s="1"/>
  <c r="CM21" i="6"/>
  <c r="CO97" i="6" s="1"/>
  <c r="CN21" i="6"/>
  <c r="CP97" i="6" s="1"/>
  <c r="CO21" i="6"/>
  <c r="CQ97" i="6" s="1"/>
  <c r="CP21" i="6"/>
  <c r="CR97" i="6" s="1"/>
  <c r="CQ21" i="6"/>
  <c r="CS97" i="6" s="1"/>
  <c r="CR21" i="6"/>
  <c r="CT97" i="6" s="1"/>
  <c r="CS21" i="6"/>
  <c r="CU97" i="6" s="1"/>
  <c r="CT21" i="6"/>
  <c r="CV97" i="6" s="1"/>
  <c r="CU21" i="6"/>
  <c r="CV21" i="6"/>
  <c r="CX97" i="6" s="1"/>
  <c r="CW21" i="6"/>
  <c r="CY97" i="6" s="1"/>
  <c r="CX21" i="6"/>
  <c r="CZ97" i="6" s="1"/>
  <c r="CY21" i="6"/>
  <c r="CZ21" i="6"/>
  <c r="DB97" i="6" s="1"/>
  <c r="DA21" i="6"/>
  <c r="DC97" i="6" s="1"/>
  <c r="DB21" i="6"/>
  <c r="DD97" i="6" s="1"/>
  <c r="CG98" i="6"/>
  <c r="CH98" i="6"/>
  <c r="CI98" i="6"/>
  <c r="CJ98" i="6"/>
  <c r="CK98" i="6"/>
  <c r="CL98" i="6"/>
  <c r="CM98" i="6"/>
  <c r="CN98" i="6"/>
  <c r="CP98" i="6"/>
  <c r="CQ98" i="6"/>
  <c r="CR98" i="6"/>
  <c r="CT98" i="6"/>
  <c r="CU98" i="6"/>
  <c r="CV98" i="6"/>
  <c r="CX98" i="6"/>
  <c r="CY98" i="6"/>
  <c r="CZ98" i="6"/>
  <c r="DB98" i="6"/>
  <c r="CH104" i="6"/>
  <c r="CJ104" i="6"/>
  <c r="CK104" i="6"/>
  <c r="CL104" i="6"/>
  <c r="CN104" i="6"/>
  <c r="CP104" i="6"/>
  <c r="CQ104" i="6"/>
  <c r="CR104" i="6"/>
  <c r="CT104" i="6"/>
  <c r="CU104" i="6"/>
  <c r="CV104" i="6"/>
  <c r="CW104" i="6"/>
  <c r="CX104" i="6"/>
  <c r="CY104" i="6"/>
  <c r="CZ104" i="6"/>
  <c r="DB104" i="6"/>
  <c r="CG105" i="6"/>
  <c r="CH105" i="6"/>
  <c r="CI105" i="6"/>
  <c r="CK105" i="6"/>
  <c r="CL105" i="6"/>
  <c r="CM105" i="6"/>
  <c r="CN105" i="6"/>
  <c r="CO105" i="6"/>
  <c r="CP105" i="6"/>
  <c r="CQ105" i="6"/>
  <c r="CS105" i="6"/>
  <c r="CT105" i="6"/>
  <c r="CU105" i="6"/>
  <c r="CV105" i="6"/>
  <c r="CW105" i="6"/>
  <c r="CX105" i="6"/>
  <c r="CY105" i="6"/>
  <c r="CZ105" i="6"/>
  <c r="DA105" i="6"/>
  <c r="DB105" i="6"/>
  <c r="CH116" i="6"/>
  <c r="CJ116" i="6"/>
  <c r="CL116" i="6"/>
  <c r="CM116" i="6"/>
  <c r="CN116" i="6"/>
  <c r="CO116" i="6"/>
  <c r="CP116" i="6"/>
  <c r="CR116" i="6"/>
  <c r="CS116" i="6"/>
  <c r="CT116" i="6"/>
  <c r="CU116" i="6"/>
  <c r="CV116" i="6"/>
  <c r="CW116" i="6"/>
  <c r="CX116" i="6"/>
  <c r="CY116" i="6"/>
  <c r="CZ116" i="6"/>
  <c r="DB116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CR57" i="6"/>
  <c r="CS57" i="6"/>
  <c r="CZ57" i="6"/>
  <c r="CF60" i="7"/>
  <c r="CG60" i="7"/>
  <c r="CH60" i="7"/>
  <c r="CJ60" i="7"/>
  <c r="CK60" i="7"/>
  <c r="CL60" i="7"/>
  <c r="CN60" i="7"/>
  <c r="CO60" i="7"/>
  <c r="CP60" i="7"/>
  <c r="CR60" i="7"/>
  <c r="CS60" i="7"/>
  <c r="CT60" i="7"/>
  <c r="CU60" i="7"/>
  <c r="CV60" i="7"/>
  <c r="CW60" i="7"/>
  <c r="CX60" i="7"/>
  <c r="CY60" i="7"/>
  <c r="CZ60" i="7"/>
  <c r="DA60" i="7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AC100" i="9" l="1"/>
  <c r="AC99" i="9"/>
  <c r="AC98" i="9"/>
  <c r="AC97" i="9"/>
  <c r="DD170" i="6"/>
  <c r="DD101" i="6"/>
  <c r="DC170" i="6"/>
  <c r="DC101" i="6"/>
  <c r="CP18" i="7"/>
  <c r="CP19" i="7" s="1"/>
  <c r="CP30" i="6" s="1"/>
  <c r="CQ106" i="6" s="1"/>
  <c r="CP7" i="7"/>
  <c r="CP45" i="6" s="1"/>
  <c r="CW8" i="7"/>
  <c r="CW7" i="7"/>
  <c r="CW45" i="6" s="1"/>
  <c r="CS8" i="7"/>
  <c r="CS7" i="7"/>
  <c r="CS45" i="6" s="1"/>
  <c r="CK7" i="7"/>
  <c r="CK45" i="6" s="1"/>
  <c r="CG8" i="7"/>
  <c r="CG7" i="7"/>
  <c r="CG45" i="6" s="1"/>
  <c r="CZ120" i="6"/>
  <c r="AB123" i="9" s="1"/>
  <c r="CR120" i="6"/>
  <c r="Z123" i="9" s="1"/>
  <c r="CN120" i="6"/>
  <c r="Y123" i="9" s="1"/>
  <c r="CJ120" i="6"/>
  <c r="X123" i="9" s="1"/>
  <c r="AD188" i="6"/>
  <c r="AC86" i="6"/>
  <c r="AB163" i="6"/>
  <c r="Y86" i="9"/>
  <c r="AB134" i="9"/>
  <c r="AA134" i="9"/>
  <c r="AB75" i="9"/>
  <c r="AA75" i="9"/>
  <c r="AB155" i="9"/>
  <c r="AA155" i="9"/>
  <c r="CV120" i="6"/>
  <c r="AA123" i="9" s="1"/>
  <c r="AB108" i="9"/>
  <c r="AA108" i="9"/>
  <c r="AB144" i="9"/>
  <c r="DA97" i="6"/>
  <c r="AB100" i="9" s="1"/>
  <c r="AB20" i="9"/>
  <c r="CW96" i="6"/>
  <c r="AA99" i="9" s="1"/>
  <c r="AA19" i="9"/>
  <c r="CW94" i="6"/>
  <c r="AA97" i="9" s="1"/>
  <c r="AA17" i="9"/>
  <c r="AB156" i="9"/>
  <c r="AA156" i="9"/>
  <c r="CW98" i="6"/>
  <c r="AA101" i="9" s="1"/>
  <c r="AA21" i="9"/>
  <c r="CW97" i="6"/>
  <c r="AA100" i="9" s="1"/>
  <c r="AA20" i="9"/>
  <c r="DA94" i="6"/>
  <c r="AB97" i="9" s="1"/>
  <c r="AB17" i="9"/>
  <c r="AA119" i="9"/>
  <c r="DA98" i="6"/>
  <c r="AB101" i="9" s="1"/>
  <c r="AB21" i="9"/>
  <c r="DA96" i="6"/>
  <c r="AB99" i="9" s="1"/>
  <c r="AB19" i="9"/>
  <c r="DA95" i="6"/>
  <c r="AB98" i="9" s="1"/>
  <c r="AB18" i="9"/>
  <c r="CW95" i="6"/>
  <c r="AA98" i="9" s="1"/>
  <c r="AA18" i="9"/>
  <c r="AB54" i="9"/>
  <c r="AA54" i="9"/>
  <c r="AB53" i="9"/>
  <c r="AA53" i="9"/>
  <c r="AB52" i="9"/>
  <c r="AA52" i="9"/>
  <c r="AB43" i="9"/>
  <c r="AA43" i="9"/>
  <c r="AA107" i="9"/>
  <c r="AB143" i="9"/>
  <c r="AA143" i="9"/>
  <c r="CZ25" i="6"/>
  <c r="CZ40" i="7" s="1"/>
  <c r="DA25" i="6"/>
  <c r="DA40" i="7" s="1"/>
  <c r="CF25" i="6"/>
  <c r="CF40" i="7" s="1"/>
  <c r="CG25" i="6"/>
  <c r="CG40" i="7" s="1"/>
  <c r="CL15" i="7"/>
  <c r="CL31" i="6" s="1"/>
  <c r="CM107" i="6" s="1"/>
  <c r="CE25" i="6"/>
  <c r="CE40" i="7" s="1"/>
  <c r="CJ57" i="6"/>
  <c r="CX15" i="7"/>
  <c r="CX31" i="6" s="1"/>
  <c r="CY107" i="6" s="1"/>
  <c r="DB18" i="7"/>
  <c r="DB19" i="7" s="1"/>
  <c r="DB30" i="6" s="1"/>
  <c r="DC106" i="6" s="1"/>
  <c r="AC109" i="9" s="1"/>
  <c r="CW15" i="7"/>
  <c r="CW31" i="6" s="1"/>
  <c r="CX107" i="6" s="1"/>
  <c r="CW25" i="6"/>
  <c r="CW40" i="7" s="1"/>
  <c r="DA18" i="7"/>
  <c r="DA19" i="7" s="1"/>
  <c r="DA30" i="6" s="1"/>
  <c r="DB106" i="6" s="1"/>
  <c r="CG15" i="7"/>
  <c r="CG31" i="6" s="1"/>
  <c r="CH107" i="6" s="1"/>
  <c r="CR25" i="6"/>
  <c r="CR40" i="7" s="1"/>
  <c r="CK18" i="7"/>
  <c r="CK19" i="7" s="1"/>
  <c r="CK30" i="6" s="1"/>
  <c r="CL106" i="6" s="1"/>
  <c r="CO8" i="7"/>
  <c r="DA57" i="6"/>
  <c r="CK57" i="6"/>
  <c r="CO25" i="6"/>
  <c r="CO40" i="7" s="1"/>
  <c r="CW18" i="7"/>
  <c r="CW19" i="7" s="1"/>
  <c r="CW30" i="6" s="1"/>
  <c r="CX106" i="6" s="1"/>
  <c r="CG18" i="7"/>
  <c r="CG19" i="7" s="1"/>
  <c r="CG30" i="6" s="1"/>
  <c r="CH106" i="6" s="1"/>
  <c r="CS15" i="7"/>
  <c r="CS31" i="6" s="1"/>
  <c r="CT107" i="6" s="1"/>
  <c r="DA8" i="7"/>
  <c r="CK8" i="7"/>
  <c r="CS18" i="7"/>
  <c r="CS19" i="7" s="1"/>
  <c r="CS30" i="6" s="1"/>
  <c r="CT106" i="6" s="1"/>
  <c r="DA15" i="7"/>
  <c r="DA31" i="6" s="1"/>
  <c r="DB107" i="6" s="1"/>
  <c r="CO15" i="7"/>
  <c r="CO31" i="6" s="1"/>
  <c r="CP107" i="6" s="1"/>
  <c r="CO45" i="6"/>
  <c r="CS25" i="6"/>
  <c r="CS40" i="7" s="1"/>
  <c r="CO18" i="7"/>
  <c r="CO19" i="7" s="1"/>
  <c r="CO30" i="6" s="1"/>
  <c r="CP106" i="6" s="1"/>
  <c r="CK15" i="7"/>
  <c r="CK31" i="6" s="1"/>
  <c r="CL107" i="6" s="1"/>
  <c r="DA45" i="6"/>
  <c r="CM25" i="6"/>
  <c r="CM40" i="7" s="1"/>
  <c r="CW57" i="6"/>
  <c r="CO57" i="6"/>
  <c r="CG57" i="6"/>
  <c r="CV25" i="6"/>
  <c r="CV40" i="7" s="1"/>
  <c r="CJ25" i="6"/>
  <c r="CJ40" i="7" s="1"/>
  <c r="CV57" i="6"/>
  <c r="CN57" i="6"/>
  <c r="CF57" i="6"/>
  <c r="CX57" i="6"/>
  <c r="CP57" i="6"/>
  <c r="CH57" i="6"/>
  <c r="DB57" i="6"/>
  <c r="CT57" i="6"/>
  <c r="CL57" i="6"/>
  <c r="CI25" i="6"/>
  <c r="CI40" i="7" s="1"/>
  <c r="CL25" i="6"/>
  <c r="CL40" i="7" s="1"/>
  <c r="CY57" i="6"/>
  <c r="CQ57" i="6"/>
  <c r="CM57" i="6"/>
  <c r="CI57" i="6"/>
  <c r="CK25" i="6"/>
  <c r="CK40" i="7" s="1"/>
  <c r="CT18" i="7"/>
  <c r="CT19" i="7" s="1"/>
  <c r="CT30" i="6" s="1"/>
  <c r="CU106" i="6" s="1"/>
  <c r="CU57" i="6"/>
  <c r="DB15" i="7"/>
  <c r="DB31" i="6" s="1"/>
  <c r="DC107" i="6" s="1"/>
  <c r="AC110" i="9" s="1"/>
  <c r="CT15" i="7"/>
  <c r="CT31" i="6" s="1"/>
  <c r="CU107" i="6" s="1"/>
  <c r="CH15" i="7"/>
  <c r="CH31" i="6" s="1"/>
  <c r="CI107" i="6" s="1"/>
  <c r="CE57" i="6"/>
  <c r="CQ25" i="6"/>
  <c r="CQ40" i="7" s="1"/>
  <c r="CH25" i="6"/>
  <c r="CH40" i="7" s="1"/>
  <c r="DB25" i="6"/>
  <c r="DB40" i="7" s="1"/>
  <c r="CL18" i="7"/>
  <c r="CL19" i="7" s="1"/>
  <c r="CL30" i="6" s="1"/>
  <c r="CU25" i="6"/>
  <c r="CU40" i="7" s="1"/>
  <c r="CX25" i="6"/>
  <c r="CX40" i="7" s="1"/>
  <c r="CT25" i="6"/>
  <c r="CT40" i="7" s="1"/>
  <c r="CP25" i="6"/>
  <c r="CP40" i="7" s="1"/>
  <c r="CI24" i="7"/>
  <c r="CI25" i="7" s="1"/>
  <c r="CI26" i="7" s="1"/>
  <c r="CY25" i="6"/>
  <c r="CY40" i="7" s="1"/>
  <c r="CN101" i="6"/>
  <c r="X101" i="9"/>
  <c r="Z100" i="9"/>
  <c r="Y100" i="9"/>
  <c r="X99" i="9"/>
  <c r="Z98" i="9"/>
  <c r="Y98" i="9"/>
  <c r="CN25" i="6"/>
  <c r="CN40" i="7" s="1"/>
  <c r="DB60" i="7"/>
  <c r="CZ45" i="6"/>
  <c r="CZ8" i="7"/>
  <c r="CZ15" i="7"/>
  <c r="CZ31" i="6" s="1"/>
  <c r="DA107" i="6" s="1"/>
  <c r="CZ18" i="7"/>
  <c r="CZ19" i="7" s="1"/>
  <c r="CZ30" i="6" s="1"/>
  <c r="DA106" i="6" s="1"/>
  <c r="CR45" i="6"/>
  <c r="CR8" i="7"/>
  <c r="CR15" i="7"/>
  <c r="CR31" i="6" s="1"/>
  <c r="CS107" i="6" s="1"/>
  <c r="CR18" i="7"/>
  <c r="CR19" i="7" s="1"/>
  <c r="CR30" i="6" s="1"/>
  <c r="CS106" i="6" s="1"/>
  <c r="CN45" i="6"/>
  <c r="CN8" i="7"/>
  <c r="CN15" i="7"/>
  <c r="CN31" i="6" s="1"/>
  <c r="CO107" i="6" s="1"/>
  <c r="CN18" i="7"/>
  <c r="CN19" i="7" s="1"/>
  <c r="CN30" i="6" s="1"/>
  <c r="CO106" i="6" s="1"/>
  <c r="CJ45" i="6"/>
  <c r="CJ8" i="7"/>
  <c r="CF15" i="7"/>
  <c r="CF31" i="6" s="1"/>
  <c r="CG107" i="6" s="1"/>
  <c r="CF18" i="7"/>
  <c r="CF19" i="7" s="1"/>
  <c r="CF30" i="6" s="1"/>
  <c r="CG106" i="6" s="1"/>
  <c r="CF45" i="6"/>
  <c r="CF8" i="7"/>
  <c r="DB24" i="7"/>
  <c r="DB25" i="7" s="1"/>
  <c r="DB30" i="7" s="1"/>
  <c r="CX24" i="7"/>
  <c r="CT24" i="7"/>
  <c r="CT25" i="7" s="1"/>
  <c r="CP24" i="7"/>
  <c r="CP25" i="7" s="1"/>
  <c r="CP30" i="7" s="1"/>
  <c r="CP31" i="7" s="1"/>
  <c r="CP130" i="6" s="1"/>
  <c r="CP134" i="6" s="1"/>
  <c r="CL24" i="7"/>
  <c r="CL25" i="7" s="1"/>
  <c r="CL30" i="7" s="1"/>
  <c r="CH24" i="7"/>
  <c r="CH25" i="7" s="1"/>
  <c r="CH30" i="7" s="1"/>
  <c r="CJ18" i="7"/>
  <c r="CJ19" i="7" s="1"/>
  <c r="CJ30" i="6" s="1"/>
  <c r="CK106" i="6" s="1"/>
  <c r="CJ15" i="7"/>
  <c r="CJ31" i="6" s="1"/>
  <c r="CK107" i="6" s="1"/>
  <c r="CI104" i="6"/>
  <c r="X107" i="9" s="1"/>
  <c r="CV18" i="7"/>
  <c r="CV19" i="7" s="1"/>
  <c r="CV30" i="6" s="1"/>
  <c r="CV45" i="6"/>
  <c r="CV8" i="7"/>
  <c r="CZ101" i="6"/>
  <c r="CJ101" i="6"/>
  <c r="CV15" i="7"/>
  <c r="CV31" i="6" s="1"/>
  <c r="CW107" i="6" s="1"/>
  <c r="Y155" i="9"/>
  <c r="X155" i="9"/>
  <c r="W155" i="9"/>
  <c r="Z75" i="9"/>
  <c r="Y75" i="9"/>
  <c r="X75" i="9"/>
  <c r="W75" i="9"/>
  <c r="Z63" i="9"/>
  <c r="Z155" i="9"/>
  <c r="CY170" i="6"/>
  <c r="CY101" i="6"/>
  <c r="CU170" i="6"/>
  <c r="CU101" i="6"/>
  <c r="CQ170" i="6"/>
  <c r="CQ101" i="6"/>
  <c r="CM170" i="6"/>
  <c r="CM101" i="6"/>
  <c r="CI170" i="6"/>
  <c r="X97" i="9"/>
  <c r="CI101" i="6"/>
  <c r="W63" i="9"/>
  <c r="CE60" i="7"/>
  <c r="CW24" i="7"/>
  <c r="CO24" i="7"/>
  <c r="CR170" i="6"/>
  <c r="CG116" i="6"/>
  <c r="CM104" i="6"/>
  <c r="Z143" i="9"/>
  <c r="CQ60" i="7"/>
  <c r="CZ24" i="7"/>
  <c r="CV24" i="7"/>
  <c r="CR24" i="7"/>
  <c r="CN24" i="7"/>
  <c r="CJ24" i="7"/>
  <c r="CF24" i="7"/>
  <c r="DB170" i="6"/>
  <c r="DB101" i="6"/>
  <c r="CX170" i="6"/>
  <c r="CX101" i="6"/>
  <c r="CT170" i="6"/>
  <c r="CT101" i="6"/>
  <c r="CP170" i="6"/>
  <c r="CP101" i="6"/>
  <c r="CL170" i="6"/>
  <c r="CL101" i="6"/>
  <c r="CH170" i="6"/>
  <c r="CH101" i="6"/>
  <c r="CV170" i="6"/>
  <c r="DA116" i="6"/>
  <c r="AB119" i="9" s="1"/>
  <c r="Y119" i="9"/>
  <c r="CF116" i="6"/>
  <c r="Y108" i="9"/>
  <c r="Z144" i="9"/>
  <c r="CU45" i="6"/>
  <c r="CU8" i="7"/>
  <c r="CU15" i="7"/>
  <c r="CU31" i="6" s="1"/>
  <c r="CU18" i="7"/>
  <c r="CU19" i="7" s="1"/>
  <c r="CU30" i="6" s="1"/>
  <c r="CM45" i="6"/>
  <c r="CM8" i="7"/>
  <c r="CM15" i="7"/>
  <c r="CM31" i="6" s="1"/>
  <c r="CM18" i="7"/>
  <c r="CM19" i="7" s="1"/>
  <c r="CM30" i="6" s="1"/>
  <c r="CI45" i="6"/>
  <c r="CI8" i="7"/>
  <c r="CI15" i="7"/>
  <c r="CI31" i="6" s="1"/>
  <c r="CI18" i="7"/>
  <c r="CI19" i="7" s="1"/>
  <c r="CI30" i="6" s="1"/>
  <c r="CE45" i="6"/>
  <c r="CE8" i="7"/>
  <c r="CE15" i="7"/>
  <c r="CE31" i="6" s="1"/>
  <c r="CE18" i="7"/>
  <c r="CE19" i="7" s="1"/>
  <c r="CE30" i="6" s="1"/>
  <c r="Z54" i="9"/>
  <c r="W54" i="9"/>
  <c r="Y53" i="9"/>
  <c r="W53" i="9"/>
  <c r="CU24" i="7"/>
  <c r="X52" i="9"/>
  <c r="Y43" i="9"/>
  <c r="W43" i="9"/>
  <c r="Z39" i="9"/>
  <c r="X39" i="9"/>
  <c r="Y63" i="9"/>
  <c r="CM60" i="7"/>
  <c r="X63" i="9"/>
  <c r="CI60" i="7"/>
  <c r="DA24" i="7"/>
  <c r="CS24" i="7"/>
  <c r="CK24" i="7"/>
  <c r="CG24" i="7"/>
  <c r="CY45" i="6"/>
  <c r="CY8" i="7"/>
  <c r="CY15" i="7"/>
  <c r="CY31" i="6" s="1"/>
  <c r="CY18" i="7"/>
  <c r="CY19" i="7" s="1"/>
  <c r="CY30" i="6" s="1"/>
  <c r="CQ45" i="6"/>
  <c r="CQ8" i="7"/>
  <c r="CQ15" i="7"/>
  <c r="CQ31" i="6" s="1"/>
  <c r="CQ18" i="7"/>
  <c r="CQ19" i="7" s="1"/>
  <c r="CQ30" i="6" s="1"/>
  <c r="Y54" i="9"/>
  <c r="X54" i="9"/>
  <c r="Z53" i="9"/>
  <c r="X53" i="9"/>
  <c r="CY24" i="7"/>
  <c r="Z52" i="9"/>
  <c r="Y52" i="9"/>
  <c r="CM24" i="7"/>
  <c r="W52" i="9"/>
  <c r="CE24" i="7"/>
  <c r="Z43" i="9"/>
  <c r="X43" i="9"/>
  <c r="Y39" i="9"/>
  <c r="W39" i="9"/>
  <c r="CE116" i="6"/>
  <c r="Z28" i="9"/>
  <c r="Y28" i="9"/>
  <c r="X28" i="9"/>
  <c r="W28" i="9"/>
  <c r="CF105" i="6"/>
  <c r="Z27" i="9"/>
  <c r="CS104" i="6"/>
  <c r="Z107" i="9" s="1"/>
  <c r="Y27" i="9"/>
  <c r="CO104" i="6"/>
  <c r="X27" i="9"/>
  <c r="W27" i="9"/>
  <c r="Z21" i="9"/>
  <c r="Y21" i="9"/>
  <c r="X21" i="9"/>
  <c r="W21" i="9"/>
  <c r="Z20" i="9"/>
  <c r="Y20" i="9"/>
  <c r="X20" i="9"/>
  <c r="W20" i="9"/>
  <c r="Z19" i="9"/>
  <c r="Y19" i="9"/>
  <c r="X19" i="9"/>
  <c r="W19" i="9"/>
  <c r="Z18" i="9"/>
  <c r="Y18" i="9"/>
  <c r="X18" i="9"/>
  <c r="W18" i="9"/>
  <c r="Z17" i="9"/>
  <c r="Z24" i="9" s="1"/>
  <c r="Y17" i="9"/>
  <c r="X17" i="9"/>
  <c r="W17" i="9"/>
  <c r="CR101" i="6"/>
  <c r="CO98" i="6"/>
  <c r="Y101" i="9" s="1"/>
  <c r="CG97" i="6"/>
  <c r="CO96" i="6"/>
  <c r="Y99" i="9" s="1"/>
  <c r="CG95" i="6"/>
  <c r="CZ170" i="6"/>
  <c r="CO94" i="6"/>
  <c r="Y97" i="9" s="1"/>
  <c r="CJ170" i="6"/>
  <c r="Z134" i="9"/>
  <c r="Y134" i="9"/>
  <c r="X134" i="9"/>
  <c r="W134" i="9"/>
  <c r="CK116" i="6"/>
  <c r="CR105" i="6"/>
  <c r="Z108" i="9" s="1"/>
  <c r="CJ105" i="6"/>
  <c r="X108" i="9" s="1"/>
  <c r="DA104" i="6"/>
  <c r="AB107" i="9" s="1"/>
  <c r="CV101" i="6"/>
  <c r="CS98" i="6"/>
  <c r="Z101" i="9" s="1"/>
  <c r="CK97" i="6"/>
  <c r="X100" i="9" s="1"/>
  <c r="CS96" i="6"/>
  <c r="Z99" i="9" s="1"/>
  <c r="CK95" i="6"/>
  <c r="CS94" i="6"/>
  <c r="CN170" i="6"/>
  <c r="CQ116" i="6"/>
  <c r="CI116" i="6"/>
  <c r="CG104" i="6"/>
  <c r="Z156" i="9"/>
  <c r="CQ24" i="7"/>
  <c r="Y144" i="9"/>
  <c r="W144" i="9"/>
  <c r="DB45" i="6"/>
  <c r="DB8" i="7"/>
  <c r="CX45" i="6"/>
  <c r="CX8" i="7"/>
  <c r="CT45" i="6"/>
  <c r="CT8" i="7"/>
  <c r="CP8" i="7"/>
  <c r="CL45" i="6"/>
  <c r="CL8" i="7"/>
  <c r="CH45" i="6"/>
  <c r="CH8" i="7"/>
  <c r="Y156" i="9"/>
  <c r="X156" i="9"/>
  <c r="W156" i="9"/>
  <c r="X150" i="9"/>
  <c r="Y143" i="9"/>
  <c r="X143" i="9"/>
  <c r="W143" i="9"/>
  <c r="CX18" i="7"/>
  <c r="CX19" i="7" s="1"/>
  <c r="CX30" i="6" s="1"/>
  <c r="CH18" i="7"/>
  <c r="CH19" i="7" s="1"/>
  <c r="CH30" i="6" s="1"/>
  <c r="CP15" i="7"/>
  <c r="CP31" i="6" s="1"/>
  <c r="CQ107" i="6" s="1"/>
  <c r="F174" i="6"/>
  <c r="F43" i="7" s="1"/>
  <c r="G174" i="6"/>
  <c r="H174" i="6"/>
  <c r="H43" i="7" s="1"/>
  <c r="I174" i="6"/>
  <c r="I43" i="7" s="1"/>
  <c r="J174" i="6"/>
  <c r="J43" i="7" s="1"/>
  <c r="K174" i="6"/>
  <c r="L174" i="6"/>
  <c r="L43" i="7" s="1"/>
  <c r="M174" i="6"/>
  <c r="M43" i="7" s="1"/>
  <c r="N174" i="6"/>
  <c r="N43" i="7" s="1"/>
  <c r="O174" i="6"/>
  <c r="P174" i="6"/>
  <c r="P43" i="7" s="1"/>
  <c r="Q174" i="6"/>
  <c r="Q43" i="7" s="1"/>
  <c r="R174" i="6"/>
  <c r="R43" i="7" s="1"/>
  <c r="S174" i="6"/>
  <c r="S43" i="7" s="1"/>
  <c r="T174" i="6"/>
  <c r="T43" i="7" s="1"/>
  <c r="U174" i="6"/>
  <c r="U43" i="7" s="1"/>
  <c r="V174" i="6"/>
  <c r="W174" i="6"/>
  <c r="X174" i="6"/>
  <c r="X43" i="7" s="1"/>
  <c r="Y174" i="6"/>
  <c r="Y43" i="7" s="1"/>
  <c r="Z174" i="6"/>
  <c r="Z43" i="7" s="1"/>
  <c r="AA174" i="6"/>
  <c r="AB174" i="6"/>
  <c r="AB43" i="7" s="1"/>
  <c r="AC174" i="6"/>
  <c r="AC43" i="7" s="1"/>
  <c r="AD174" i="6"/>
  <c r="AD43" i="7" s="1"/>
  <c r="AE174" i="6"/>
  <c r="AF174" i="6"/>
  <c r="AF43" i="7" s="1"/>
  <c r="AG174" i="6"/>
  <c r="AG43" i="7" s="1"/>
  <c r="AH174" i="6"/>
  <c r="AH43" i="7" s="1"/>
  <c r="AI174" i="6"/>
  <c r="AI43" i="7" s="1"/>
  <c r="AJ174" i="6"/>
  <c r="AJ43" i="7" s="1"/>
  <c r="AK174" i="6"/>
  <c r="AK43" i="7" s="1"/>
  <c r="AL174" i="6"/>
  <c r="AM174" i="6"/>
  <c r="AN174" i="6"/>
  <c r="AN43" i="7" s="1"/>
  <c r="AO174" i="6"/>
  <c r="AO43" i="7" s="1"/>
  <c r="AP174" i="6"/>
  <c r="AP43" i="7" s="1"/>
  <c r="AQ174" i="6"/>
  <c r="AR174" i="6"/>
  <c r="AR43" i="7" s="1"/>
  <c r="AS174" i="6"/>
  <c r="AS43" i="7" s="1"/>
  <c r="AT174" i="6"/>
  <c r="AT43" i="7" s="1"/>
  <c r="AU174" i="6"/>
  <c r="AV174" i="6"/>
  <c r="AV43" i="7" s="1"/>
  <c r="AW174" i="6"/>
  <c r="AW43" i="7" s="1"/>
  <c r="AX174" i="6"/>
  <c r="AX43" i="7" s="1"/>
  <c r="AY174" i="6"/>
  <c r="AY43" i="7" s="1"/>
  <c r="AZ174" i="6"/>
  <c r="AZ43" i="7" s="1"/>
  <c r="BA174" i="6"/>
  <c r="BA43" i="7" s="1"/>
  <c r="BB174" i="6"/>
  <c r="BB43" i="7" s="1"/>
  <c r="BC174" i="6"/>
  <c r="BD174" i="6"/>
  <c r="BD43" i="7" s="1"/>
  <c r="BE174" i="6"/>
  <c r="BE43" i="7" s="1"/>
  <c r="BF174" i="6"/>
  <c r="BF43" i="7" s="1"/>
  <c r="BG174" i="6"/>
  <c r="BH174" i="6"/>
  <c r="BH43" i="7" s="1"/>
  <c r="BI174" i="6"/>
  <c r="BI43" i="7" s="1"/>
  <c r="BJ174" i="6"/>
  <c r="BJ43" i="7" s="1"/>
  <c r="BK174" i="6"/>
  <c r="BL174" i="6"/>
  <c r="BL43" i="7" s="1"/>
  <c r="BM174" i="6"/>
  <c r="BM43" i="7" s="1"/>
  <c r="BN174" i="6"/>
  <c r="BN43" i="7" s="1"/>
  <c r="BO174" i="6"/>
  <c r="BO43" i="7" s="1"/>
  <c r="BP174" i="6"/>
  <c r="BP43" i="7" s="1"/>
  <c r="BQ174" i="6"/>
  <c r="BQ43" i="7" s="1"/>
  <c r="BR174" i="6"/>
  <c r="BS174" i="6"/>
  <c r="BT174" i="6"/>
  <c r="BT43" i="7" s="1"/>
  <c r="BU174" i="6"/>
  <c r="BU43" i="7" s="1"/>
  <c r="BV174" i="6"/>
  <c r="BV43" i="7" s="1"/>
  <c r="BW174" i="6"/>
  <c r="BX174" i="6"/>
  <c r="BX43" i="7" s="1"/>
  <c r="BY174" i="6"/>
  <c r="BY43" i="7" s="1"/>
  <c r="BZ174" i="6"/>
  <c r="BZ43" i="7" s="1"/>
  <c r="CA174" i="6"/>
  <c r="CB174" i="6"/>
  <c r="CB43" i="7" s="1"/>
  <c r="CC174" i="6"/>
  <c r="CC43" i="7" s="1"/>
  <c r="CD174" i="6"/>
  <c r="CD43" i="7" s="1"/>
  <c r="D174" i="6"/>
  <c r="D43" i="7" s="1"/>
  <c r="E174" i="6"/>
  <c r="E43" i="7" s="1"/>
  <c r="C174" i="6"/>
  <c r="C43" i="7" s="1"/>
  <c r="D175" i="6"/>
  <c r="E175" i="6"/>
  <c r="F175" i="6"/>
  <c r="G175" i="6"/>
  <c r="H175" i="6"/>
  <c r="I175" i="6"/>
  <c r="J175" i="6"/>
  <c r="G195" i="9"/>
  <c r="H195" i="9"/>
  <c r="I195" i="9"/>
  <c r="Z86" i="9" l="1"/>
  <c r="AC159" i="6"/>
  <c r="AC173" i="9"/>
  <c r="AC104" i="9"/>
  <c r="Z57" i="9"/>
  <c r="AA57" i="9"/>
  <c r="AC113" i="9"/>
  <c r="AB57" i="9"/>
  <c r="DC110" i="6"/>
  <c r="DC113" i="6" s="1"/>
  <c r="DD113" i="6"/>
  <c r="Y57" i="9"/>
  <c r="W57" i="9"/>
  <c r="X57" i="9"/>
  <c r="CL110" i="6"/>
  <c r="CL113" i="6" s="1"/>
  <c r="W24" i="9"/>
  <c r="Y24" i="9"/>
  <c r="X24" i="9"/>
  <c r="CP110" i="6"/>
  <c r="CP113" i="6" s="1"/>
  <c r="M73" i="10"/>
  <c r="L73" i="10"/>
  <c r="AC163" i="6"/>
  <c r="AE188" i="6"/>
  <c r="AD86" i="6"/>
  <c r="CV121" i="6"/>
  <c r="AA124" i="9" s="1"/>
  <c r="CJ121" i="6"/>
  <c r="X124" i="9" s="1"/>
  <c r="CN121" i="6"/>
  <c r="Y124" i="9" s="1"/>
  <c r="CR121" i="6"/>
  <c r="Z124" i="9" s="1"/>
  <c r="CZ121" i="6"/>
  <c r="AB124" i="9" s="1"/>
  <c r="DA101" i="6"/>
  <c r="CW170" i="6"/>
  <c r="CW101" i="6"/>
  <c r="DA170" i="6"/>
  <c r="CZ107" i="6"/>
  <c r="AB110" i="9" s="1"/>
  <c r="AB30" i="9"/>
  <c r="AA173" i="9"/>
  <c r="AA104" i="9"/>
  <c r="AB24" i="9"/>
  <c r="AA24" i="9"/>
  <c r="AA44" i="9"/>
  <c r="AB173" i="9"/>
  <c r="AB104" i="9"/>
  <c r="AB44" i="9"/>
  <c r="AA29" i="9"/>
  <c r="CL34" i="6"/>
  <c r="CL37" i="6" s="1"/>
  <c r="CZ106" i="6"/>
  <c r="AB29" i="9"/>
  <c r="CV107" i="6"/>
  <c r="AA110" i="9" s="1"/>
  <c r="AA30" i="9"/>
  <c r="CH110" i="6"/>
  <c r="CH113" i="6" s="1"/>
  <c r="DB34" i="6"/>
  <c r="DB37" i="6" s="1"/>
  <c r="CO34" i="6"/>
  <c r="CO37" i="6" s="1"/>
  <c r="CK34" i="6"/>
  <c r="CK37" i="6" s="1"/>
  <c r="CP26" i="7"/>
  <c r="CP33" i="7" s="1"/>
  <c r="U177" i="9"/>
  <c r="V177" i="9"/>
  <c r="T177" i="9"/>
  <c r="R177" i="9"/>
  <c r="Q177" i="9"/>
  <c r="P177" i="9"/>
  <c r="N177" i="9"/>
  <c r="M177" i="9"/>
  <c r="L177" i="9"/>
  <c r="J177" i="9"/>
  <c r="I177" i="9"/>
  <c r="H177" i="9"/>
  <c r="F177" i="9"/>
  <c r="E177" i="9"/>
  <c r="D177" i="9"/>
  <c r="G177" i="9"/>
  <c r="CA43" i="7"/>
  <c r="BS43" i="7"/>
  <c r="BK43" i="7"/>
  <c r="BC43" i="7"/>
  <c r="AU43" i="7"/>
  <c r="AM43" i="7"/>
  <c r="AE43" i="7"/>
  <c r="W43" i="7"/>
  <c r="O43" i="7"/>
  <c r="S177" i="9"/>
  <c r="K177" i="9"/>
  <c r="BW43" i="7"/>
  <c r="BG43" i="7"/>
  <c r="AQ43" i="7"/>
  <c r="AA43" i="7"/>
  <c r="CK110" i="6"/>
  <c r="CW34" i="6"/>
  <c r="CW37" i="6" s="1"/>
  <c r="DB26" i="7"/>
  <c r="DB33" i="7" s="1"/>
  <c r="CX110" i="6"/>
  <c r="CX113" i="6" s="1"/>
  <c r="DB31" i="7"/>
  <c r="DB130" i="6" s="1"/>
  <c r="DB134" i="6" s="1"/>
  <c r="CG34" i="6"/>
  <c r="CG37" i="6" s="1"/>
  <c r="DB110" i="6"/>
  <c r="DB113" i="6" s="1"/>
  <c r="CT110" i="6"/>
  <c r="CT113" i="6" s="1"/>
  <c r="DA34" i="6"/>
  <c r="DA37" i="6" s="1"/>
  <c r="CS34" i="6"/>
  <c r="CS37" i="6" s="1"/>
  <c r="CT34" i="6"/>
  <c r="CT37" i="6" s="1"/>
  <c r="CM106" i="6"/>
  <c r="CM110" i="6" s="1"/>
  <c r="CM113" i="6" s="1"/>
  <c r="CJ34" i="6"/>
  <c r="CJ37" i="6" s="1"/>
  <c r="O177" i="9"/>
  <c r="C177" i="9"/>
  <c r="K43" i="7"/>
  <c r="G43" i="7"/>
  <c r="BR43" i="7"/>
  <c r="AL43" i="7"/>
  <c r="V43" i="7"/>
  <c r="CU110" i="6"/>
  <c r="CU113" i="6" s="1"/>
  <c r="CQ110" i="6"/>
  <c r="CQ113" i="6" s="1"/>
  <c r="CL31" i="7"/>
  <c r="CL130" i="6" s="1"/>
  <c r="CL134" i="6" s="1"/>
  <c r="CO110" i="6"/>
  <c r="CT26" i="7"/>
  <c r="CL26" i="7"/>
  <c r="CL33" i="7" s="1"/>
  <c r="CK101" i="6"/>
  <c r="CR34" i="6"/>
  <c r="CR37" i="6" s="1"/>
  <c r="CF34" i="6"/>
  <c r="CF37" i="6" s="1"/>
  <c r="CX25" i="7"/>
  <c r="CX26" i="7" s="1"/>
  <c r="CG110" i="6"/>
  <c r="CN34" i="6"/>
  <c r="CN37" i="6" s="1"/>
  <c r="CG170" i="6"/>
  <c r="CZ34" i="6"/>
  <c r="CZ37" i="6" s="1"/>
  <c r="Z44" i="9"/>
  <c r="CS110" i="6"/>
  <c r="CH31" i="7"/>
  <c r="CH130" i="6" s="1"/>
  <c r="CH134" i="6" s="1"/>
  <c r="DA110" i="6"/>
  <c r="CH26" i="7"/>
  <c r="CH33" i="7" s="1"/>
  <c r="CW106" i="6"/>
  <c r="CW110" i="6" s="1"/>
  <c r="CV34" i="6"/>
  <c r="CV37" i="6" s="1"/>
  <c r="Y104" i="9"/>
  <c r="Y173" i="9"/>
  <c r="CR107" i="6"/>
  <c r="Z110" i="9" s="1"/>
  <c r="Z30" i="9"/>
  <c r="CS25" i="7"/>
  <c r="CS26" i="7" s="1"/>
  <c r="CF107" i="6"/>
  <c r="W30" i="9"/>
  <c r="CJ107" i="6"/>
  <c r="X110" i="9" s="1"/>
  <c r="X30" i="9"/>
  <c r="CN107" i="6"/>
  <c r="Y110" i="9" s="1"/>
  <c r="Y30" i="9"/>
  <c r="CP34" i="6"/>
  <c r="CP37" i="6" s="1"/>
  <c r="CK170" i="6"/>
  <c r="CF25" i="7"/>
  <c r="CF26" i="7" s="1"/>
  <c r="CV25" i="7"/>
  <c r="X98" i="9"/>
  <c r="X173" i="9" s="1"/>
  <c r="CY106" i="6"/>
  <c r="CX34" i="6"/>
  <c r="CX37" i="6" s="1"/>
  <c r="Z119" i="9"/>
  <c r="CS170" i="6"/>
  <c r="CS101" i="6"/>
  <c r="CO170" i="6"/>
  <c r="CO101" i="6"/>
  <c r="CG101" i="6"/>
  <c r="W119" i="9"/>
  <c r="CY25" i="7"/>
  <c r="CY26" i="7" s="1"/>
  <c r="CG25" i="7"/>
  <c r="CG26" i="7" s="1"/>
  <c r="W44" i="9"/>
  <c r="X44" i="9"/>
  <c r="Y44" i="9"/>
  <c r="CN25" i="7"/>
  <c r="CO25" i="7"/>
  <c r="CT30" i="7"/>
  <c r="CT31" i="7" s="1"/>
  <c r="CT130" i="6" s="1"/>
  <c r="CT134" i="6" s="1"/>
  <c r="CM25" i="7"/>
  <c r="CM26" i="7" s="1"/>
  <c r="CR106" i="6"/>
  <c r="Z29" i="9"/>
  <c r="CQ34" i="6"/>
  <c r="CQ37" i="6" s="1"/>
  <c r="CK25" i="7"/>
  <c r="CK26" i="7" s="1"/>
  <c r="CF106" i="6"/>
  <c r="W29" i="9"/>
  <c r="CE34" i="6"/>
  <c r="CE37" i="6" s="1"/>
  <c r="CJ106" i="6"/>
  <c r="X29" i="9"/>
  <c r="CN106" i="6"/>
  <c r="Y29" i="9"/>
  <c r="CM34" i="6"/>
  <c r="CM37" i="6" s="1"/>
  <c r="CV106" i="6"/>
  <c r="CU34" i="6"/>
  <c r="CU37" i="6" s="1"/>
  <c r="CR25" i="7"/>
  <c r="CR26" i="7" s="1"/>
  <c r="CI30" i="7"/>
  <c r="CI33" i="7" s="1"/>
  <c r="CW25" i="7"/>
  <c r="CW26" i="7" s="1"/>
  <c r="CY34" i="6"/>
  <c r="CY37" i="6" s="1"/>
  <c r="Z97" i="9"/>
  <c r="CI106" i="6"/>
  <c r="CH34" i="6"/>
  <c r="CH37" i="6" s="1"/>
  <c r="CQ25" i="7"/>
  <c r="CQ26" i="7" s="1"/>
  <c r="X119" i="9"/>
  <c r="CI34" i="6"/>
  <c r="CI37" i="6" s="1"/>
  <c r="CE25" i="7"/>
  <c r="CE26" i="7" s="1"/>
  <c r="DA25" i="7"/>
  <c r="CU25" i="7"/>
  <c r="CJ25" i="7"/>
  <c r="CZ25" i="7"/>
  <c r="CZ26" i="7" s="1"/>
  <c r="Y107" i="9"/>
  <c r="AD163" i="6" l="1"/>
  <c r="AD159" i="6"/>
  <c r="AC116" i="9"/>
  <c r="DA113" i="6"/>
  <c r="AA86" i="9"/>
  <c r="I163" i="9"/>
  <c r="I167" i="9" s="1"/>
  <c r="AF188" i="6"/>
  <c r="AE86" i="6"/>
  <c r="AE159" i="6" s="1"/>
  <c r="CT33" i="7"/>
  <c r="CZ110" i="6"/>
  <c r="CZ113" i="6" s="1"/>
  <c r="CW113" i="6"/>
  <c r="AA109" i="9"/>
  <c r="AA113" i="9" s="1"/>
  <c r="AA116" i="9" s="1"/>
  <c r="X33" i="9"/>
  <c r="X36" i="9" s="1"/>
  <c r="Z33" i="9"/>
  <c r="Z36" i="9" s="1"/>
  <c r="Y33" i="9"/>
  <c r="Y36" i="9" s="1"/>
  <c r="W33" i="9"/>
  <c r="W36" i="9" s="1"/>
  <c r="AA33" i="9"/>
  <c r="AA36" i="9" s="1"/>
  <c r="CY110" i="6"/>
  <c r="CY113" i="6" s="1"/>
  <c r="AB109" i="9"/>
  <c r="AB113" i="9" s="1"/>
  <c r="AB116" i="9" s="1"/>
  <c r="AB33" i="9"/>
  <c r="AB36" i="9" s="1"/>
  <c r="CV110" i="6"/>
  <c r="CV113" i="6" s="1"/>
  <c r="CK113" i="6"/>
  <c r="CS113" i="6"/>
  <c r="CI31" i="7"/>
  <c r="CI130" i="6" s="1"/>
  <c r="CI134" i="6" s="1"/>
  <c r="CJ110" i="6"/>
  <c r="CJ113" i="6" s="1"/>
  <c r="CR110" i="6"/>
  <c r="CR113" i="6" s="1"/>
  <c r="CN110" i="6"/>
  <c r="CN113" i="6" s="1"/>
  <c r="CX30" i="7"/>
  <c r="CX33" i="7" s="1"/>
  <c r="Y109" i="9"/>
  <c r="Y113" i="9" s="1"/>
  <c r="Y116" i="9" s="1"/>
  <c r="CJ30" i="7"/>
  <c r="CJ31" i="7" s="1"/>
  <c r="CJ130" i="6" s="1"/>
  <c r="CU30" i="7"/>
  <c r="CU31" i="7" s="1"/>
  <c r="CU130" i="6" s="1"/>
  <c r="DA30" i="7"/>
  <c r="DA31" i="7" s="1"/>
  <c r="DA130" i="6" s="1"/>
  <c r="DA134" i="6" s="1"/>
  <c r="CO30" i="7"/>
  <c r="CO31" i="7" s="1"/>
  <c r="CO130" i="6" s="1"/>
  <c r="CO134" i="6" s="1"/>
  <c r="CN30" i="7"/>
  <c r="CN31" i="7" s="1"/>
  <c r="CN130" i="6" s="1"/>
  <c r="CN134" i="6" s="1"/>
  <c r="Z104" i="9"/>
  <c r="Z173" i="9"/>
  <c r="CG30" i="7"/>
  <c r="CG33" i="7" s="1"/>
  <c r="CV30" i="7"/>
  <c r="CV31" i="7" s="1"/>
  <c r="CV130" i="6" s="1"/>
  <c r="CV134" i="6" s="1"/>
  <c r="X104" i="9"/>
  <c r="CZ30" i="7"/>
  <c r="CZ33" i="7" s="1"/>
  <c r="Z109" i="9"/>
  <c r="Z113" i="9" s="1"/>
  <c r="X109" i="9"/>
  <c r="X113" i="9" s="1"/>
  <c r="CI110" i="6"/>
  <c r="CI113" i="6" s="1"/>
  <c r="CK30" i="7"/>
  <c r="CK33" i="7" s="1"/>
  <c r="CJ26" i="7"/>
  <c r="CU26" i="7"/>
  <c r="DA26" i="7"/>
  <c r="CE30" i="7"/>
  <c r="CE31" i="7" s="1"/>
  <c r="CE130" i="6" s="1"/>
  <c r="CQ30" i="7"/>
  <c r="CQ33" i="7" s="1"/>
  <c r="CW30" i="7"/>
  <c r="CW33" i="7" s="1"/>
  <c r="CR30" i="7"/>
  <c r="CR33" i="7" s="1"/>
  <c r="CM30" i="7"/>
  <c r="CM33" i="7" s="1"/>
  <c r="CO26" i="7"/>
  <c r="CO33" i="7" s="1"/>
  <c r="CN26" i="7"/>
  <c r="CN33" i="7" s="1"/>
  <c r="CY30" i="7"/>
  <c r="CY31" i="7" s="1"/>
  <c r="CY130" i="6" s="1"/>
  <c r="CF30" i="7"/>
  <c r="CF33" i="7" s="1"/>
  <c r="CG113" i="6"/>
  <c r="CO113" i="6"/>
  <c r="CV26" i="7"/>
  <c r="CS30" i="7"/>
  <c r="CS31" i="7" s="1"/>
  <c r="CS130" i="6" s="1"/>
  <c r="CS134" i="6" s="1"/>
  <c r="CE98" i="6"/>
  <c r="CF98" i="6"/>
  <c r="CV33" i="7" l="1"/>
  <c r="DA33" i="7"/>
  <c r="CU33" i="7"/>
  <c r="CJ33" i="7"/>
  <c r="AE163" i="6"/>
  <c r="AB86" i="9"/>
  <c r="N73" i="10" s="1"/>
  <c r="AG188" i="6"/>
  <c r="AF86" i="6"/>
  <c r="AF159" i="6" s="1"/>
  <c r="CS33" i="7"/>
  <c r="CY33" i="7"/>
  <c r="CE33" i="7"/>
  <c r="CY134" i="6"/>
  <c r="CU134" i="6"/>
  <c r="CF31" i="7"/>
  <c r="CF130" i="6" s="1"/>
  <c r="CF134" i="6" s="1"/>
  <c r="CQ31" i="7"/>
  <c r="CQ130" i="6" s="1"/>
  <c r="CQ134" i="6" s="1"/>
  <c r="CG31" i="7"/>
  <c r="CG130" i="6" s="1"/>
  <c r="CG134" i="6" s="1"/>
  <c r="CR31" i="7"/>
  <c r="CR130" i="6" s="1"/>
  <c r="CR134" i="6" s="1"/>
  <c r="CX31" i="7"/>
  <c r="CX130" i="6" s="1"/>
  <c r="CX134" i="6" s="1"/>
  <c r="CZ31" i="7"/>
  <c r="CZ130" i="6" s="1"/>
  <c r="CZ134" i="6" s="1"/>
  <c r="Z116" i="9"/>
  <c r="X116" i="9"/>
  <c r="CM31" i="7"/>
  <c r="CM130" i="6" s="1"/>
  <c r="CM134" i="6" s="1"/>
  <c r="CW31" i="7"/>
  <c r="CW130" i="6" s="1"/>
  <c r="CW134" i="6" s="1"/>
  <c r="CK31" i="7"/>
  <c r="CK130" i="6" s="1"/>
  <c r="CK134" i="6" s="1"/>
  <c r="CJ134" i="6"/>
  <c r="CE134" i="6"/>
  <c r="W101" i="9"/>
  <c r="K28" i="6"/>
  <c r="D13" i="6"/>
  <c r="AF163" i="6" l="1"/>
  <c r="AH188" i="6"/>
  <c r="AG86" i="6"/>
  <c r="AB133" i="9"/>
  <c r="AB137" i="9" s="1"/>
  <c r="AA133" i="9"/>
  <c r="AA137" i="9" s="1"/>
  <c r="E13" i="6"/>
  <c r="Z133" i="9"/>
  <c r="Z137" i="9" s="1"/>
  <c r="Y133" i="9"/>
  <c r="Y137" i="9" s="1"/>
  <c r="W133" i="9"/>
  <c r="W137" i="9" s="1"/>
  <c r="X133" i="9"/>
  <c r="X137" i="9" s="1"/>
  <c r="V195" i="9"/>
  <c r="V12" i="9"/>
  <c r="V11" i="9"/>
  <c r="V10" i="9"/>
  <c r="V9" i="9"/>
  <c r="V6" i="9"/>
  <c r="V5" i="9"/>
  <c r="U195" i="9"/>
  <c r="U12" i="9"/>
  <c r="U11" i="9"/>
  <c r="U10" i="9"/>
  <c r="U9" i="9"/>
  <c r="U6" i="9"/>
  <c r="U5" i="9"/>
  <c r="T195" i="9"/>
  <c r="T12" i="9"/>
  <c r="T11" i="9"/>
  <c r="T10" i="9"/>
  <c r="T9" i="9"/>
  <c r="T6" i="9"/>
  <c r="T5" i="9"/>
  <c r="S195" i="9"/>
  <c r="S12" i="9"/>
  <c r="S11" i="9"/>
  <c r="S10" i="9"/>
  <c r="S9" i="9"/>
  <c r="S6" i="9"/>
  <c r="S5" i="9"/>
  <c r="R195" i="9"/>
  <c r="R12" i="9"/>
  <c r="R11" i="9"/>
  <c r="R10" i="9"/>
  <c r="R9" i="9"/>
  <c r="R6" i="9"/>
  <c r="R5" i="9"/>
  <c r="Q195" i="9"/>
  <c r="Q12" i="9"/>
  <c r="Q11" i="9"/>
  <c r="Q10" i="9"/>
  <c r="Q9" i="9"/>
  <c r="Q6" i="9"/>
  <c r="Q5" i="9"/>
  <c r="P195" i="9"/>
  <c r="P12" i="9"/>
  <c r="P11" i="9"/>
  <c r="P10" i="9"/>
  <c r="P9" i="9"/>
  <c r="P6" i="9"/>
  <c r="P5" i="9"/>
  <c r="O195" i="9"/>
  <c r="O199" i="9" s="1"/>
  <c r="O12" i="9"/>
  <c r="O11" i="9"/>
  <c r="O10" i="9"/>
  <c r="O9" i="9"/>
  <c r="O6" i="9"/>
  <c r="O5" i="9"/>
  <c r="N195" i="9"/>
  <c r="N199" i="9" s="1"/>
  <c r="N12" i="9"/>
  <c r="N11" i="9"/>
  <c r="N10" i="9"/>
  <c r="N9" i="9"/>
  <c r="N6" i="9"/>
  <c r="N5" i="9"/>
  <c r="M195" i="9"/>
  <c r="M199" i="9" s="1"/>
  <c r="M12" i="9"/>
  <c r="M11" i="9"/>
  <c r="M10" i="9"/>
  <c r="M9" i="9"/>
  <c r="M6" i="9"/>
  <c r="M5" i="9"/>
  <c r="L195" i="9"/>
  <c r="L199" i="9" s="1"/>
  <c r="L12" i="9"/>
  <c r="L11" i="9"/>
  <c r="L10" i="9"/>
  <c r="L9" i="9"/>
  <c r="L6" i="9"/>
  <c r="L5" i="9"/>
  <c r="K195" i="9"/>
  <c r="K199" i="9" s="1"/>
  <c r="K12" i="9"/>
  <c r="K11" i="9"/>
  <c r="K10" i="9"/>
  <c r="K9" i="9"/>
  <c r="K6" i="9"/>
  <c r="K5" i="9"/>
  <c r="J195" i="9"/>
  <c r="J12" i="9"/>
  <c r="J11" i="9"/>
  <c r="J10" i="9"/>
  <c r="J9" i="9"/>
  <c r="J6" i="9"/>
  <c r="J5" i="9"/>
  <c r="I199" i="9"/>
  <c r="I12" i="9"/>
  <c r="I11" i="9"/>
  <c r="I10" i="9"/>
  <c r="I9" i="9"/>
  <c r="I6" i="9"/>
  <c r="I5" i="9"/>
  <c r="H199" i="9"/>
  <c r="H12" i="9"/>
  <c r="H11" i="9"/>
  <c r="H10" i="9"/>
  <c r="H9" i="9"/>
  <c r="H6" i="9"/>
  <c r="H5" i="9"/>
  <c r="G199" i="9"/>
  <c r="G12" i="9"/>
  <c r="G11" i="9"/>
  <c r="G10" i="9"/>
  <c r="G9" i="9"/>
  <c r="G6" i="9"/>
  <c r="G5" i="9"/>
  <c r="F195" i="9"/>
  <c r="F12" i="9"/>
  <c r="F11" i="9"/>
  <c r="F10" i="9"/>
  <c r="F9" i="9"/>
  <c r="F6" i="9"/>
  <c r="F5" i="9"/>
  <c r="E195" i="9"/>
  <c r="E12" i="9"/>
  <c r="E11" i="9"/>
  <c r="E10" i="9"/>
  <c r="E9" i="9"/>
  <c r="E6" i="9"/>
  <c r="E5" i="9"/>
  <c r="D195" i="9"/>
  <c r="D12" i="9"/>
  <c r="D11" i="9"/>
  <c r="D10" i="9"/>
  <c r="D9" i="9"/>
  <c r="D6" i="9"/>
  <c r="D5" i="9"/>
  <c r="C195" i="9"/>
  <c r="C123" i="9"/>
  <c r="C124" i="9"/>
  <c r="C10" i="9"/>
  <c r="C11" i="9"/>
  <c r="C12" i="9"/>
  <c r="C9" i="9"/>
  <c r="C6" i="9"/>
  <c r="AG163" i="6" l="1"/>
  <c r="AG159" i="6"/>
  <c r="H14" i="9"/>
  <c r="K14" i="9"/>
  <c r="O14" i="9"/>
  <c r="F14" i="9"/>
  <c r="I14" i="9"/>
  <c r="L14" i="9"/>
  <c r="P14" i="9"/>
  <c r="R14" i="9"/>
  <c r="T14" i="9"/>
  <c r="U14" i="9"/>
  <c r="B11" i="10"/>
  <c r="B6" i="10"/>
  <c r="N14" i="9"/>
  <c r="Q14" i="9"/>
  <c r="S14" i="9"/>
  <c r="V14" i="9"/>
  <c r="C14" i="9"/>
  <c r="J14" i="9"/>
  <c r="M14" i="9"/>
  <c r="G14" i="9"/>
  <c r="E14" i="9"/>
  <c r="B10" i="10"/>
  <c r="D14" i="9"/>
  <c r="B5" i="10"/>
  <c r="P101" i="7"/>
  <c r="AI188" i="6"/>
  <c r="AH86" i="6"/>
  <c r="AH159" i="6" s="1"/>
  <c r="N6" i="10"/>
  <c r="N11" i="10"/>
  <c r="N5" i="10"/>
  <c r="N10" i="10"/>
  <c r="P102" i="7"/>
  <c r="C101" i="7"/>
  <c r="C102" i="7"/>
  <c r="F13" i="6"/>
  <c r="D199" i="9"/>
  <c r="F199" i="9"/>
  <c r="P199" i="9"/>
  <c r="E199" i="9"/>
  <c r="Q199" i="9"/>
  <c r="S199" i="9"/>
  <c r="U199" i="9"/>
  <c r="C199" i="9"/>
  <c r="R199" i="9"/>
  <c r="T199" i="9"/>
  <c r="V199" i="9"/>
  <c r="J199" i="9"/>
  <c r="D101" i="6"/>
  <c r="C101" i="6"/>
  <c r="F98" i="6"/>
  <c r="G98" i="6"/>
  <c r="H98" i="6"/>
  <c r="J98" i="6"/>
  <c r="K98" i="6"/>
  <c r="L98" i="6"/>
  <c r="N98" i="6"/>
  <c r="O98" i="6"/>
  <c r="P98" i="6"/>
  <c r="R98" i="6"/>
  <c r="S98" i="6"/>
  <c r="T98" i="6"/>
  <c r="V98" i="6"/>
  <c r="W98" i="6"/>
  <c r="X98" i="6"/>
  <c r="Z98" i="6"/>
  <c r="AA98" i="6"/>
  <c r="AB98" i="6"/>
  <c r="AD98" i="6"/>
  <c r="AE98" i="6"/>
  <c r="AF98" i="6"/>
  <c r="AH98" i="6"/>
  <c r="AI98" i="6"/>
  <c r="AJ98" i="6"/>
  <c r="AL98" i="6"/>
  <c r="AM98" i="6"/>
  <c r="AN98" i="6"/>
  <c r="AP98" i="6"/>
  <c r="AQ98" i="6"/>
  <c r="AR98" i="6"/>
  <c r="AT98" i="6"/>
  <c r="AU98" i="6"/>
  <c r="AV98" i="6"/>
  <c r="AX98" i="6"/>
  <c r="AY98" i="6"/>
  <c r="AZ98" i="6"/>
  <c r="BB98" i="6"/>
  <c r="BC98" i="6"/>
  <c r="BD98" i="6"/>
  <c r="BF98" i="6"/>
  <c r="BG98" i="6"/>
  <c r="BH98" i="6"/>
  <c r="BJ98" i="6"/>
  <c r="BK98" i="6"/>
  <c r="BL98" i="6"/>
  <c r="BN98" i="6"/>
  <c r="BO98" i="6"/>
  <c r="BP98" i="6"/>
  <c r="BR98" i="6"/>
  <c r="BS98" i="6"/>
  <c r="BT98" i="6"/>
  <c r="BV98" i="6"/>
  <c r="BW98" i="6"/>
  <c r="BX98" i="6"/>
  <c r="BZ98" i="6"/>
  <c r="CA98" i="6"/>
  <c r="CB98" i="6"/>
  <c r="CD98" i="6"/>
  <c r="J163" i="9" l="1"/>
  <c r="J167" i="9" s="1"/>
  <c r="AH163" i="6"/>
  <c r="P103" i="7"/>
  <c r="N9" i="10" s="1"/>
  <c r="N12" i="10" s="1"/>
  <c r="AJ188" i="6"/>
  <c r="AI86" i="6"/>
  <c r="G13" i="6"/>
  <c r="C103" i="7"/>
  <c r="B9" i="10" s="1"/>
  <c r="B12" i="10" s="1"/>
  <c r="E98" i="6"/>
  <c r="C21" i="9"/>
  <c r="V21" i="9"/>
  <c r="CC98" i="6"/>
  <c r="V101" i="9" s="1"/>
  <c r="U21" i="9"/>
  <c r="BY98" i="6"/>
  <c r="U101" i="9" s="1"/>
  <c r="T21" i="9"/>
  <c r="BU98" i="6"/>
  <c r="T101" i="9" s="1"/>
  <c r="S21" i="9"/>
  <c r="R21" i="9"/>
  <c r="Q21" i="9"/>
  <c r="P21" i="9"/>
  <c r="N21" i="9"/>
  <c r="M21" i="9"/>
  <c r="L21" i="9"/>
  <c r="K21" i="9"/>
  <c r="J21" i="9"/>
  <c r="I21" i="9"/>
  <c r="H21" i="9"/>
  <c r="G21" i="9"/>
  <c r="F21" i="9"/>
  <c r="E21" i="9"/>
  <c r="D21" i="9"/>
  <c r="BE98" i="6"/>
  <c r="AO98" i="6"/>
  <c r="L101" i="9" s="1"/>
  <c r="Y98" i="6"/>
  <c r="H101" i="9" s="1"/>
  <c r="I98" i="6"/>
  <c r="D101" i="9" s="1"/>
  <c r="O21" i="9"/>
  <c r="BI98" i="6"/>
  <c r="AS98" i="6"/>
  <c r="M101" i="9" s="1"/>
  <c r="AC98" i="6"/>
  <c r="I101" i="9" s="1"/>
  <c r="M98" i="6"/>
  <c r="E101" i="9" s="1"/>
  <c r="Q101" i="9"/>
  <c r="BM98" i="6"/>
  <c r="AW98" i="6"/>
  <c r="AG98" i="6"/>
  <c r="J101" i="9" s="1"/>
  <c r="Q98" i="6"/>
  <c r="BQ98" i="6"/>
  <c r="S101" i="9" s="1"/>
  <c r="BA98" i="6"/>
  <c r="O101" i="9" s="1"/>
  <c r="AK98" i="6"/>
  <c r="K101" i="9" s="1"/>
  <c r="U98" i="6"/>
  <c r="G101" i="9" s="1"/>
  <c r="AI159" i="6" l="1"/>
  <c r="AI163" i="6" s="1"/>
  <c r="AC86" i="9"/>
  <c r="B17" i="10"/>
  <c r="AK188" i="6"/>
  <c r="AJ86" i="6"/>
  <c r="AJ159" i="6" s="1"/>
  <c r="N17" i="10"/>
  <c r="H13" i="6"/>
  <c r="C101" i="9"/>
  <c r="F101" i="9"/>
  <c r="N101" i="9"/>
  <c r="P101" i="9"/>
  <c r="R101" i="9"/>
  <c r="R143" i="6"/>
  <c r="T143" i="6"/>
  <c r="U143" i="6"/>
  <c r="V143" i="6"/>
  <c r="X143" i="6"/>
  <c r="Y143" i="6"/>
  <c r="Z143" i="6"/>
  <c r="AB143" i="6"/>
  <c r="AC143" i="6"/>
  <c r="AD143" i="6"/>
  <c r="AF143" i="6"/>
  <c r="AG143" i="6"/>
  <c r="AH143" i="6"/>
  <c r="AJ143" i="6"/>
  <c r="AK143" i="6"/>
  <c r="AL143" i="6"/>
  <c r="AN143" i="6"/>
  <c r="AO143" i="6"/>
  <c r="AP143" i="6"/>
  <c r="AR143" i="6"/>
  <c r="AS143" i="6"/>
  <c r="AT143" i="6"/>
  <c r="AV143" i="6"/>
  <c r="AW143" i="6"/>
  <c r="AX143" i="6"/>
  <c r="AZ143" i="6"/>
  <c r="BA143" i="6"/>
  <c r="BB143" i="6"/>
  <c r="BD143" i="6"/>
  <c r="BE143" i="6"/>
  <c r="BF143" i="6"/>
  <c r="BH143" i="6"/>
  <c r="BI143" i="6"/>
  <c r="BJ143" i="6"/>
  <c r="BL143" i="6"/>
  <c r="BM143" i="6"/>
  <c r="BN143" i="6"/>
  <c r="BP143" i="6"/>
  <c r="BQ143" i="6"/>
  <c r="BR143" i="6"/>
  <c r="BT143" i="6"/>
  <c r="BU143" i="6"/>
  <c r="BV143" i="6"/>
  <c r="BX143" i="6"/>
  <c r="BY143" i="6"/>
  <c r="BZ143" i="6"/>
  <c r="CB143" i="6"/>
  <c r="CC143" i="6"/>
  <c r="CD143" i="6"/>
  <c r="D143" i="6"/>
  <c r="E143" i="6"/>
  <c r="F143" i="6"/>
  <c r="H143" i="6"/>
  <c r="I143" i="6"/>
  <c r="J143" i="6"/>
  <c r="L143" i="6"/>
  <c r="M143" i="6"/>
  <c r="N143" i="6"/>
  <c r="P143" i="6"/>
  <c r="Q143" i="6"/>
  <c r="C3" i="7"/>
  <c r="C7" i="7" s="1"/>
  <c r="D3" i="7"/>
  <c r="D7" i="7" s="1"/>
  <c r="E3" i="7"/>
  <c r="E7" i="7" s="1"/>
  <c r="F3" i="7"/>
  <c r="F7" i="7" s="1"/>
  <c r="G3" i="7"/>
  <c r="G7" i="7" s="1"/>
  <c r="K175" i="6"/>
  <c r="M175" i="6"/>
  <c r="N175" i="6"/>
  <c r="P175" i="6"/>
  <c r="Q175" i="6"/>
  <c r="S175" i="6"/>
  <c r="V175" i="6"/>
  <c r="W175" i="6"/>
  <c r="Y175" i="6"/>
  <c r="Z175" i="6"/>
  <c r="AB175" i="6"/>
  <c r="AC175" i="6"/>
  <c r="AE175" i="6"/>
  <c r="AF175" i="6"/>
  <c r="AH175" i="6"/>
  <c r="AI175" i="6"/>
  <c r="AK175" i="6"/>
  <c r="AL175" i="6"/>
  <c r="AN175" i="6"/>
  <c r="AO175" i="6"/>
  <c r="AQ175" i="6"/>
  <c r="AR175" i="6"/>
  <c r="AU175" i="6"/>
  <c r="AW175" i="6"/>
  <c r="AX175" i="6"/>
  <c r="AZ175" i="6"/>
  <c r="BA175" i="6"/>
  <c r="BC175" i="6"/>
  <c r="BD175" i="6"/>
  <c r="BF175" i="6"/>
  <c r="BI175" i="6"/>
  <c r="BJ175" i="6"/>
  <c r="BL175" i="6"/>
  <c r="BM175" i="6"/>
  <c r="BO175" i="6"/>
  <c r="BP175" i="6"/>
  <c r="BR175" i="6"/>
  <c r="BS175" i="6"/>
  <c r="BU175" i="6"/>
  <c r="BV175" i="6"/>
  <c r="BX175" i="6"/>
  <c r="BY175" i="6"/>
  <c r="CA175" i="6"/>
  <c r="CB175" i="6"/>
  <c r="CD175" i="6"/>
  <c r="C175" i="6"/>
  <c r="E18" i="6"/>
  <c r="F18" i="6"/>
  <c r="G18" i="6"/>
  <c r="E19" i="6"/>
  <c r="F19" i="6"/>
  <c r="G19" i="6"/>
  <c r="E20" i="6"/>
  <c r="F20" i="6"/>
  <c r="G20" i="6"/>
  <c r="E21" i="6"/>
  <c r="F21" i="6"/>
  <c r="G21" i="6"/>
  <c r="AJ163" i="6" l="1"/>
  <c r="AL188" i="6"/>
  <c r="AK86" i="6"/>
  <c r="I13" i="6"/>
  <c r="C54" i="9"/>
  <c r="E25" i="6"/>
  <c r="F25" i="6"/>
  <c r="G25" i="6"/>
  <c r="M3" i="7"/>
  <c r="M7" i="7" s="1"/>
  <c r="N3" i="7"/>
  <c r="N7" i="7" s="1"/>
  <c r="O3" i="7"/>
  <c r="O7" i="7" s="1"/>
  <c r="P3" i="7"/>
  <c r="P7" i="7" s="1"/>
  <c r="Q3" i="7"/>
  <c r="Q7" i="7" s="1"/>
  <c r="H19" i="6"/>
  <c r="AK163" i="6" l="1"/>
  <c r="AK159" i="6"/>
  <c r="AM188" i="6"/>
  <c r="AL86" i="6"/>
  <c r="AL159" i="6" s="1"/>
  <c r="J13" i="6"/>
  <c r="D170" i="6"/>
  <c r="C170" i="6"/>
  <c r="D152" i="6"/>
  <c r="F152" i="6"/>
  <c r="G152" i="6"/>
  <c r="H152" i="6"/>
  <c r="J152" i="6"/>
  <c r="K152" i="6"/>
  <c r="L152" i="6"/>
  <c r="N152" i="6"/>
  <c r="O152" i="6"/>
  <c r="P152" i="6"/>
  <c r="R152" i="6"/>
  <c r="S152" i="6"/>
  <c r="T152" i="6"/>
  <c r="V152" i="6"/>
  <c r="W152" i="6"/>
  <c r="X152" i="6"/>
  <c r="Z152" i="6"/>
  <c r="AA152" i="6"/>
  <c r="AB152" i="6"/>
  <c r="AD152" i="6"/>
  <c r="AE152" i="6"/>
  <c r="AF152" i="6"/>
  <c r="AH152" i="6"/>
  <c r="AI152" i="6"/>
  <c r="AJ152" i="6"/>
  <c r="AL152" i="6"/>
  <c r="AM152" i="6"/>
  <c r="AN152" i="6"/>
  <c r="AP152" i="6"/>
  <c r="AQ152" i="6"/>
  <c r="AR152" i="6"/>
  <c r="AT152" i="6"/>
  <c r="AU152" i="6"/>
  <c r="AV152" i="6"/>
  <c r="AX152" i="6"/>
  <c r="AY152" i="6"/>
  <c r="AZ152" i="6"/>
  <c r="BB152" i="6"/>
  <c r="BC152" i="6"/>
  <c r="BD152" i="6"/>
  <c r="BF152" i="6"/>
  <c r="BG152" i="6"/>
  <c r="BH152" i="6"/>
  <c r="BJ152" i="6"/>
  <c r="BK152" i="6"/>
  <c r="BL152" i="6"/>
  <c r="BN152" i="6"/>
  <c r="BO152" i="6"/>
  <c r="BP152" i="6"/>
  <c r="BR152" i="6"/>
  <c r="BS152" i="6"/>
  <c r="BT152" i="6"/>
  <c r="BV152" i="6"/>
  <c r="BW152" i="6"/>
  <c r="BX152" i="6"/>
  <c r="BZ152" i="6"/>
  <c r="CA152" i="6"/>
  <c r="CB152" i="6"/>
  <c r="CD152" i="6"/>
  <c r="C152" i="6"/>
  <c r="D149" i="6"/>
  <c r="E149" i="6"/>
  <c r="F149" i="6"/>
  <c r="G149" i="6"/>
  <c r="I149" i="6"/>
  <c r="J149" i="6"/>
  <c r="K149" i="6"/>
  <c r="M149" i="6"/>
  <c r="N149" i="6"/>
  <c r="O149" i="6"/>
  <c r="Q149" i="6"/>
  <c r="R149" i="6"/>
  <c r="S149" i="6"/>
  <c r="U149" i="6"/>
  <c r="V149" i="6"/>
  <c r="W149" i="6"/>
  <c r="Y149" i="6"/>
  <c r="Z149" i="6"/>
  <c r="AA149" i="6"/>
  <c r="AC149" i="6"/>
  <c r="AD149" i="6"/>
  <c r="AE149" i="6"/>
  <c r="AG149" i="6"/>
  <c r="AH149" i="6"/>
  <c r="AI149" i="6"/>
  <c r="AK149" i="6"/>
  <c r="AL149" i="6"/>
  <c r="AM149" i="6"/>
  <c r="AO149" i="6"/>
  <c r="AP149" i="6"/>
  <c r="AQ149" i="6"/>
  <c r="AS149" i="6"/>
  <c r="AT149" i="6"/>
  <c r="AU149" i="6"/>
  <c r="AW149" i="6"/>
  <c r="AX149" i="6"/>
  <c r="AY149" i="6"/>
  <c r="BA149" i="6"/>
  <c r="BB149" i="6"/>
  <c r="BC149" i="6"/>
  <c r="BE149" i="6"/>
  <c r="BF149" i="6"/>
  <c r="BG149" i="6"/>
  <c r="BI149" i="6"/>
  <c r="BJ149" i="6"/>
  <c r="BK149" i="6"/>
  <c r="BM149" i="6"/>
  <c r="BN149" i="6"/>
  <c r="BO149" i="6"/>
  <c r="BQ149" i="6"/>
  <c r="BR149" i="6"/>
  <c r="BS149" i="6"/>
  <c r="BU149" i="6"/>
  <c r="BV149" i="6"/>
  <c r="BW149" i="6"/>
  <c r="BY149" i="6"/>
  <c r="BZ149" i="6"/>
  <c r="CA149" i="6"/>
  <c r="CC149" i="6"/>
  <c r="CD149" i="6"/>
  <c r="C149" i="6"/>
  <c r="D150" i="6"/>
  <c r="E150" i="6"/>
  <c r="F150" i="6"/>
  <c r="G150" i="6"/>
  <c r="I150" i="6"/>
  <c r="J150" i="6"/>
  <c r="K150" i="6"/>
  <c r="M150" i="6"/>
  <c r="N150" i="6"/>
  <c r="O150" i="6"/>
  <c r="Q150" i="6"/>
  <c r="R150" i="6"/>
  <c r="S150" i="6"/>
  <c r="U150" i="6"/>
  <c r="V150" i="6"/>
  <c r="W150" i="6"/>
  <c r="Y150" i="6"/>
  <c r="Z150" i="6"/>
  <c r="AA150" i="6"/>
  <c r="AC150" i="6"/>
  <c r="AD150" i="6"/>
  <c r="AE150" i="6"/>
  <c r="AG150" i="6"/>
  <c r="AH150" i="6"/>
  <c r="AI150" i="6"/>
  <c r="AK150" i="6"/>
  <c r="AL150" i="6"/>
  <c r="AM150" i="6"/>
  <c r="AO150" i="6"/>
  <c r="AP150" i="6"/>
  <c r="AQ150" i="6"/>
  <c r="AS150" i="6"/>
  <c r="AT150" i="6"/>
  <c r="AU150" i="6"/>
  <c r="AW150" i="6"/>
  <c r="AX150" i="6"/>
  <c r="AY150" i="6"/>
  <c r="BA150" i="6"/>
  <c r="BB150" i="6"/>
  <c r="BC150" i="6"/>
  <c r="BE150" i="6"/>
  <c r="BF150" i="6"/>
  <c r="BG150" i="6"/>
  <c r="BI150" i="6"/>
  <c r="BJ150" i="6"/>
  <c r="BK150" i="6"/>
  <c r="BM150" i="6"/>
  <c r="BN150" i="6"/>
  <c r="BO150" i="6"/>
  <c r="BQ150" i="6"/>
  <c r="BR150" i="6"/>
  <c r="BS150" i="6"/>
  <c r="BU150" i="6"/>
  <c r="BV150" i="6"/>
  <c r="BW150" i="6"/>
  <c r="BY150" i="6"/>
  <c r="BZ150" i="6"/>
  <c r="CA150" i="6"/>
  <c r="CC150" i="6"/>
  <c r="CD150" i="6"/>
  <c r="C150" i="6"/>
  <c r="E148" i="6"/>
  <c r="F148" i="6"/>
  <c r="G148" i="6"/>
  <c r="I148" i="6"/>
  <c r="J148" i="6"/>
  <c r="K148" i="6"/>
  <c r="M148" i="6"/>
  <c r="N148" i="6"/>
  <c r="O148" i="6"/>
  <c r="Q148" i="6"/>
  <c r="R148" i="6"/>
  <c r="S148" i="6"/>
  <c r="U148" i="6"/>
  <c r="V148" i="6"/>
  <c r="W148" i="6"/>
  <c r="Y148" i="6"/>
  <c r="Z148" i="6"/>
  <c r="AA148" i="6"/>
  <c r="AC148" i="6"/>
  <c r="AD148" i="6"/>
  <c r="AE148" i="6"/>
  <c r="AG148" i="6"/>
  <c r="AH148" i="6"/>
  <c r="AI148" i="6"/>
  <c r="AK148" i="6"/>
  <c r="AL148" i="6"/>
  <c r="AM148" i="6"/>
  <c r="AO148" i="6"/>
  <c r="AP148" i="6"/>
  <c r="AQ148" i="6"/>
  <c r="AS148" i="6"/>
  <c r="AT148" i="6"/>
  <c r="AU148" i="6"/>
  <c r="AW148" i="6"/>
  <c r="AX148" i="6"/>
  <c r="AY148" i="6"/>
  <c r="BA148" i="6"/>
  <c r="BB148" i="6"/>
  <c r="BC148" i="6"/>
  <c r="BE148" i="6"/>
  <c r="BF148" i="6"/>
  <c r="BG148" i="6"/>
  <c r="BI148" i="6"/>
  <c r="BJ148" i="6"/>
  <c r="BK148" i="6"/>
  <c r="BM148" i="6"/>
  <c r="BN148" i="6"/>
  <c r="BO148" i="6"/>
  <c r="BQ148" i="6"/>
  <c r="BR148" i="6"/>
  <c r="BS148" i="6"/>
  <c r="BU148" i="6"/>
  <c r="BV148" i="6"/>
  <c r="BW148" i="6"/>
  <c r="BY148" i="6"/>
  <c r="BZ148" i="6"/>
  <c r="CA148" i="6"/>
  <c r="CC148" i="6"/>
  <c r="CD148" i="6"/>
  <c r="C148" i="6"/>
  <c r="D146" i="6"/>
  <c r="F146" i="6"/>
  <c r="G146" i="6"/>
  <c r="H146" i="6"/>
  <c r="J146" i="6"/>
  <c r="K146" i="6"/>
  <c r="L146" i="6"/>
  <c r="N146" i="6"/>
  <c r="O146" i="6"/>
  <c r="P146" i="6"/>
  <c r="R146" i="6"/>
  <c r="S146" i="6"/>
  <c r="T146" i="6"/>
  <c r="V146" i="6"/>
  <c r="W146" i="6"/>
  <c r="X146" i="6"/>
  <c r="Z146" i="6"/>
  <c r="AA146" i="6"/>
  <c r="AB146" i="6"/>
  <c r="AD146" i="6"/>
  <c r="AE146" i="6"/>
  <c r="AF146" i="6"/>
  <c r="AH146" i="6"/>
  <c r="AI146" i="6"/>
  <c r="AJ146" i="6"/>
  <c r="AL146" i="6"/>
  <c r="AM146" i="6"/>
  <c r="AN146" i="6"/>
  <c r="AP146" i="6"/>
  <c r="AQ146" i="6"/>
  <c r="AR146" i="6"/>
  <c r="AT146" i="6"/>
  <c r="AU146" i="6"/>
  <c r="AV146" i="6"/>
  <c r="AX146" i="6"/>
  <c r="AY146" i="6"/>
  <c r="AZ146" i="6"/>
  <c r="BB146" i="6"/>
  <c r="BC146" i="6"/>
  <c r="BD146" i="6"/>
  <c r="BF146" i="6"/>
  <c r="BG146" i="6"/>
  <c r="BH146" i="6"/>
  <c r="BJ146" i="6"/>
  <c r="BK146" i="6"/>
  <c r="BL146" i="6"/>
  <c r="BN146" i="6"/>
  <c r="BO146" i="6"/>
  <c r="BP146" i="6"/>
  <c r="BR146" i="6"/>
  <c r="BS146" i="6"/>
  <c r="BT146" i="6"/>
  <c r="BV146" i="6"/>
  <c r="BW146" i="6"/>
  <c r="BX146" i="6"/>
  <c r="BZ146" i="6"/>
  <c r="CA146" i="6"/>
  <c r="CB146" i="6"/>
  <c r="CD146" i="6"/>
  <c r="C146" i="6"/>
  <c r="D145" i="6"/>
  <c r="F145" i="6"/>
  <c r="G145" i="6"/>
  <c r="H145" i="6"/>
  <c r="J145" i="6"/>
  <c r="K145" i="6"/>
  <c r="L145" i="6"/>
  <c r="N145" i="6"/>
  <c r="O145" i="6"/>
  <c r="P145" i="6"/>
  <c r="R145" i="6"/>
  <c r="S145" i="6"/>
  <c r="T145" i="6"/>
  <c r="V145" i="6"/>
  <c r="W145" i="6"/>
  <c r="X145" i="6"/>
  <c r="Z145" i="6"/>
  <c r="AA145" i="6"/>
  <c r="AB145" i="6"/>
  <c r="AD145" i="6"/>
  <c r="AE145" i="6"/>
  <c r="AF145" i="6"/>
  <c r="AH145" i="6"/>
  <c r="AI145" i="6"/>
  <c r="AJ145" i="6"/>
  <c r="AL145" i="6"/>
  <c r="AM145" i="6"/>
  <c r="AN145" i="6"/>
  <c r="AP145" i="6"/>
  <c r="AQ145" i="6"/>
  <c r="AR145" i="6"/>
  <c r="AT145" i="6"/>
  <c r="AU145" i="6"/>
  <c r="AV145" i="6"/>
  <c r="AX145" i="6"/>
  <c r="AY145" i="6"/>
  <c r="AZ145" i="6"/>
  <c r="BB145" i="6"/>
  <c r="BC145" i="6"/>
  <c r="BD145" i="6"/>
  <c r="BF145" i="6"/>
  <c r="BG145" i="6"/>
  <c r="BH145" i="6"/>
  <c r="BJ145" i="6"/>
  <c r="BK145" i="6"/>
  <c r="BL145" i="6"/>
  <c r="BN145" i="6"/>
  <c r="BO145" i="6"/>
  <c r="BP145" i="6"/>
  <c r="BR145" i="6"/>
  <c r="BS145" i="6"/>
  <c r="BT145" i="6"/>
  <c r="BV145" i="6"/>
  <c r="BW145" i="6"/>
  <c r="BX145" i="6"/>
  <c r="BZ145" i="6"/>
  <c r="CA145" i="6"/>
  <c r="CB145" i="6"/>
  <c r="CD145" i="6"/>
  <c r="C145" i="6"/>
  <c r="D142" i="6"/>
  <c r="F142" i="6"/>
  <c r="G142" i="6"/>
  <c r="H142" i="6"/>
  <c r="J142" i="6"/>
  <c r="K142" i="6"/>
  <c r="L142" i="6"/>
  <c r="N142" i="6"/>
  <c r="O142" i="6"/>
  <c r="P142" i="6"/>
  <c r="R142" i="6"/>
  <c r="S142" i="6"/>
  <c r="T142" i="6"/>
  <c r="V142" i="6"/>
  <c r="W142" i="6"/>
  <c r="X142" i="6"/>
  <c r="Z142" i="6"/>
  <c r="AA142" i="6"/>
  <c r="AB142" i="6"/>
  <c r="AD142" i="6"/>
  <c r="AE142" i="6"/>
  <c r="AF142" i="6"/>
  <c r="AH142" i="6"/>
  <c r="AI142" i="6"/>
  <c r="AJ142" i="6"/>
  <c r="AL142" i="6"/>
  <c r="AM142" i="6"/>
  <c r="AN142" i="6"/>
  <c r="AP142" i="6"/>
  <c r="AQ142" i="6"/>
  <c r="AR142" i="6"/>
  <c r="AT142" i="6"/>
  <c r="AU142" i="6"/>
  <c r="AV142" i="6"/>
  <c r="AX142" i="6"/>
  <c r="AY142" i="6"/>
  <c r="AZ142" i="6"/>
  <c r="BB142" i="6"/>
  <c r="BC142" i="6"/>
  <c r="BD142" i="6"/>
  <c r="BF142" i="6"/>
  <c r="BG142" i="6"/>
  <c r="BH142" i="6"/>
  <c r="BJ142" i="6"/>
  <c r="BK142" i="6"/>
  <c r="BL142" i="6"/>
  <c r="BN142" i="6"/>
  <c r="BO142" i="6"/>
  <c r="BP142" i="6"/>
  <c r="BR142" i="6"/>
  <c r="BS142" i="6"/>
  <c r="BT142" i="6"/>
  <c r="BV142" i="6"/>
  <c r="BW142" i="6"/>
  <c r="BX142" i="6"/>
  <c r="BZ142" i="6"/>
  <c r="CA142" i="6"/>
  <c r="CB142" i="6"/>
  <c r="CD142" i="6"/>
  <c r="C142" i="6"/>
  <c r="E141" i="6"/>
  <c r="F141" i="6"/>
  <c r="G141" i="6"/>
  <c r="I141" i="6"/>
  <c r="J141" i="6"/>
  <c r="K141" i="6"/>
  <c r="M141" i="6"/>
  <c r="N141" i="6"/>
  <c r="O141" i="6"/>
  <c r="Q141" i="6"/>
  <c r="R141" i="6"/>
  <c r="S141" i="6"/>
  <c r="U141" i="6"/>
  <c r="V141" i="6"/>
  <c r="W141" i="6"/>
  <c r="Y141" i="6"/>
  <c r="Z141" i="6"/>
  <c r="AA141" i="6"/>
  <c r="AC141" i="6"/>
  <c r="AD141" i="6"/>
  <c r="AE141" i="6"/>
  <c r="AG141" i="6"/>
  <c r="AH141" i="6"/>
  <c r="AI141" i="6"/>
  <c r="AK141" i="6"/>
  <c r="AL141" i="6"/>
  <c r="AM141" i="6"/>
  <c r="AO141" i="6"/>
  <c r="AP141" i="6"/>
  <c r="AQ141" i="6"/>
  <c r="AS141" i="6"/>
  <c r="AT141" i="6"/>
  <c r="AU141" i="6"/>
  <c r="AW141" i="6"/>
  <c r="AX141" i="6"/>
  <c r="AY141" i="6"/>
  <c r="BA141" i="6"/>
  <c r="BB141" i="6"/>
  <c r="BC141" i="6"/>
  <c r="BE141" i="6"/>
  <c r="BF141" i="6"/>
  <c r="BG141" i="6"/>
  <c r="BI141" i="6"/>
  <c r="BJ141" i="6"/>
  <c r="BK141" i="6"/>
  <c r="BM141" i="6"/>
  <c r="BN141" i="6"/>
  <c r="BO141" i="6"/>
  <c r="BQ141" i="6"/>
  <c r="BR141" i="6"/>
  <c r="BS141" i="6"/>
  <c r="BU141" i="6"/>
  <c r="BV141" i="6"/>
  <c r="BW141" i="6"/>
  <c r="BY141" i="6"/>
  <c r="BZ141" i="6"/>
  <c r="CA141" i="6"/>
  <c r="CC141" i="6"/>
  <c r="CD141" i="6"/>
  <c r="C141" i="6"/>
  <c r="H140" i="6"/>
  <c r="I140" i="6"/>
  <c r="J140" i="6"/>
  <c r="K140" i="6"/>
  <c r="L140" i="6"/>
  <c r="M140" i="6"/>
  <c r="N140" i="6"/>
  <c r="O140" i="6"/>
  <c r="P140" i="6"/>
  <c r="Q140" i="6"/>
  <c r="S140" i="6"/>
  <c r="T140" i="6"/>
  <c r="U140" i="6"/>
  <c r="V140" i="6"/>
  <c r="W140" i="6"/>
  <c r="X140" i="6"/>
  <c r="Y140" i="6"/>
  <c r="Z140" i="6"/>
  <c r="AA140" i="6"/>
  <c r="AB140" i="6"/>
  <c r="AC140" i="6"/>
  <c r="AE140" i="6"/>
  <c r="AF140" i="6"/>
  <c r="AG140" i="6"/>
  <c r="AH140" i="6"/>
  <c r="AI140" i="6"/>
  <c r="AJ140" i="6"/>
  <c r="AK140" i="6"/>
  <c r="AL140" i="6"/>
  <c r="AM140" i="6"/>
  <c r="AN140" i="6"/>
  <c r="AO140" i="6"/>
  <c r="AQ140" i="6"/>
  <c r="AR140" i="6"/>
  <c r="AS140" i="6"/>
  <c r="AT140" i="6"/>
  <c r="AU140" i="6"/>
  <c r="AV140" i="6"/>
  <c r="AW140" i="6"/>
  <c r="AX140" i="6"/>
  <c r="AY140" i="6"/>
  <c r="AZ140" i="6"/>
  <c r="BA140" i="6"/>
  <c r="BC140" i="6"/>
  <c r="BD140" i="6"/>
  <c r="BE140" i="6"/>
  <c r="BF140" i="6"/>
  <c r="BG140" i="6"/>
  <c r="BH140" i="6"/>
  <c r="BI140" i="6"/>
  <c r="BJ140" i="6"/>
  <c r="BK140" i="6"/>
  <c r="BL140" i="6"/>
  <c r="BM140" i="6"/>
  <c r="BO140" i="6"/>
  <c r="BP140" i="6"/>
  <c r="BQ140" i="6"/>
  <c r="BR140" i="6"/>
  <c r="BS140" i="6"/>
  <c r="BT140" i="6"/>
  <c r="BU140" i="6"/>
  <c r="BV140" i="6"/>
  <c r="BW140" i="6"/>
  <c r="BX140" i="6"/>
  <c r="BY140" i="6"/>
  <c r="CA140" i="6"/>
  <c r="CB140" i="6"/>
  <c r="CC140" i="6"/>
  <c r="CD140" i="6"/>
  <c r="D140" i="6"/>
  <c r="E140" i="6"/>
  <c r="G140" i="6"/>
  <c r="C140" i="6"/>
  <c r="D139" i="6"/>
  <c r="F139" i="6"/>
  <c r="G139" i="6"/>
  <c r="H139" i="6"/>
  <c r="I139" i="6"/>
  <c r="J139" i="6"/>
  <c r="K139" i="6"/>
  <c r="L139" i="6"/>
  <c r="M139" i="6"/>
  <c r="N139" i="6"/>
  <c r="O139" i="6"/>
  <c r="P139" i="6"/>
  <c r="R139" i="6"/>
  <c r="S139" i="6"/>
  <c r="T139" i="6"/>
  <c r="U139" i="6"/>
  <c r="V139" i="6"/>
  <c r="W139" i="6"/>
  <c r="X139" i="6"/>
  <c r="Y139" i="6"/>
  <c r="Z139" i="6"/>
  <c r="AA139" i="6"/>
  <c r="AB139" i="6"/>
  <c r="AD139" i="6"/>
  <c r="AE139" i="6"/>
  <c r="AF139" i="6"/>
  <c r="AG139" i="6"/>
  <c r="AH139" i="6"/>
  <c r="AI139" i="6"/>
  <c r="AJ139" i="6"/>
  <c r="AK139" i="6"/>
  <c r="AL139" i="6"/>
  <c r="AM139" i="6"/>
  <c r="AN139" i="6"/>
  <c r="AP139" i="6"/>
  <c r="AQ139" i="6"/>
  <c r="AR139" i="6"/>
  <c r="AS139" i="6"/>
  <c r="AT139" i="6"/>
  <c r="AU139" i="6"/>
  <c r="AV139" i="6"/>
  <c r="AW139" i="6"/>
  <c r="AX139" i="6"/>
  <c r="AY139" i="6"/>
  <c r="AZ139" i="6"/>
  <c r="BB139" i="6"/>
  <c r="BC139" i="6"/>
  <c r="BD139" i="6"/>
  <c r="BE139" i="6"/>
  <c r="BF139" i="6"/>
  <c r="BG139" i="6"/>
  <c r="BH139" i="6"/>
  <c r="BI139" i="6"/>
  <c r="BJ139" i="6"/>
  <c r="BK139" i="6"/>
  <c r="BL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139" i="6"/>
  <c r="D122" i="6"/>
  <c r="E122" i="6"/>
  <c r="F122" i="6"/>
  <c r="H122" i="6"/>
  <c r="I122" i="6"/>
  <c r="J122" i="6"/>
  <c r="L122" i="6"/>
  <c r="M122" i="6"/>
  <c r="N122" i="6"/>
  <c r="P122" i="6"/>
  <c r="Q122" i="6"/>
  <c r="R122" i="6"/>
  <c r="T122" i="6"/>
  <c r="U122" i="6"/>
  <c r="V122" i="6"/>
  <c r="X122" i="6"/>
  <c r="Y122" i="6"/>
  <c r="Z122" i="6"/>
  <c r="AB122" i="6"/>
  <c r="AC122" i="6"/>
  <c r="AD122" i="6"/>
  <c r="AF122" i="6"/>
  <c r="AG122" i="6"/>
  <c r="AH122" i="6"/>
  <c r="AJ122" i="6"/>
  <c r="AK122" i="6"/>
  <c r="AL122" i="6"/>
  <c r="AN122" i="6"/>
  <c r="AO122" i="6"/>
  <c r="AP122" i="6"/>
  <c r="AR122" i="6"/>
  <c r="AS122" i="6"/>
  <c r="AT122" i="6"/>
  <c r="AV122" i="6"/>
  <c r="AW122" i="6"/>
  <c r="AX122" i="6"/>
  <c r="AZ122" i="6"/>
  <c r="BA122" i="6"/>
  <c r="BB122" i="6"/>
  <c r="BD122" i="6"/>
  <c r="BE122" i="6"/>
  <c r="BF122" i="6"/>
  <c r="BH122" i="6"/>
  <c r="BI122" i="6"/>
  <c r="BJ122" i="6"/>
  <c r="BL122" i="6"/>
  <c r="BM122" i="6"/>
  <c r="BN122" i="6"/>
  <c r="BP122" i="6"/>
  <c r="BQ122" i="6"/>
  <c r="BR122" i="6"/>
  <c r="BT122" i="6"/>
  <c r="BU122" i="6"/>
  <c r="BV122" i="6"/>
  <c r="BX122" i="6"/>
  <c r="BY122" i="6"/>
  <c r="BZ122" i="6"/>
  <c r="CB122" i="6"/>
  <c r="CC122" i="6"/>
  <c r="CD122" i="6"/>
  <c r="C122" i="6"/>
  <c r="D131" i="6"/>
  <c r="E131" i="6"/>
  <c r="F131" i="6"/>
  <c r="G131" i="6"/>
  <c r="I131" i="6"/>
  <c r="J131" i="6"/>
  <c r="K131" i="6"/>
  <c r="M131" i="6"/>
  <c r="N131" i="6"/>
  <c r="O131" i="6"/>
  <c r="Q131" i="6"/>
  <c r="R131" i="6"/>
  <c r="S131" i="6"/>
  <c r="U131" i="6"/>
  <c r="V131" i="6"/>
  <c r="W131" i="6"/>
  <c r="Y131" i="6"/>
  <c r="Z131" i="6"/>
  <c r="AA131" i="6"/>
  <c r="AC131" i="6"/>
  <c r="AD131" i="6"/>
  <c r="AE131" i="6"/>
  <c r="AG131" i="6"/>
  <c r="AH131" i="6"/>
  <c r="AI131" i="6"/>
  <c r="AK131" i="6"/>
  <c r="AL131" i="6"/>
  <c r="AM131" i="6"/>
  <c r="AO131" i="6"/>
  <c r="AP131" i="6"/>
  <c r="AQ131" i="6"/>
  <c r="AS131" i="6"/>
  <c r="AT131" i="6"/>
  <c r="AU131" i="6"/>
  <c r="AW131" i="6"/>
  <c r="AX131" i="6"/>
  <c r="AY131" i="6"/>
  <c r="BA131" i="6"/>
  <c r="BB131" i="6"/>
  <c r="BC131" i="6"/>
  <c r="BE131" i="6"/>
  <c r="BF131" i="6"/>
  <c r="BG131" i="6"/>
  <c r="BI131" i="6"/>
  <c r="BJ131" i="6"/>
  <c r="BK131" i="6"/>
  <c r="BM131" i="6"/>
  <c r="BN131" i="6"/>
  <c r="BO131" i="6"/>
  <c r="BQ131" i="6"/>
  <c r="BR131" i="6"/>
  <c r="BS131" i="6"/>
  <c r="BU131" i="6"/>
  <c r="BV131" i="6"/>
  <c r="BW131" i="6"/>
  <c r="BY131" i="6"/>
  <c r="BZ131" i="6"/>
  <c r="CA131" i="6"/>
  <c r="CC131" i="6"/>
  <c r="CD131" i="6"/>
  <c r="C131" i="6"/>
  <c r="K163" i="9" l="1"/>
  <c r="K167" i="9" s="1"/>
  <c r="AN188" i="6"/>
  <c r="AM86" i="6"/>
  <c r="K13" i="6"/>
  <c r="N143" i="9"/>
  <c r="M143" i="9"/>
  <c r="C125" i="9"/>
  <c r="D144" i="9"/>
  <c r="Q144" i="9"/>
  <c r="P144" i="9"/>
  <c r="E144" i="9"/>
  <c r="C134" i="9"/>
  <c r="C153" i="9"/>
  <c r="Q143" i="9"/>
  <c r="P143" i="9"/>
  <c r="E143" i="9"/>
  <c r="D143" i="9"/>
  <c r="T144" i="9"/>
  <c r="S144" i="9"/>
  <c r="H144" i="9"/>
  <c r="G144" i="9"/>
  <c r="V143" i="9"/>
  <c r="U143" i="9"/>
  <c r="T143" i="9"/>
  <c r="S143" i="9"/>
  <c r="H143" i="9"/>
  <c r="G143" i="9"/>
  <c r="V144" i="9"/>
  <c r="K144" i="9"/>
  <c r="J144" i="9"/>
  <c r="C154" i="9"/>
  <c r="K143" i="9"/>
  <c r="J143" i="9"/>
  <c r="N144" i="9"/>
  <c r="M144" i="9"/>
  <c r="CC119" i="6"/>
  <c r="CB119" i="6"/>
  <c r="BY119" i="6"/>
  <c r="BX119" i="6"/>
  <c r="BU119" i="6"/>
  <c r="BT119" i="6"/>
  <c r="BQ119" i="6"/>
  <c r="BP119" i="6"/>
  <c r="BM119" i="6"/>
  <c r="BL119" i="6"/>
  <c r="BI119" i="6"/>
  <c r="BH119" i="6"/>
  <c r="BE119" i="6"/>
  <c r="BD119" i="6"/>
  <c r="BA119" i="6"/>
  <c r="AZ119" i="6"/>
  <c r="AW119" i="6"/>
  <c r="AV119" i="6"/>
  <c r="AS119" i="6"/>
  <c r="AR119" i="6"/>
  <c r="AO119" i="6"/>
  <c r="AN119" i="6"/>
  <c r="AK119" i="6"/>
  <c r="AJ119" i="6"/>
  <c r="AG119" i="6"/>
  <c r="AF119" i="6"/>
  <c r="AC119" i="6"/>
  <c r="AB119" i="6"/>
  <c r="Y119" i="6"/>
  <c r="X119" i="6"/>
  <c r="U119" i="6"/>
  <c r="T119" i="6"/>
  <c r="Q119" i="6"/>
  <c r="P119" i="6"/>
  <c r="M119" i="6"/>
  <c r="L119" i="6"/>
  <c r="I119" i="6"/>
  <c r="H119" i="6"/>
  <c r="AM163" i="6" l="1"/>
  <c r="AM159" i="6"/>
  <c r="AL163" i="6"/>
  <c r="AD86" i="9"/>
  <c r="AO188" i="6"/>
  <c r="AN86" i="6"/>
  <c r="AN159" i="6" s="1"/>
  <c r="L13" i="6"/>
  <c r="D119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O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E119" i="6"/>
  <c r="AN163" i="6" l="1"/>
  <c r="AP188" i="6"/>
  <c r="AO86" i="6"/>
  <c r="M13" i="6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C155" i="9"/>
  <c r="D155" i="9"/>
  <c r="E155" i="9"/>
  <c r="F155" i="9"/>
  <c r="C110" i="6"/>
  <c r="F104" i="6"/>
  <c r="G104" i="6"/>
  <c r="H104" i="6"/>
  <c r="I104" i="6"/>
  <c r="J104" i="6"/>
  <c r="K104" i="6"/>
  <c r="N104" i="6"/>
  <c r="O104" i="6"/>
  <c r="P104" i="6"/>
  <c r="R104" i="6"/>
  <c r="S104" i="6"/>
  <c r="T104" i="6"/>
  <c r="V104" i="6"/>
  <c r="W104" i="6"/>
  <c r="X104" i="6"/>
  <c r="Z104" i="6"/>
  <c r="AA104" i="6"/>
  <c r="AB104" i="6"/>
  <c r="AD104" i="6"/>
  <c r="AE104" i="6"/>
  <c r="AF104" i="6"/>
  <c r="AH104" i="6"/>
  <c r="AI104" i="6"/>
  <c r="AJ104" i="6"/>
  <c r="AL104" i="6"/>
  <c r="AM104" i="6"/>
  <c r="AN104" i="6"/>
  <c r="AP104" i="6"/>
  <c r="AQ104" i="6"/>
  <c r="AR104" i="6"/>
  <c r="AT104" i="6"/>
  <c r="AU104" i="6"/>
  <c r="AV104" i="6"/>
  <c r="AX104" i="6"/>
  <c r="AY104" i="6"/>
  <c r="AZ104" i="6"/>
  <c r="BB104" i="6"/>
  <c r="BC104" i="6"/>
  <c r="BD104" i="6"/>
  <c r="BF104" i="6"/>
  <c r="BG104" i="6"/>
  <c r="BH104" i="6"/>
  <c r="BJ104" i="6"/>
  <c r="BK104" i="6"/>
  <c r="BL104" i="6"/>
  <c r="BN104" i="6"/>
  <c r="BO104" i="6"/>
  <c r="BP104" i="6"/>
  <c r="BR104" i="6"/>
  <c r="BS104" i="6"/>
  <c r="BT104" i="6"/>
  <c r="BV104" i="6"/>
  <c r="BW104" i="6"/>
  <c r="BX104" i="6"/>
  <c r="BZ104" i="6"/>
  <c r="CA104" i="6"/>
  <c r="CB104" i="6"/>
  <c r="CD104" i="6"/>
  <c r="CE104" i="6"/>
  <c r="CF104" i="6"/>
  <c r="CF110" i="6" s="1"/>
  <c r="E105" i="6"/>
  <c r="F105" i="6"/>
  <c r="G105" i="6"/>
  <c r="H105" i="6"/>
  <c r="I105" i="6"/>
  <c r="J105" i="6"/>
  <c r="M105" i="6"/>
  <c r="N105" i="6"/>
  <c r="O105" i="6"/>
  <c r="Q105" i="6"/>
  <c r="R105" i="6"/>
  <c r="S105" i="6"/>
  <c r="U105" i="6"/>
  <c r="V105" i="6"/>
  <c r="W105" i="6"/>
  <c r="Y105" i="6"/>
  <c r="Z105" i="6"/>
  <c r="AA105" i="6"/>
  <c r="AC105" i="6"/>
  <c r="AD105" i="6"/>
  <c r="AE105" i="6"/>
  <c r="AG105" i="6"/>
  <c r="AH105" i="6"/>
  <c r="AI105" i="6"/>
  <c r="AK105" i="6"/>
  <c r="AL105" i="6"/>
  <c r="AM105" i="6"/>
  <c r="AO105" i="6"/>
  <c r="AP105" i="6"/>
  <c r="AQ105" i="6"/>
  <c r="AS105" i="6"/>
  <c r="AT105" i="6"/>
  <c r="AU105" i="6"/>
  <c r="AW105" i="6"/>
  <c r="AX105" i="6"/>
  <c r="AY105" i="6"/>
  <c r="BA105" i="6"/>
  <c r="BB105" i="6"/>
  <c r="BC105" i="6"/>
  <c r="BE105" i="6"/>
  <c r="BF105" i="6"/>
  <c r="BG105" i="6"/>
  <c r="BI105" i="6"/>
  <c r="BJ105" i="6"/>
  <c r="BK105" i="6"/>
  <c r="BM105" i="6"/>
  <c r="BN105" i="6"/>
  <c r="BO105" i="6"/>
  <c r="BQ105" i="6"/>
  <c r="BR105" i="6"/>
  <c r="BS105" i="6"/>
  <c r="BU105" i="6"/>
  <c r="BV105" i="6"/>
  <c r="BW105" i="6"/>
  <c r="BY105" i="6"/>
  <c r="BZ105" i="6"/>
  <c r="CA105" i="6"/>
  <c r="CC105" i="6"/>
  <c r="CD105" i="6"/>
  <c r="CE105" i="6"/>
  <c r="W108" i="9" s="1"/>
  <c r="O18" i="7"/>
  <c r="O15" i="7"/>
  <c r="O31" i="6" s="1"/>
  <c r="AO163" i="6" l="1"/>
  <c r="AO159" i="6"/>
  <c r="AQ188" i="6"/>
  <c r="AP86" i="6"/>
  <c r="AP159" i="6" s="1"/>
  <c r="N13" i="6"/>
  <c r="W107" i="9"/>
  <c r="CB105" i="6"/>
  <c r="V108" i="9" s="1"/>
  <c r="V28" i="9"/>
  <c r="BP105" i="6"/>
  <c r="S108" i="9" s="1"/>
  <c r="S28" i="9"/>
  <c r="BD105" i="6"/>
  <c r="P108" i="9" s="1"/>
  <c r="P28" i="9"/>
  <c r="AV105" i="6"/>
  <c r="N28" i="9"/>
  <c r="AJ105" i="6"/>
  <c r="K108" i="9" s="1"/>
  <c r="K28" i="9"/>
  <c r="AB105" i="6"/>
  <c r="I108" i="9" s="1"/>
  <c r="I28" i="9"/>
  <c r="L105" i="6"/>
  <c r="E28" i="9"/>
  <c r="D108" i="9"/>
  <c r="D107" i="9"/>
  <c r="P107" i="6"/>
  <c r="BT105" i="6"/>
  <c r="T28" i="9"/>
  <c r="BH105" i="6"/>
  <c r="Q108" i="9" s="1"/>
  <c r="Q28" i="9"/>
  <c r="AR105" i="6"/>
  <c r="M108" i="9" s="1"/>
  <c r="M28" i="9"/>
  <c r="AF105" i="6"/>
  <c r="J108" i="9" s="1"/>
  <c r="J28" i="9"/>
  <c r="X105" i="6"/>
  <c r="H108" i="9" s="1"/>
  <c r="H28" i="9"/>
  <c r="P105" i="6"/>
  <c r="F108" i="9" s="1"/>
  <c r="F28" i="9"/>
  <c r="T108" i="9"/>
  <c r="N108" i="9"/>
  <c r="BX105" i="6"/>
  <c r="U108" i="9" s="1"/>
  <c r="U28" i="9"/>
  <c r="BL105" i="6"/>
  <c r="R108" i="9" s="1"/>
  <c r="R28" i="9"/>
  <c r="AZ105" i="6"/>
  <c r="O108" i="9" s="1"/>
  <c r="O28" i="9"/>
  <c r="AN105" i="6"/>
  <c r="L108" i="9" s="1"/>
  <c r="L28" i="9"/>
  <c r="T105" i="6"/>
  <c r="G108" i="9" s="1"/>
  <c r="G28" i="9"/>
  <c r="CC104" i="6"/>
  <c r="V107" i="9" s="1"/>
  <c r="V27" i="9"/>
  <c r="BY104" i="6"/>
  <c r="U107" i="9" s="1"/>
  <c r="U27" i="9"/>
  <c r="BU104" i="6"/>
  <c r="T107" i="9" s="1"/>
  <c r="T27" i="9"/>
  <c r="BQ104" i="6"/>
  <c r="S107" i="9" s="1"/>
  <c r="S27" i="9"/>
  <c r="BM104" i="6"/>
  <c r="R107" i="9" s="1"/>
  <c r="R27" i="9"/>
  <c r="BI104" i="6"/>
  <c r="Q107" i="9" s="1"/>
  <c r="Q27" i="9"/>
  <c r="BE104" i="6"/>
  <c r="P107" i="9" s="1"/>
  <c r="P27" i="9"/>
  <c r="BA104" i="6"/>
  <c r="O107" i="9" s="1"/>
  <c r="O27" i="9"/>
  <c r="AW104" i="6"/>
  <c r="N107" i="9" s="1"/>
  <c r="N27" i="9"/>
  <c r="AS104" i="6"/>
  <c r="M107" i="9" s="1"/>
  <c r="M27" i="9"/>
  <c r="AO104" i="6"/>
  <c r="L107" i="9" s="1"/>
  <c r="L27" i="9"/>
  <c r="AK104" i="6"/>
  <c r="K107" i="9" s="1"/>
  <c r="K27" i="9"/>
  <c r="AG104" i="6"/>
  <c r="J107" i="9" s="1"/>
  <c r="J27" i="9"/>
  <c r="AC104" i="6"/>
  <c r="I107" i="9" s="1"/>
  <c r="I27" i="9"/>
  <c r="Y104" i="6"/>
  <c r="H107" i="9" s="1"/>
  <c r="H27" i="9"/>
  <c r="U104" i="6"/>
  <c r="G107" i="9" s="1"/>
  <c r="G27" i="9"/>
  <c r="Q104" i="6"/>
  <c r="F107" i="9" s="1"/>
  <c r="F27" i="9"/>
  <c r="M104" i="6"/>
  <c r="E27" i="9"/>
  <c r="K105" i="6"/>
  <c r="D28" i="9"/>
  <c r="L104" i="6"/>
  <c r="E107" i="9" s="1"/>
  <c r="D27" i="9"/>
  <c r="O19" i="7"/>
  <c r="O30" i="6" s="1"/>
  <c r="L163" i="9" l="1"/>
  <c r="L167" i="9" s="1"/>
  <c r="AP163" i="6"/>
  <c r="E108" i="9"/>
  <c r="AR188" i="6"/>
  <c r="AQ86" i="6"/>
  <c r="AQ159" i="6" s="1"/>
  <c r="N24" i="10"/>
  <c r="N23" i="10"/>
  <c r="O13" i="6"/>
  <c r="D105" i="6"/>
  <c r="C108" i="9" s="1"/>
  <c r="C28" i="9"/>
  <c r="B24" i="10" s="1"/>
  <c r="E104" i="6"/>
  <c r="C107" i="9" s="1"/>
  <c r="C27" i="9"/>
  <c r="P106" i="6"/>
  <c r="P110" i="6" s="1"/>
  <c r="O3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D74" i="6"/>
  <c r="E74" i="6"/>
  <c r="C74" i="6"/>
  <c r="P60" i="7"/>
  <c r="Q60" i="7"/>
  <c r="R60" i="7"/>
  <c r="T60" i="7"/>
  <c r="U60" i="7"/>
  <c r="V60" i="7"/>
  <c r="X60" i="7"/>
  <c r="Y60" i="7"/>
  <c r="Z60" i="7"/>
  <c r="AB60" i="7"/>
  <c r="AC60" i="7"/>
  <c r="AD60" i="7"/>
  <c r="AF60" i="7"/>
  <c r="AG60" i="7"/>
  <c r="AH60" i="7"/>
  <c r="AJ60" i="7"/>
  <c r="AK60" i="7"/>
  <c r="AL60" i="7"/>
  <c r="AN60" i="7"/>
  <c r="AO60" i="7"/>
  <c r="AP60" i="7"/>
  <c r="AR60" i="7"/>
  <c r="AS60" i="7"/>
  <c r="AT60" i="7"/>
  <c r="AV60" i="7"/>
  <c r="AW60" i="7"/>
  <c r="AX60" i="7"/>
  <c r="AZ60" i="7"/>
  <c r="BA60" i="7"/>
  <c r="BB60" i="7"/>
  <c r="BD60" i="7"/>
  <c r="BE60" i="7"/>
  <c r="BF60" i="7"/>
  <c r="BH60" i="7"/>
  <c r="BI60" i="7"/>
  <c r="BJ60" i="7"/>
  <c r="BL60" i="7"/>
  <c r="BM60" i="7"/>
  <c r="BN60" i="7"/>
  <c r="BP60" i="7"/>
  <c r="BQ60" i="7"/>
  <c r="BR60" i="7"/>
  <c r="BT60" i="7"/>
  <c r="BU60" i="7"/>
  <c r="BV60" i="7"/>
  <c r="BX60" i="7"/>
  <c r="BY60" i="7"/>
  <c r="BZ60" i="7"/>
  <c r="CB60" i="7"/>
  <c r="CC60" i="7"/>
  <c r="CD60" i="7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C5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44" i="6"/>
  <c r="D116" i="6"/>
  <c r="E116" i="6"/>
  <c r="F116" i="6"/>
  <c r="G116" i="6"/>
  <c r="H116" i="6"/>
  <c r="I116" i="6"/>
  <c r="L116" i="6"/>
  <c r="M116" i="6"/>
  <c r="N116" i="6"/>
  <c r="P116" i="6"/>
  <c r="Q116" i="6"/>
  <c r="R116" i="6"/>
  <c r="T116" i="6"/>
  <c r="U116" i="6"/>
  <c r="V116" i="6"/>
  <c r="X116" i="6"/>
  <c r="Y116" i="6"/>
  <c r="Z116" i="6"/>
  <c r="AB116" i="6"/>
  <c r="AC116" i="6"/>
  <c r="AD116" i="6"/>
  <c r="AF116" i="6"/>
  <c r="AG116" i="6"/>
  <c r="AH116" i="6"/>
  <c r="AJ116" i="6"/>
  <c r="AK116" i="6"/>
  <c r="AL116" i="6"/>
  <c r="AN116" i="6"/>
  <c r="AO116" i="6"/>
  <c r="AP116" i="6"/>
  <c r="AR116" i="6"/>
  <c r="AS116" i="6"/>
  <c r="AT116" i="6"/>
  <c r="AV116" i="6"/>
  <c r="AW116" i="6"/>
  <c r="AX116" i="6"/>
  <c r="AZ116" i="6"/>
  <c r="BA116" i="6"/>
  <c r="BB116" i="6"/>
  <c r="BD116" i="6"/>
  <c r="BE116" i="6"/>
  <c r="BF116" i="6"/>
  <c r="BH116" i="6"/>
  <c r="BI116" i="6"/>
  <c r="BJ116" i="6"/>
  <c r="BL116" i="6"/>
  <c r="BM116" i="6"/>
  <c r="BN116" i="6"/>
  <c r="BP116" i="6"/>
  <c r="BQ116" i="6"/>
  <c r="BR116" i="6"/>
  <c r="BT116" i="6"/>
  <c r="BU116" i="6"/>
  <c r="BV116" i="6"/>
  <c r="BX116" i="6"/>
  <c r="BY116" i="6"/>
  <c r="BZ116" i="6"/>
  <c r="CB116" i="6"/>
  <c r="CC116" i="6"/>
  <c r="CD116" i="6"/>
  <c r="AQ163" i="6" l="1"/>
  <c r="AE86" i="9"/>
  <c r="B23" i="10"/>
  <c r="AS188" i="6"/>
  <c r="AR86" i="6"/>
  <c r="AR159" i="6" s="1"/>
  <c r="CF120" i="6"/>
  <c r="W123" i="9" s="1"/>
  <c r="P13" i="6"/>
  <c r="E75" i="9"/>
  <c r="D75" i="9"/>
  <c r="U75" i="9"/>
  <c r="S75" i="9"/>
  <c r="Q75" i="9"/>
  <c r="O75" i="9"/>
  <c r="N75" i="9"/>
  <c r="K75" i="9"/>
  <c r="I75" i="9"/>
  <c r="F75" i="9"/>
  <c r="V75" i="9"/>
  <c r="T75" i="9"/>
  <c r="R75" i="9"/>
  <c r="P75" i="9"/>
  <c r="M75" i="9"/>
  <c r="L75" i="9"/>
  <c r="J75" i="9"/>
  <c r="H75" i="9"/>
  <c r="G75" i="9"/>
  <c r="C75" i="9"/>
  <c r="C116" i="6"/>
  <c r="C119" i="9" s="1"/>
  <c r="C39" i="9"/>
  <c r="BW116" i="6"/>
  <c r="U119" i="9" s="1"/>
  <c r="U39" i="9"/>
  <c r="BK116" i="6"/>
  <c r="R119" i="9" s="1"/>
  <c r="R39" i="9"/>
  <c r="AY116" i="6"/>
  <c r="O119" i="9" s="1"/>
  <c r="O39" i="9"/>
  <c r="AI116" i="6"/>
  <c r="K119" i="9" s="1"/>
  <c r="K39" i="9"/>
  <c r="W116" i="6"/>
  <c r="H119" i="9" s="1"/>
  <c r="H39" i="9"/>
  <c r="K116" i="6"/>
  <c r="E119" i="9" s="1"/>
  <c r="E39" i="9"/>
  <c r="C43" i="9"/>
  <c r="S43" i="9"/>
  <c r="P43" i="9"/>
  <c r="N43" i="9"/>
  <c r="K43" i="9"/>
  <c r="H43" i="9"/>
  <c r="F43" i="9"/>
  <c r="V52" i="9"/>
  <c r="R52" i="9"/>
  <c r="O52" i="9"/>
  <c r="L52" i="9"/>
  <c r="I52" i="9"/>
  <c r="G52" i="9"/>
  <c r="D52" i="9"/>
  <c r="T53" i="9"/>
  <c r="Q53" i="9"/>
  <c r="N53" i="9"/>
  <c r="M53" i="9"/>
  <c r="J53" i="9"/>
  <c r="F53" i="9"/>
  <c r="D54" i="9"/>
  <c r="T54" i="9"/>
  <c r="Q54" i="9"/>
  <c r="N54" i="9"/>
  <c r="K54" i="9"/>
  <c r="I54" i="9"/>
  <c r="G54" i="9"/>
  <c r="BW60" i="7"/>
  <c r="U63" i="9"/>
  <c r="BK60" i="7"/>
  <c r="R63" i="9"/>
  <c r="AY60" i="7"/>
  <c r="O63" i="9"/>
  <c r="AM60" i="7"/>
  <c r="L63" i="9"/>
  <c r="AA60" i="7"/>
  <c r="I63" i="9"/>
  <c r="BS116" i="6"/>
  <c r="T119" i="9" s="1"/>
  <c r="T39" i="9"/>
  <c r="BG116" i="6"/>
  <c r="Q119" i="9" s="1"/>
  <c r="Q39" i="9"/>
  <c r="AU116" i="6"/>
  <c r="N119" i="9" s="1"/>
  <c r="N39" i="9"/>
  <c r="AM116" i="6"/>
  <c r="L119" i="9" s="1"/>
  <c r="L39" i="9"/>
  <c r="AA116" i="6"/>
  <c r="I119" i="9" s="1"/>
  <c r="I39" i="9"/>
  <c r="O116" i="6"/>
  <c r="F119" i="9" s="1"/>
  <c r="F39" i="9"/>
  <c r="V43" i="9"/>
  <c r="T43" i="9"/>
  <c r="Q43" i="9"/>
  <c r="M43" i="9"/>
  <c r="J43" i="9"/>
  <c r="G43" i="9"/>
  <c r="D43" i="9"/>
  <c r="U52" i="9"/>
  <c r="S52" i="9"/>
  <c r="P52" i="9"/>
  <c r="M52" i="9"/>
  <c r="J52" i="9"/>
  <c r="F52" i="9"/>
  <c r="C53" i="9"/>
  <c r="U53" i="9"/>
  <c r="R53" i="9"/>
  <c r="O53" i="9"/>
  <c r="L53" i="9"/>
  <c r="I53" i="9"/>
  <c r="G53" i="9"/>
  <c r="U54" i="9"/>
  <c r="S54" i="9"/>
  <c r="P54" i="9"/>
  <c r="M54" i="9"/>
  <c r="J54" i="9"/>
  <c r="H54" i="9"/>
  <c r="E54" i="9"/>
  <c r="BS60" i="7"/>
  <c r="T63" i="9"/>
  <c r="BG60" i="7"/>
  <c r="Q63" i="9"/>
  <c r="AU60" i="7"/>
  <c r="N63" i="9"/>
  <c r="AI60" i="7"/>
  <c r="K63" i="9"/>
  <c r="W60" i="7"/>
  <c r="H63" i="9"/>
  <c r="D53" i="9"/>
  <c r="CA116" i="6"/>
  <c r="V119" i="9" s="1"/>
  <c r="V39" i="9"/>
  <c r="BO116" i="6"/>
  <c r="S119" i="9" s="1"/>
  <c r="S39" i="9"/>
  <c r="BC116" i="6"/>
  <c r="P119" i="9" s="1"/>
  <c r="P39" i="9"/>
  <c r="AQ116" i="6"/>
  <c r="M119" i="9" s="1"/>
  <c r="M39" i="9"/>
  <c r="AE116" i="6"/>
  <c r="J119" i="9" s="1"/>
  <c r="J39" i="9"/>
  <c r="S116" i="6"/>
  <c r="G119" i="9" s="1"/>
  <c r="G39" i="9"/>
  <c r="U43" i="9"/>
  <c r="R43" i="9"/>
  <c r="O43" i="9"/>
  <c r="L43" i="9"/>
  <c r="I43" i="9"/>
  <c r="E43" i="9"/>
  <c r="C52" i="9"/>
  <c r="T52" i="9"/>
  <c r="T57" i="9" s="1"/>
  <c r="Q52" i="9"/>
  <c r="Q57" i="9" s="1"/>
  <c r="N52" i="9"/>
  <c r="N57" i="9" s="1"/>
  <c r="K52" i="9"/>
  <c r="H52" i="9"/>
  <c r="E52" i="9"/>
  <c r="V53" i="9"/>
  <c r="S53" i="9"/>
  <c r="P53" i="9"/>
  <c r="K53" i="9"/>
  <c r="H53" i="9"/>
  <c r="E53" i="9"/>
  <c r="V54" i="9"/>
  <c r="R54" i="9"/>
  <c r="O54" i="9"/>
  <c r="L54" i="9"/>
  <c r="F54" i="9"/>
  <c r="CA60" i="7"/>
  <c r="V63" i="9"/>
  <c r="BO60" i="7"/>
  <c r="S63" i="9"/>
  <c r="BC60" i="7"/>
  <c r="P63" i="9"/>
  <c r="AQ60" i="7"/>
  <c r="M63" i="9"/>
  <c r="AE60" i="7"/>
  <c r="J63" i="9"/>
  <c r="S60" i="7"/>
  <c r="G63" i="9"/>
  <c r="O60" i="7"/>
  <c r="F63" i="9"/>
  <c r="J116" i="6"/>
  <c r="D119" i="9" s="1"/>
  <c r="D39" i="9"/>
  <c r="BX57" i="6"/>
  <c r="BX24" i="7"/>
  <c r="BX25" i="7" s="1"/>
  <c r="BL57" i="6"/>
  <c r="BL24" i="7"/>
  <c r="BL25" i="7" s="1"/>
  <c r="AZ57" i="6"/>
  <c r="AZ24" i="7"/>
  <c r="AZ25" i="7" s="1"/>
  <c r="AR57" i="6"/>
  <c r="AR24" i="7"/>
  <c r="AF57" i="6"/>
  <c r="AF24" i="7"/>
  <c r="AF25" i="7" s="1"/>
  <c r="T57" i="6"/>
  <c r="T24" i="7"/>
  <c r="L57" i="6"/>
  <c r="L24" i="7"/>
  <c r="L25" i="7" s="1"/>
  <c r="C57" i="6"/>
  <c r="C24" i="7"/>
  <c r="C25" i="7" s="1"/>
  <c r="CA57" i="6"/>
  <c r="CA24" i="7"/>
  <c r="BW57" i="6"/>
  <c r="BW24" i="7"/>
  <c r="BS57" i="6"/>
  <c r="BS24" i="7"/>
  <c r="BS25" i="7" s="1"/>
  <c r="BO57" i="6"/>
  <c r="BO24" i="7"/>
  <c r="BK57" i="6"/>
  <c r="BK24" i="7"/>
  <c r="BG57" i="6"/>
  <c r="BG24" i="7"/>
  <c r="BC57" i="6"/>
  <c r="BC24" i="7"/>
  <c r="BC25" i="7" s="1"/>
  <c r="AY57" i="6"/>
  <c r="AY24" i="7"/>
  <c r="AY25" i="7" s="1"/>
  <c r="AU57" i="6"/>
  <c r="AU24" i="7"/>
  <c r="AQ57" i="6"/>
  <c r="AQ24" i="7"/>
  <c r="AM57" i="6"/>
  <c r="AM24" i="7"/>
  <c r="AI57" i="6"/>
  <c r="AI24" i="7"/>
  <c r="AE57" i="6"/>
  <c r="AE24" i="7"/>
  <c r="AA57" i="6"/>
  <c r="AA24" i="7"/>
  <c r="W57" i="6"/>
  <c r="W24" i="7"/>
  <c r="W25" i="7" s="1"/>
  <c r="S57" i="6"/>
  <c r="S24" i="7"/>
  <c r="O57" i="6"/>
  <c r="O24" i="7"/>
  <c r="K57" i="6"/>
  <c r="K24" i="7"/>
  <c r="G57" i="6"/>
  <c r="G24" i="7"/>
  <c r="G25" i="7" s="1"/>
  <c r="BT57" i="6"/>
  <c r="BT24" i="7"/>
  <c r="BH57" i="6"/>
  <c r="BH24" i="7"/>
  <c r="AV57" i="6"/>
  <c r="AV24" i="7"/>
  <c r="AJ57" i="6"/>
  <c r="AJ24" i="7"/>
  <c r="X57" i="6"/>
  <c r="X24" i="7"/>
  <c r="P57" i="6"/>
  <c r="P24" i="7"/>
  <c r="D57" i="6"/>
  <c r="D24" i="7"/>
  <c r="D25" i="7" s="1"/>
  <c r="CD57" i="6"/>
  <c r="CD24" i="7"/>
  <c r="CD25" i="7" s="1"/>
  <c r="BZ57" i="6"/>
  <c r="BZ24" i="7"/>
  <c r="BV57" i="6"/>
  <c r="BV24" i="7"/>
  <c r="BR57" i="6"/>
  <c r="BR24" i="7"/>
  <c r="BN57" i="6"/>
  <c r="BN24" i="7"/>
  <c r="BN25" i="7" s="1"/>
  <c r="BJ57" i="6"/>
  <c r="BJ24" i="7"/>
  <c r="BJ25" i="7" s="1"/>
  <c r="BF57" i="6"/>
  <c r="BF24" i="7"/>
  <c r="BB57" i="6"/>
  <c r="BB24" i="7"/>
  <c r="AX57" i="6"/>
  <c r="AX24" i="7"/>
  <c r="AX25" i="7" s="1"/>
  <c r="AT57" i="6"/>
  <c r="AT24" i="7"/>
  <c r="AT25" i="7" s="1"/>
  <c r="AP57" i="6"/>
  <c r="AP24" i="7"/>
  <c r="AL57" i="6"/>
  <c r="AL24" i="7"/>
  <c r="AH57" i="6"/>
  <c r="AH24" i="7"/>
  <c r="AH25" i="7" s="1"/>
  <c r="AD57" i="6"/>
  <c r="AD24" i="7"/>
  <c r="Z57" i="6"/>
  <c r="Z24" i="7"/>
  <c r="V57" i="6"/>
  <c r="V24" i="7"/>
  <c r="R57" i="6"/>
  <c r="R24" i="7"/>
  <c r="R25" i="7" s="1"/>
  <c r="N57" i="6"/>
  <c r="N24" i="7"/>
  <c r="N25" i="7" s="1"/>
  <c r="J57" i="6"/>
  <c r="J24" i="7"/>
  <c r="F57" i="6"/>
  <c r="F24" i="7"/>
  <c r="CB57" i="6"/>
  <c r="CB24" i="7"/>
  <c r="CB25" i="7" s="1"/>
  <c r="BP57" i="6"/>
  <c r="BP24" i="7"/>
  <c r="BD57" i="6"/>
  <c r="BD24" i="7"/>
  <c r="BD25" i="7" s="1"/>
  <c r="AN57" i="6"/>
  <c r="AN24" i="7"/>
  <c r="AB57" i="6"/>
  <c r="AB24" i="7"/>
  <c r="AB25" i="7" s="1"/>
  <c r="H57" i="6"/>
  <c r="H24" i="7"/>
  <c r="H25" i="7" s="1"/>
  <c r="CC57" i="6"/>
  <c r="CC24" i="7"/>
  <c r="BY57" i="6"/>
  <c r="BY24" i="7"/>
  <c r="BU57" i="6"/>
  <c r="BU24" i="7"/>
  <c r="BU25" i="7" s="1"/>
  <c r="BQ57" i="6"/>
  <c r="BQ24" i="7"/>
  <c r="BQ25" i="7" s="1"/>
  <c r="BM57" i="6"/>
  <c r="BM24" i="7"/>
  <c r="BI57" i="6"/>
  <c r="BI24" i="7"/>
  <c r="BI25" i="7" s="1"/>
  <c r="BE57" i="6"/>
  <c r="BE24" i="7"/>
  <c r="BA57" i="6"/>
  <c r="BA24" i="7"/>
  <c r="BA25" i="7" s="1"/>
  <c r="AW57" i="6"/>
  <c r="AW24" i="7"/>
  <c r="AW25" i="7" s="1"/>
  <c r="AS57" i="6"/>
  <c r="AS24" i="7"/>
  <c r="AO57" i="6"/>
  <c r="AO24" i="7"/>
  <c r="AO25" i="7" s="1"/>
  <c r="AK57" i="6"/>
  <c r="AK24" i="7"/>
  <c r="AG57" i="6"/>
  <c r="AG24" i="7"/>
  <c r="AC57" i="6"/>
  <c r="AC24" i="7"/>
  <c r="AC25" i="7" s="1"/>
  <c r="Y57" i="6"/>
  <c r="Y24" i="7"/>
  <c r="U57" i="6"/>
  <c r="U24" i="7"/>
  <c r="Q57" i="6"/>
  <c r="Q24" i="7"/>
  <c r="M57" i="6"/>
  <c r="M24" i="7"/>
  <c r="I57" i="6"/>
  <c r="I24" i="7"/>
  <c r="I25" i="7" s="1"/>
  <c r="E57" i="6"/>
  <c r="E24" i="7"/>
  <c r="E25" i="7" s="1"/>
  <c r="H120" i="6"/>
  <c r="D123" i="9" s="1"/>
  <c r="CB120" i="6"/>
  <c r="V123" i="9" s="1"/>
  <c r="BP120" i="6"/>
  <c r="S123" i="9" s="1"/>
  <c r="BH120" i="6"/>
  <c r="Q123" i="9" s="1"/>
  <c r="BD120" i="6"/>
  <c r="P123" i="9" s="1"/>
  <c r="AV120" i="6"/>
  <c r="N123" i="9" s="1"/>
  <c r="AR120" i="6"/>
  <c r="M123" i="9" s="1"/>
  <c r="AN120" i="6"/>
  <c r="L123" i="9" s="1"/>
  <c r="AJ120" i="6"/>
  <c r="K123" i="9" s="1"/>
  <c r="AB120" i="6"/>
  <c r="I123" i="9" s="1"/>
  <c r="X120" i="6"/>
  <c r="H123" i="9" s="1"/>
  <c r="T120" i="6"/>
  <c r="G123" i="9" s="1"/>
  <c r="P120" i="6"/>
  <c r="F123" i="9" s="1"/>
  <c r="L120" i="6"/>
  <c r="E123" i="9" s="1"/>
  <c r="BX120" i="6"/>
  <c r="U123" i="9" s="1"/>
  <c r="BT120" i="6"/>
  <c r="T123" i="9" s="1"/>
  <c r="BL120" i="6"/>
  <c r="R123" i="9" s="1"/>
  <c r="AZ120" i="6"/>
  <c r="O123" i="9" s="1"/>
  <c r="AF120" i="6"/>
  <c r="J123" i="9" s="1"/>
  <c r="O8" i="7"/>
  <c r="O45" i="6"/>
  <c r="BV12" i="7"/>
  <c r="F18" i="7"/>
  <c r="F19" i="7" s="1"/>
  <c r="F30" i="6" s="1"/>
  <c r="G106" i="6" s="1"/>
  <c r="H3" i="7"/>
  <c r="H7" i="7" s="1"/>
  <c r="I3" i="7"/>
  <c r="I7" i="7" s="1"/>
  <c r="J3" i="7"/>
  <c r="J7" i="7" s="1"/>
  <c r="K3" i="7"/>
  <c r="K7" i="7" s="1"/>
  <c r="L3" i="7"/>
  <c r="L7" i="7" s="1"/>
  <c r="M18" i="7"/>
  <c r="M19" i="7" s="1"/>
  <c r="M30" i="6" s="1"/>
  <c r="N106" i="6" s="1"/>
  <c r="N18" i="7"/>
  <c r="N19" i="7" s="1"/>
  <c r="N30" i="6" s="1"/>
  <c r="O106" i="6" s="1"/>
  <c r="P18" i="7"/>
  <c r="Q18" i="7"/>
  <c r="Q19" i="7" s="1"/>
  <c r="Q30" i="6" s="1"/>
  <c r="R106" i="6" s="1"/>
  <c r="R3" i="7"/>
  <c r="R7" i="7" s="1"/>
  <c r="S3" i="7"/>
  <c r="S7" i="7" s="1"/>
  <c r="T3" i="7"/>
  <c r="T7" i="7" s="1"/>
  <c r="U3" i="7"/>
  <c r="U7" i="7" s="1"/>
  <c r="V3" i="7"/>
  <c r="V7" i="7" s="1"/>
  <c r="W3" i="7"/>
  <c r="W7" i="7" s="1"/>
  <c r="X3" i="7"/>
  <c r="X7" i="7" s="1"/>
  <c r="Y3" i="7"/>
  <c r="Y7" i="7" s="1"/>
  <c r="Z3" i="7"/>
  <c r="Z7" i="7" s="1"/>
  <c r="AA3" i="7"/>
  <c r="AA7" i="7" s="1"/>
  <c r="AB3" i="7"/>
  <c r="AB7" i="7" s="1"/>
  <c r="AC3" i="7"/>
  <c r="AC7" i="7" s="1"/>
  <c r="AD3" i="7"/>
  <c r="AD7" i="7" s="1"/>
  <c r="AE3" i="7"/>
  <c r="AE7" i="7" s="1"/>
  <c r="AF3" i="7"/>
  <c r="AF7" i="7" s="1"/>
  <c r="AG3" i="7"/>
  <c r="AG7" i="7" s="1"/>
  <c r="AH3" i="7"/>
  <c r="AH7" i="7" s="1"/>
  <c r="AI3" i="7"/>
  <c r="AI7" i="7" s="1"/>
  <c r="AJ3" i="7"/>
  <c r="AJ7" i="7" s="1"/>
  <c r="AK3" i="7"/>
  <c r="AK7" i="7" s="1"/>
  <c r="AL3" i="7"/>
  <c r="AL7" i="7" s="1"/>
  <c r="AM3" i="7"/>
  <c r="AM7" i="7" s="1"/>
  <c r="AN3" i="7"/>
  <c r="AN7" i="7" s="1"/>
  <c r="AO3" i="7"/>
  <c r="AO7" i="7" s="1"/>
  <c r="AP3" i="7"/>
  <c r="AP7" i="7" s="1"/>
  <c r="AQ3" i="7"/>
  <c r="AQ7" i="7" s="1"/>
  <c r="AR3" i="7"/>
  <c r="AR7" i="7" s="1"/>
  <c r="AS3" i="7"/>
  <c r="AS7" i="7" s="1"/>
  <c r="AT3" i="7"/>
  <c r="AT7" i="7" s="1"/>
  <c r="AU3" i="7"/>
  <c r="AU7" i="7" s="1"/>
  <c r="AV3" i="7"/>
  <c r="AV7" i="7" s="1"/>
  <c r="AW3" i="7"/>
  <c r="AW7" i="7" s="1"/>
  <c r="AX3" i="7"/>
  <c r="AX7" i="7" s="1"/>
  <c r="AY3" i="7"/>
  <c r="AY7" i="7" s="1"/>
  <c r="AZ3" i="7"/>
  <c r="AZ7" i="7" s="1"/>
  <c r="BA3" i="7"/>
  <c r="BA7" i="7" s="1"/>
  <c r="BB3" i="7"/>
  <c r="BB7" i="7" s="1"/>
  <c r="BC3" i="7"/>
  <c r="BC7" i="7" s="1"/>
  <c r="BD3" i="7"/>
  <c r="BD7" i="7" s="1"/>
  <c r="BE3" i="7"/>
  <c r="BE7" i="7" s="1"/>
  <c r="BF3" i="7"/>
  <c r="BF7" i="7" s="1"/>
  <c r="BG3" i="7"/>
  <c r="BG7" i="7" s="1"/>
  <c r="BH3" i="7"/>
  <c r="BH7" i="7" s="1"/>
  <c r="BI3" i="7"/>
  <c r="BI7" i="7" s="1"/>
  <c r="BJ3" i="7"/>
  <c r="BJ7" i="7" s="1"/>
  <c r="BK3" i="7"/>
  <c r="BK7" i="7" s="1"/>
  <c r="BL3" i="7"/>
  <c r="BL7" i="7" s="1"/>
  <c r="BM3" i="7"/>
  <c r="BM7" i="7" s="1"/>
  <c r="BN3" i="7"/>
  <c r="BN7" i="7" s="1"/>
  <c r="BO3" i="7"/>
  <c r="BO7" i="7" s="1"/>
  <c r="BP3" i="7"/>
  <c r="BP7" i="7" s="1"/>
  <c r="BQ3" i="7"/>
  <c r="BQ7" i="7" s="1"/>
  <c r="BR3" i="7"/>
  <c r="BR7" i="7" s="1"/>
  <c r="BS3" i="7"/>
  <c r="BS7" i="7" s="1"/>
  <c r="BT3" i="7"/>
  <c r="BT7" i="7" s="1"/>
  <c r="BU3" i="7"/>
  <c r="BU7" i="7" s="1"/>
  <c r="BV3" i="7"/>
  <c r="BV7" i="7" s="1"/>
  <c r="BW3" i="7"/>
  <c r="BW7" i="7" s="1"/>
  <c r="BX3" i="7"/>
  <c r="BX7" i="7" s="1"/>
  <c r="BY3" i="7"/>
  <c r="BY7" i="7" s="1"/>
  <c r="BZ3" i="7"/>
  <c r="BZ7" i="7" s="1"/>
  <c r="CA3" i="7"/>
  <c r="CA7" i="7" s="1"/>
  <c r="CB3" i="7"/>
  <c r="CB7" i="7" s="1"/>
  <c r="CC3" i="7"/>
  <c r="CC7" i="7" s="1"/>
  <c r="CD3" i="7"/>
  <c r="CD7" i="7" s="1"/>
  <c r="CD18" i="6"/>
  <c r="CF94" i="6" s="1"/>
  <c r="CD19" i="6"/>
  <c r="CF95" i="6" s="1"/>
  <c r="CD20" i="6"/>
  <c r="CF96" i="6" s="1"/>
  <c r="CD21" i="6"/>
  <c r="CF97" i="6" s="1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E94" i="6" s="1"/>
  <c r="AS19" i="6"/>
  <c r="AU95" i="6" s="1"/>
  <c r="AT19" i="6"/>
  <c r="AV95" i="6" s="1"/>
  <c r="AU19" i="6"/>
  <c r="AV19" i="6"/>
  <c r="AX95" i="6" s="1"/>
  <c r="AW19" i="6"/>
  <c r="AY95" i="6" s="1"/>
  <c r="AX19" i="6"/>
  <c r="AZ95" i="6" s="1"/>
  <c r="AY19" i="6"/>
  <c r="AZ19" i="6"/>
  <c r="BB95" i="6" s="1"/>
  <c r="BA19" i="6"/>
  <c r="BC95" i="6" s="1"/>
  <c r="BB19" i="6"/>
  <c r="BD95" i="6" s="1"/>
  <c r="BC19" i="6"/>
  <c r="BD19" i="6"/>
  <c r="BF95" i="6" s="1"/>
  <c r="BE19" i="6"/>
  <c r="BG95" i="6" s="1"/>
  <c r="BF19" i="6"/>
  <c r="BH95" i="6" s="1"/>
  <c r="BG19" i="6"/>
  <c r="BH19" i="6"/>
  <c r="BJ95" i="6" s="1"/>
  <c r="BI19" i="6"/>
  <c r="BK95" i="6" s="1"/>
  <c r="BJ19" i="6"/>
  <c r="BL95" i="6" s="1"/>
  <c r="BK19" i="6"/>
  <c r="BL19" i="6"/>
  <c r="BN95" i="6" s="1"/>
  <c r="BM19" i="6"/>
  <c r="BO95" i="6" s="1"/>
  <c r="BN19" i="6"/>
  <c r="BP95" i="6" s="1"/>
  <c r="BO19" i="6"/>
  <c r="BP19" i="6"/>
  <c r="BR95" i="6" s="1"/>
  <c r="BQ19" i="6"/>
  <c r="BS95" i="6" s="1"/>
  <c r="BR19" i="6"/>
  <c r="BT95" i="6" s="1"/>
  <c r="BS19" i="6"/>
  <c r="BT19" i="6"/>
  <c r="BV95" i="6" s="1"/>
  <c r="BU19" i="6"/>
  <c r="BW95" i="6" s="1"/>
  <c r="BV19" i="6"/>
  <c r="BX95" i="6" s="1"/>
  <c r="BW19" i="6"/>
  <c r="BX19" i="6"/>
  <c r="BZ95" i="6" s="1"/>
  <c r="BY19" i="6"/>
  <c r="CA95" i="6" s="1"/>
  <c r="BZ19" i="6"/>
  <c r="CB95" i="6" s="1"/>
  <c r="CA19" i="6"/>
  <c r="CB19" i="6"/>
  <c r="CD95" i="6" s="1"/>
  <c r="CC19" i="6"/>
  <c r="CE95" i="6" s="1"/>
  <c r="AS20" i="6"/>
  <c r="AU96" i="6" s="1"/>
  <c r="AT20" i="6"/>
  <c r="AV96" i="6" s="1"/>
  <c r="AU20" i="6"/>
  <c r="AV20" i="6"/>
  <c r="AX96" i="6" s="1"/>
  <c r="AW20" i="6"/>
  <c r="AY96" i="6" s="1"/>
  <c r="AX20" i="6"/>
  <c r="AZ96" i="6" s="1"/>
  <c r="AY20" i="6"/>
  <c r="AZ20" i="6"/>
  <c r="BB96" i="6" s="1"/>
  <c r="BA20" i="6"/>
  <c r="BC96" i="6" s="1"/>
  <c r="BB20" i="6"/>
  <c r="BD96" i="6" s="1"/>
  <c r="BC20" i="6"/>
  <c r="BD20" i="6"/>
  <c r="BF96" i="6" s="1"/>
  <c r="BE20" i="6"/>
  <c r="BG96" i="6" s="1"/>
  <c r="BF20" i="6"/>
  <c r="BH96" i="6" s="1"/>
  <c r="BG20" i="6"/>
  <c r="BH20" i="6"/>
  <c r="BJ96" i="6" s="1"/>
  <c r="BI20" i="6"/>
  <c r="BK96" i="6" s="1"/>
  <c r="BJ20" i="6"/>
  <c r="BL96" i="6" s="1"/>
  <c r="BK20" i="6"/>
  <c r="BL20" i="6"/>
  <c r="BN96" i="6" s="1"/>
  <c r="BM20" i="6"/>
  <c r="BO96" i="6" s="1"/>
  <c r="BN20" i="6"/>
  <c r="BP96" i="6" s="1"/>
  <c r="BO20" i="6"/>
  <c r="BP20" i="6"/>
  <c r="BR96" i="6" s="1"/>
  <c r="BQ20" i="6"/>
  <c r="BS96" i="6" s="1"/>
  <c r="BR20" i="6"/>
  <c r="BT96" i="6" s="1"/>
  <c r="BS20" i="6"/>
  <c r="BT20" i="6"/>
  <c r="BV96" i="6" s="1"/>
  <c r="BU20" i="6"/>
  <c r="BW96" i="6" s="1"/>
  <c r="BV20" i="6"/>
  <c r="BX96" i="6" s="1"/>
  <c r="BW20" i="6"/>
  <c r="BX20" i="6"/>
  <c r="BZ96" i="6" s="1"/>
  <c r="BY20" i="6"/>
  <c r="CA96" i="6" s="1"/>
  <c r="BZ20" i="6"/>
  <c r="CB96" i="6" s="1"/>
  <c r="CA20" i="6"/>
  <c r="CB20" i="6"/>
  <c r="CD96" i="6" s="1"/>
  <c r="CC20" i="6"/>
  <c r="CE96" i="6" s="1"/>
  <c r="AS21" i="6"/>
  <c r="AU97" i="6" s="1"/>
  <c r="AT21" i="6"/>
  <c r="AV97" i="6" s="1"/>
  <c r="AU21" i="6"/>
  <c r="AV21" i="6"/>
  <c r="AX97" i="6" s="1"/>
  <c r="AW21" i="6"/>
  <c r="AY97" i="6" s="1"/>
  <c r="AX21" i="6"/>
  <c r="AZ97" i="6" s="1"/>
  <c r="AY21" i="6"/>
  <c r="AZ21" i="6"/>
  <c r="BB97" i="6" s="1"/>
  <c r="BA21" i="6"/>
  <c r="BC97" i="6" s="1"/>
  <c r="BB21" i="6"/>
  <c r="BD97" i="6" s="1"/>
  <c r="BC21" i="6"/>
  <c r="BD21" i="6"/>
  <c r="BF97" i="6" s="1"/>
  <c r="BE21" i="6"/>
  <c r="BG97" i="6" s="1"/>
  <c r="BF21" i="6"/>
  <c r="BH97" i="6" s="1"/>
  <c r="BG21" i="6"/>
  <c r="BH21" i="6"/>
  <c r="BJ97" i="6" s="1"/>
  <c r="BI21" i="6"/>
  <c r="BK97" i="6" s="1"/>
  <c r="BJ21" i="6"/>
  <c r="BL97" i="6" s="1"/>
  <c r="BK21" i="6"/>
  <c r="BL21" i="6"/>
  <c r="BN97" i="6" s="1"/>
  <c r="BM21" i="6"/>
  <c r="BO97" i="6" s="1"/>
  <c r="BN21" i="6"/>
  <c r="BP97" i="6" s="1"/>
  <c r="BO21" i="6"/>
  <c r="BP21" i="6"/>
  <c r="BR97" i="6" s="1"/>
  <c r="BQ21" i="6"/>
  <c r="BS97" i="6" s="1"/>
  <c r="BR21" i="6"/>
  <c r="BT97" i="6" s="1"/>
  <c r="BS21" i="6"/>
  <c r="BT21" i="6"/>
  <c r="BV97" i="6" s="1"/>
  <c r="BU21" i="6"/>
  <c r="BW97" i="6" s="1"/>
  <c r="BV21" i="6"/>
  <c r="BX97" i="6" s="1"/>
  <c r="BW21" i="6"/>
  <c r="BX21" i="6"/>
  <c r="BZ97" i="6" s="1"/>
  <c r="BY21" i="6"/>
  <c r="CA97" i="6" s="1"/>
  <c r="BZ21" i="6"/>
  <c r="CB97" i="6" s="1"/>
  <c r="CA21" i="6"/>
  <c r="CB21" i="6"/>
  <c r="CD97" i="6" s="1"/>
  <c r="CC21" i="6"/>
  <c r="CE97" i="6" s="1"/>
  <c r="D18" i="6"/>
  <c r="G94" i="6"/>
  <c r="H94" i="6"/>
  <c r="I94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D19" i="6"/>
  <c r="F95" i="6" s="1"/>
  <c r="G95" i="6"/>
  <c r="H95" i="6"/>
  <c r="I95" i="6"/>
  <c r="J95" i="6"/>
  <c r="I19" i="6"/>
  <c r="J19" i="6"/>
  <c r="L95" i="6" s="1"/>
  <c r="K19" i="6"/>
  <c r="L19" i="6"/>
  <c r="N95" i="6" s="1"/>
  <c r="M19" i="6"/>
  <c r="O95" i="6" s="1"/>
  <c r="N19" i="6"/>
  <c r="P95" i="6" s="1"/>
  <c r="O19" i="6"/>
  <c r="P19" i="6"/>
  <c r="R95" i="6" s="1"/>
  <c r="Q19" i="6"/>
  <c r="S95" i="6" s="1"/>
  <c r="R19" i="6"/>
  <c r="T95" i="6" s="1"/>
  <c r="S19" i="6"/>
  <c r="T19" i="6"/>
  <c r="V95" i="6" s="1"/>
  <c r="U19" i="6"/>
  <c r="W95" i="6" s="1"/>
  <c r="V19" i="6"/>
  <c r="X95" i="6" s="1"/>
  <c r="W19" i="6"/>
  <c r="X19" i="6"/>
  <c r="Z95" i="6" s="1"/>
  <c r="Y19" i="6"/>
  <c r="AA95" i="6" s="1"/>
  <c r="Z19" i="6"/>
  <c r="AB95" i="6" s="1"/>
  <c r="AA19" i="6"/>
  <c r="AB19" i="6"/>
  <c r="AD95" i="6" s="1"/>
  <c r="AC19" i="6"/>
  <c r="AE95" i="6" s="1"/>
  <c r="AD19" i="6"/>
  <c r="AF95" i="6" s="1"/>
  <c r="AE19" i="6"/>
  <c r="AF19" i="6"/>
  <c r="AH95" i="6" s="1"/>
  <c r="AG19" i="6"/>
  <c r="AI95" i="6" s="1"/>
  <c r="AH19" i="6"/>
  <c r="AJ95" i="6" s="1"/>
  <c r="AI19" i="6"/>
  <c r="AJ19" i="6"/>
  <c r="AL95" i="6" s="1"/>
  <c r="AK19" i="6"/>
  <c r="AM95" i="6" s="1"/>
  <c r="AL19" i="6"/>
  <c r="AN95" i="6" s="1"/>
  <c r="AM19" i="6"/>
  <c r="AN19" i="6"/>
  <c r="AP95" i="6" s="1"/>
  <c r="AO19" i="6"/>
  <c r="AQ95" i="6" s="1"/>
  <c r="AP19" i="6"/>
  <c r="AR95" i="6" s="1"/>
  <c r="AQ19" i="6"/>
  <c r="AR19" i="6"/>
  <c r="AT95" i="6" s="1"/>
  <c r="D20" i="6"/>
  <c r="F96" i="6" s="1"/>
  <c r="G96" i="6"/>
  <c r="H96" i="6"/>
  <c r="I96" i="6"/>
  <c r="H20" i="6"/>
  <c r="I20" i="6"/>
  <c r="K96" i="6" s="1"/>
  <c r="J20" i="6"/>
  <c r="L96" i="6" s="1"/>
  <c r="K20" i="6"/>
  <c r="L20" i="6"/>
  <c r="N96" i="6" s="1"/>
  <c r="M20" i="6"/>
  <c r="O96" i="6" s="1"/>
  <c r="N20" i="6"/>
  <c r="P96" i="6" s="1"/>
  <c r="O20" i="6"/>
  <c r="P20" i="6"/>
  <c r="R96" i="6" s="1"/>
  <c r="Q20" i="6"/>
  <c r="S96" i="6" s="1"/>
  <c r="R20" i="6"/>
  <c r="T96" i="6" s="1"/>
  <c r="S20" i="6"/>
  <c r="T20" i="6"/>
  <c r="V96" i="6" s="1"/>
  <c r="U20" i="6"/>
  <c r="W96" i="6" s="1"/>
  <c r="V20" i="6"/>
  <c r="X96" i="6" s="1"/>
  <c r="W20" i="6"/>
  <c r="X20" i="6"/>
  <c r="Z96" i="6" s="1"/>
  <c r="Y20" i="6"/>
  <c r="AA96" i="6" s="1"/>
  <c r="Z20" i="6"/>
  <c r="AB96" i="6" s="1"/>
  <c r="AA20" i="6"/>
  <c r="AB20" i="6"/>
  <c r="AD96" i="6" s="1"/>
  <c r="AC20" i="6"/>
  <c r="AE96" i="6" s="1"/>
  <c r="AD20" i="6"/>
  <c r="AF96" i="6" s="1"/>
  <c r="AE20" i="6"/>
  <c r="AF20" i="6"/>
  <c r="AH96" i="6" s="1"/>
  <c r="AG20" i="6"/>
  <c r="AI96" i="6" s="1"/>
  <c r="AH20" i="6"/>
  <c r="AJ96" i="6" s="1"/>
  <c r="AI20" i="6"/>
  <c r="AJ20" i="6"/>
  <c r="AL96" i="6" s="1"/>
  <c r="AK20" i="6"/>
  <c r="AM96" i="6" s="1"/>
  <c r="AL20" i="6"/>
  <c r="AN96" i="6" s="1"/>
  <c r="AM20" i="6"/>
  <c r="AN20" i="6"/>
  <c r="AP96" i="6" s="1"/>
  <c r="AO20" i="6"/>
  <c r="AQ96" i="6" s="1"/>
  <c r="AP20" i="6"/>
  <c r="AR96" i="6" s="1"/>
  <c r="AQ20" i="6"/>
  <c r="AR20" i="6"/>
  <c r="AT96" i="6" s="1"/>
  <c r="D21" i="6"/>
  <c r="F97" i="6" s="1"/>
  <c r="G97" i="6"/>
  <c r="H97" i="6"/>
  <c r="I97" i="6"/>
  <c r="H21" i="6"/>
  <c r="I21" i="6"/>
  <c r="K97" i="6" s="1"/>
  <c r="J21" i="6"/>
  <c r="L97" i="6" s="1"/>
  <c r="K21" i="6"/>
  <c r="L21" i="6"/>
  <c r="N97" i="6" s="1"/>
  <c r="M21" i="6"/>
  <c r="O97" i="6" s="1"/>
  <c r="N21" i="6"/>
  <c r="P97" i="6" s="1"/>
  <c r="O21" i="6"/>
  <c r="P21" i="6"/>
  <c r="R97" i="6" s="1"/>
  <c r="Q21" i="6"/>
  <c r="S97" i="6" s="1"/>
  <c r="R21" i="6"/>
  <c r="T97" i="6" s="1"/>
  <c r="S21" i="6"/>
  <c r="T21" i="6"/>
  <c r="V97" i="6" s="1"/>
  <c r="U21" i="6"/>
  <c r="W97" i="6" s="1"/>
  <c r="V21" i="6"/>
  <c r="X97" i="6" s="1"/>
  <c r="W21" i="6"/>
  <c r="X21" i="6"/>
  <c r="Z97" i="6" s="1"/>
  <c r="Y21" i="6"/>
  <c r="AA97" i="6" s="1"/>
  <c r="Z21" i="6"/>
  <c r="AB97" i="6" s="1"/>
  <c r="AA21" i="6"/>
  <c r="AB21" i="6"/>
  <c r="AD97" i="6" s="1"/>
  <c r="AC21" i="6"/>
  <c r="AE97" i="6" s="1"/>
  <c r="AD21" i="6"/>
  <c r="AF97" i="6" s="1"/>
  <c r="AE21" i="6"/>
  <c r="AF21" i="6"/>
  <c r="AH97" i="6" s="1"/>
  <c r="AG21" i="6"/>
  <c r="AI97" i="6" s="1"/>
  <c r="AH21" i="6"/>
  <c r="AJ97" i="6" s="1"/>
  <c r="AI21" i="6"/>
  <c r="AJ21" i="6"/>
  <c r="AL97" i="6" s="1"/>
  <c r="AK21" i="6"/>
  <c r="AM97" i="6" s="1"/>
  <c r="AL21" i="6"/>
  <c r="AN97" i="6" s="1"/>
  <c r="AM21" i="6"/>
  <c r="AN21" i="6"/>
  <c r="AP97" i="6" s="1"/>
  <c r="AO21" i="6"/>
  <c r="AQ97" i="6" s="1"/>
  <c r="AP21" i="6"/>
  <c r="AR97" i="6" s="1"/>
  <c r="AQ21" i="6"/>
  <c r="AR21" i="6"/>
  <c r="AT97" i="6" s="1"/>
  <c r="C19" i="6"/>
  <c r="C20" i="6"/>
  <c r="C21" i="6"/>
  <c r="M57" i="9" l="1"/>
  <c r="C57" i="9"/>
  <c r="AR163" i="6"/>
  <c r="J57" i="9"/>
  <c r="F57" i="9"/>
  <c r="U57" i="9"/>
  <c r="K57" i="9"/>
  <c r="R57" i="9"/>
  <c r="E57" i="9"/>
  <c r="I57" i="9"/>
  <c r="V57" i="9"/>
  <c r="H57" i="9"/>
  <c r="P57" i="9"/>
  <c r="L57" i="9"/>
  <c r="G57" i="9"/>
  <c r="S57" i="9"/>
  <c r="D57" i="9"/>
  <c r="O57" i="9"/>
  <c r="B39" i="10"/>
  <c r="C39" i="10"/>
  <c r="C65" i="10"/>
  <c r="B65" i="10"/>
  <c r="C43" i="10"/>
  <c r="B35" i="10"/>
  <c r="C35" i="10"/>
  <c r="AT188" i="6"/>
  <c r="AS86" i="6"/>
  <c r="N53" i="10"/>
  <c r="N35" i="10"/>
  <c r="N65" i="10"/>
  <c r="P110" i="7"/>
  <c r="P109" i="7"/>
  <c r="N39" i="10"/>
  <c r="C110" i="7"/>
  <c r="C109" i="7"/>
  <c r="D43" i="10"/>
  <c r="H39" i="10"/>
  <c r="Q13" i="6"/>
  <c r="I35" i="10"/>
  <c r="F65" i="10"/>
  <c r="L65" i="10"/>
  <c r="G53" i="10"/>
  <c r="M53" i="10"/>
  <c r="I39" i="10"/>
  <c r="L43" i="10"/>
  <c r="H65" i="10"/>
  <c r="F53" i="10"/>
  <c r="L53" i="10"/>
  <c r="G43" i="10"/>
  <c r="K39" i="10"/>
  <c r="F35" i="10"/>
  <c r="L35" i="10"/>
  <c r="L39" i="10"/>
  <c r="E35" i="10"/>
  <c r="K35" i="10"/>
  <c r="M39" i="10"/>
  <c r="D35" i="10"/>
  <c r="J35" i="10"/>
  <c r="G65" i="10"/>
  <c r="J65" i="10"/>
  <c r="K53" i="10"/>
  <c r="K43" i="10"/>
  <c r="J39" i="10"/>
  <c r="J43" i="10"/>
  <c r="J53" i="10"/>
  <c r="E43" i="10"/>
  <c r="H53" i="10"/>
  <c r="F43" i="10"/>
  <c r="E39" i="10"/>
  <c r="I65" i="10"/>
  <c r="M65" i="10"/>
  <c r="D65" i="10"/>
  <c r="E53" i="10"/>
  <c r="I53" i="10"/>
  <c r="M43" i="10"/>
  <c r="D39" i="10"/>
  <c r="I43" i="10"/>
  <c r="F39" i="10"/>
  <c r="H35" i="10"/>
  <c r="M35" i="10"/>
  <c r="H43" i="10"/>
  <c r="G39" i="10"/>
  <c r="G35" i="10"/>
  <c r="K65" i="10"/>
  <c r="E65" i="10"/>
  <c r="BM61" i="7"/>
  <c r="BM139" i="6" s="1"/>
  <c r="R143" i="9" s="1"/>
  <c r="W98" i="9"/>
  <c r="AC61" i="7"/>
  <c r="AC139" i="6" s="1"/>
  <c r="I143" i="9" s="1"/>
  <c r="BA61" i="7"/>
  <c r="BA139" i="6" s="1"/>
  <c r="O143" i="9" s="1"/>
  <c r="Q61" i="7"/>
  <c r="Q139" i="6" s="1"/>
  <c r="F143" i="9" s="1"/>
  <c r="AO61" i="7"/>
  <c r="AO139" i="6" s="1"/>
  <c r="L143" i="9" s="1"/>
  <c r="W100" i="9"/>
  <c r="W97" i="9"/>
  <c r="CE170" i="6"/>
  <c r="CE101" i="6"/>
  <c r="W99" i="9"/>
  <c r="CF170" i="6"/>
  <c r="CF101" i="6"/>
  <c r="M17" i="9"/>
  <c r="C17" i="9"/>
  <c r="AK96" i="6"/>
  <c r="K99" i="9" s="1"/>
  <c r="K19" i="9"/>
  <c r="Y96" i="6"/>
  <c r="H99" i="9" s="1"/>
  <c r="H19" i="9"/>
  <c r="M96" i="6"/>
  <c r="E99" i="9" s="1"/>
  <c r="E19" i="9"/>
  <c r="BY95" i="6"/>
  <c r="U98" i="9" s="1"/>
  <c r="U18" i="9"/>
  <c r="BM95" i="6"/>
  <c r="R18" i="9"/>
  <c r="AW95" i="6"/>
  <c r="N98" i="9" s="1"/>
  <c r="N18" i="9"/>
  <c r="E97" i="6"/>
  <c r="C100" i="9" s="1"/>
  <c r="C20" i="9"/>
  <c r="AS95" i="6"/>
  <c r="M98" i="9" s="1"/>
  <c r="M18" i="9"/>
  <c r="AO95" i="6"/>
  <c r="L98" i="9" s="1"/>
  <c r="L18" i="9"/>
  <c r="AK95" i="6"/>
  <c r="K98" i="9" s="1"/>
  <c r="K18" i="9"/>
  <c r="AG95" i="6"/>
  <c r="J98" i="9" s="1"/>
  <c r="J18" i="9"/>
  <c r="AC95" i="6"/>
  <c r="I98" i="9" s="1"/>
  <c r="I18" i="9"/>
  <c r="Y95" i="6"/>
  <c r="H98" i="9" s="1"/>
  <c r="H18" i="9"/>
  <c r="U95" i="6"/>
  <c r="G18" i="9"/>
  <c r="Q95" i="6"/>
  <c r="F98" i="9" s="1"/>
  <c r="F18" i="9"/>
  <c r="M95" i="6"/>
  <c r="E18" i="9"/>
  <c r="D17" i="9"/>
  <c r="V17" i="9"/>
  <c r="U17" i="9"/>
  <c r="T17" i="9"/>
  <c r="S17" i="9"/>
  <c r="R17" i="9"/>
  <c r="Q17" i="9"/>
  <c r="P17" i="9"/>
  <c r="O17" i="9"/>
  <c r="N17" i="9"/>
  <c r="AO96" i="6"/>
  <c r="L99" i="9" s="1"/>
  <c r="L19" i="9"/>
  <c r="AC96" i="6"/>
  <c r="I99" i="9" s="1"/>
  <c r="I19" i="9"/>
  <c r="Q96" i="6"/>
  <c r="F99" i="9" s="1"/>
  <c r="F19" i="9"/>
  <c r="G101" i="6"/>
  <c r="BU95" i="6"/>
  <c r="T18" i="9"/>
  <c r="BI95" i="6"/>
  <c r="Q98" i="9" s="1"/>
  <c r="Q18" i="9"/>
  <c r="BA95" i="6"/>
  <c r="O98" i="9" s="1"/>
  <c r="O18" i="9"/>
  <c r="E96" i="6"/>
  <c r="C99" i="9" s="1"/>
  <c r="C19" i="9"/>
  <c r="J97" i="6"/>
  <c r="D100" i="9" s="1"/>
  <c r="D20" i="9"/>
  <c r="L17" i="9"/>
  <c r="K17" i="9"/>
  <c r="J17" i="9"/>
  <c r="I17" i="9"/>
  <c r="H17" i="9"/>
  <c r="G17" i="9"/>
  <c r="F17" i="9"/>
  <c r="E17" i="9"/>
  <c r="I101" i="6"/>
  <c r="CC97" i="6"/>
  <c r="V100" i="9" s="1"/>
  <c r="V20" i="9"/>
  <c r="BY97" i="6"/>
  <c r="U100" i="9" s="1"/>
  <c r="U20" i="9"/>
  <c r="BU97" i="6"/>
  <c r="T100" i="9" s="1"/>
  <c r="T20" i="9"/>
  <c r="BQ97" i="6"/>
  <c r="S100" i="9" s="1"/>
  <c r="S20" i="9"/>
  <c r="BM97" i="6"/>
  <c r="R100" i="9" s="1"/>
  <c r="R20" i="9"/>
  <c r="BI97" i="6"/>
  <c r="Q100" i="9" s="1"/>
  <c r="Q20" i="9"/>
  <c r="BE97" i="6"/>
  <c r="P100" i="9" s="1"/>
  <c r="P20" i="9"/>
  <c r="BA97" i="6"/>
  <c r="O100" i="9" s="1"/>
  <c r="O20" i="9"/>
  <c r="AW97" i="6"/>
  <c r="N100" i="9" s="1"/>
  <c r="N20" i="9"/>
  <c r="AS96" i="6"/>
  <c r="M99" i="9" s="1"/>
  <c r="M19" i="9"/>
  <c r="AG96" i="6"/>
  <c r="J99" i="9" s="1"/>
  <c r="J19" i="9"/>
  <c r="U96" i="6"/>
  <c r="G99" i="9" s="1"/>
  <c r="G19" i="9"/>
  <c r="CC95" i="6"/>
  <c r="V98" i="9" s="1"/>
  <c r="V18" i="9"/>
  <c r="BQ95" i="6"/>
  <c r="S98" i="9" s="1"/>
  <c r="S18" i="9"/>
  <c r="BE95" i="6"/>
  <c r="P98" i="9" s="1"/>
  <c r="P18" i="9"/>
  <c r="E95" i="6"/>
  <c r="C98" i="9" s="1"/>
  <c r="C18" i="9"/>
  <c r="AS97" i="6"/>
  <c r="M100" i="9" s="1"/>
  <c r="M20" i="9"/>
  <c r="AO97" i="6"/>
  <c r="L100" i="9" s="1"/>
  <c r="L20" i="9"/>
  <c r="AK97" i="6"/>
  <c r="K100" i="9" s="1"/>
  <c r="K20" i="9"/>
  <c r="AG97" i="6"/>
  <c r="J100" i="9" s="1"/>
  <c r="J20" i="9"/>
  <c r="AC97" i="6"/>
  <c r="I100" i="9" s="1"/>
  <c r="I20" i="9"/>
  <c r="Y97" i="6"/>
  <c r="H100" i="9" s="1"/>
  <c r="H20" i="9"/>
  <c r="U97" i="6"/>
  <c r="G100" i="9" s="1"/>
  <c r="G20" i="9"/>
  <c r="Q97" i="6"/>
  <c r="F100" i="9" s="1"/>
  <c r="F20" i="9"/>
  <c r="M97" i="6"/>
  <c r="E100" i="9" s="1"/>
  <c r="E20" i="9"/>
  <c r="J96" i="6"/>
  <c r="D99" i="9" s="1"/>
  <c r="D19" i="9"/>
  <c r="K95" i="6"/>
  <c r="D18" i="9"/>
  <c r="D98" i="9"/>
  <c r="H101" i="6"/>
  <c r="CC96" i="6"/>
  <c r="V99" i="9" s="1"/>
  <c r="V19" i="9"/>
  <c r="BY96" i="6"/>
  <c r="U99" i="9" s="1"/>
  <c r="U19" i="9"/>
  <c r="BU96" i="6"/>
  <c r="T99" i="9" s="1"/>
  <c r="T19" i="9"/>
  <c r="BQ96" i="6"/>
  <c r="S99" i="9" s="1"/>
  <c r="S19" i="9"/>
  <c r="BM96" i="6"/>
  <c r="R99" i="9" s="1"/>
  <c r="R19" i="9"/>
  <c r="BI96" i="6"/>
  <c r="Q99" i="9" s="1"/>
  <c r="Q19" i="9"/>
  <c r="BE96" i="6"/>
  <c r="P19" i="9"/>
  <c r="BA96" i="6"/>
  <c r="O99" i="9" s="1"/>
  <c r="O19" i="9"/>
  <c r="AW96" i="6"/>
  <c r="N19" i="9"/>
  <c r="AR94" i="6"/>
  <c r="AR101" i="6" s="1"/>
  <c r="AP25" i="6"/>
  <c r="AP40" i="7" s="1"/>
  <c r="AJ94" i="6"/>
  <c r="AH25" i="6"/>
  <c r="AH40" i="7" s="1"/>
  <c r="X94" i="6"/>
  <c r="X101" i="6" s="1"/>
  <c r="V25" i="6"/>
  <c r="P94" i="6"/>
  <c r="P101" i="6" s="1"/>
  <c r="N25" i="6"/>
  <c r="N40" i="7" s="1"/>
  <c r="CC25" i="6"/>
  <c r="CC40" i="7" s="1"/>
  <c r="BW94" i="6"/>
  <c r="BW170" i="6" s="1"/>
  <c r="BU25" i="6"/>
  <c r="BU40" i="7" s="1"/>
  <c r="BO94" i="6"/>
  <c r="BM25" i="6"/>
  <c r="BM40" i="7" s="1"/>
  <c r="BG94" i="6"/>
  <c r="BG170" i="6" s="1"/>
  <c r="BE25" i="6"/>
  <c r="BE40" i="7" s="1"/>
  <c r="AU94" i="6"/>
  <c r="AS25" i="6"/>
  <c r="AS40" i="7" s="1"/>
  <c r="AM94" i="6"/>
  <c r="AM170" i="6" s="1"/>
  <c r="AK25" i="6"/>
  <c r="AK40" i="7" s="1"/>
  <c r="AE94" i="6"/>
  <c r="AC25" i="6"/>
  <c r="AC40" i="7" s="1"/>
  <c r="W94" i="6"/>
  <c r="W170" i="6" s="1"/>
  <c r="U25" i="6"/>
  <c r="U40" i="7" s="1"/>
  <c r="O94" i="6"/>
  <c r="M25" i="6"/>
  <c r="M40" i="7" s="1"/>
  <c r="BZ94" i="6"/>
  <c r="BZ101" i="6" s="1"/>
  <c r="BX25" i="6"/>
  <c r="BX40" i="7" s="1"/>
  <c r="BR94" i="6"/>
  <c r="BR101" i="6" s="1"/>
  <c r="BP25" i="6"/>
  <c r="BP40" i="7" s="1"/>
  <c r="BJ94" i="6"/>
  <c r="BJ101" i="6" s="1"/>
  <c r="BH25" i="6"/>
  <c r="BH40" i="7" s="1"/>
  <c r="BB94" i="6"/>
  <c r="BB101" i="6" s="1"/>
  <c r="AZ25" i="6"/>
  <c r="AZ40" i="7" s="1"/>
  <c r="AN94" i="6"/>
  <c r="AN101" i="6" s="1"/>
  <c r="AL25" i="6"/>
  <c r="AL40" i="7" s="1"/>
  <c r="AF94" i="6"/>
  <c r="AF101" i="6" s="1"/>
  <c r="AD25" i="6"/>
  <c r="AD40" i="7" s="1"/>
  <c r="AB94" i="6"/>
  <c r="AB101" i="6" s="1"/>
  <c r="Z25" i="6"/>
  <c r="Z40" i="7" s="1"/>
  <c r="T94" i="6"/>
  <c r="T101" i="6" s="1"/>
  <c r="R25" i="6"/>
  <c r="R40" i="7" s="1"/>
  <c r="L94" i="6"/>
  <c r="L101" i="6" s="1"/>
  <c r="J25" i="6"/>
  <c r="J40" i="7" s="1"/>
  <c r="CA94" i="6"/>
  <c r="BY25" i="6"/>
  <c r="BY40" i="7" s="1"/>
  <c r="BS94" i="6"/>
  <c r="BS170" i="6" s="1"/>
  <c r="BQ25" i="6"/>
  <c r="BQ40" i="7" s="1"/>
  <c r="BK94" i="6"/>
  <c r="BI25" i="6"/>
  <c r="BI40" i="7" s="1"/>
  <c r="BC94" i="6"/>
  <c r="BC170" i="6" s="1"/>
  <c r="BA25" i="6"/>
  <c r="BA40" i="7" s="1"/>
  <c r="AY94" i="6"/>
  <c r="AW25" i="6"/>
  <c r="AW40" i="7" s="1"/>
  <c r="AQ94" i="6"/>
  <c r="AQ170" i="6" s="1"/>
  <c r="AO25" i="6"/>
  <c r="AO40" i="7" s="1"/>
  <c r="AI94" i="6"/>
  <c r="AG25" i="6"/>
  <c r="AG40" i="7" s="1"/>
  <c r="AA94" i="6"/>
  <c r="AA170" i="6" s="1"/>
  <c r="Y25" i="6"/>
  <c r="Y40" i="7" s="1"/>
  <c r="S94" i="6"/>
  <c r="Q25" i="6"/>
  <c r="Q40" i="7" s="1"/>
  <c r="K94" i="6"/>
  <c r="I25" i="6"/>
  <c r="I40" i="7" s="1"/>
  <c r="CD94" i="6"/>
  <c r="CB25" i="6"/>
  <c r="CB40" i="7" s="1"/>
  <c r="BV94" i="6"/>
  <c r="BV101" i="6" s="1"/>
  <c r="BT25" i="6"/>
  <c r="BT40" i="7" s="1"/>
  <c r="BN94" i="6"/>
  <c r="BL25" i="6"/>
  <c r="BL40" i="7" s="1"/>
  <c r="BF94" i="6"/>
  <c r="BF101" i="6" s="1"/>
  <c r="BD25" i="6"/>
  <c r="BD40" i="7" s="1"/>
  <c r="AT94" i="6"/>
  <c r="AT101" i="6" s="1"/>
  <c r="AR25" i="6"/>
  <c r="AR40" i="7" s="1"/>
  <c r="AP94" i="6"/>
  <c r="AP101" i="6" s="1"/>
  <c r="AN25" i="6"/>
  <c r="AN40" i="7" s="1"/>
  <c r="AL94" i="6"/>
  <c r="AL101" i="6" s="1"/>
  <c r="AJ25" i="6"/>
  <c r="AJ40" i="7" s="1"/>
  <c r="AH94" i="6"/>
  <c r="AH101" i="6" s="1"/>
  <c r="AF25" i="6"/>
  <c r="AF40" i="7" s="1"/>
  <c r="AD94" i="6"/>
  <c r="AB25" i="6"/>
  <c r="AB40" i="7" s="1"/>
  <c r="Z94" i="6"/>
  <c r="Z101" i="6" s="1"/>
  <c r="X25" i="6"/>
  <c r="X40" i="7" s="1"/>
  <c r="V94" i="6"/>
  <c r="V101" i="6" s="1"/>
  <c r="T25" i="6"/>
  <c r="T40" i="7" s="1"/>
  <c r="R94" i="6"/>
  <c r="R101" i="6" s="1"/>
  <c r="P25" i="6"/>
  <c r="P40" i="7" s="1"/>
  <c r="N94" i="6"/>
  <c r="N101" i="6" s="1"/>
  <c r="L25" i="6"/>
  <c r="L40" i="7" s="1"/>
  <c r="J94" i="6"/>
  <c r="H25" i="6"/>
  <c r="H40" i="7" s="1"/>
  <c r="F94" i="6"/>
  <c r="F101" i="6" s="1"/>
  <c r="D25" i="6"/>
  <c r="D40" i="7" s="1"/>
  <c r="CC94" i="6"/>
  <c r="CA25" i="6"/>
  <c r="CA40" i="7" s="1"/>
  <c r="BY94" i="6"/>
  <c r="BW25" i="6"/>
  <c r="BW40" i="7" s="1"/>
  <c r="BU94" i="6"/>
  <c r="BS25" i="6"/>
  <c r="BS40" i="7" s="1"/>
  <c r="BQ94" i="6"/>
  <c r="BO25" i="6"/>
  <c r="BO40" i="7" s="1"/>
  <c r="BM94" i="6"/>
  <c r="BK25" i="6"/>
  <c r="BK40" i="7" s="1"/>
  <c r="BI94" i="6"/>
  <c r="BG25" i="6"/>
  <c r="BG40" i="7" s="1"/>
  <c r="BE94" i="6"/>
  <c r="BC25" i="6"/>
  <c r="BC40" i="7" s="1"/>
  <c r="BA94" i="6"/>
  <c r="AY25" i="6"/>
  <c r="AY40" i="7" s="1"/>
  <c r="AW94" i="6"/>
  <c r="AU25" i="6"/>
  <c r="AU40" i="7" s="1"/>
  <c r="CD25" i="6"/>
  <c r="CD40" i="7" s="1"/>
  <c r="AX94" i="6"/>
  <c r="AX101" i="6" s="1"/>
  <c r="AV25" i="6"/>
  <c r="AV40" i="7" s="1"/>
  <c r="E94" i="6"/>
  <c r="C25" i="6"/>
  <c r="C40" i="7" s="1"/>
  <c r="AS94" i="6"/>
  <c r="AQ25" i="6"/>
  <c r="AQ40" i="7" s="1"/>
  <c r="AO94" i="6"/>
  <c r="AM25" i="6"/>
  <c r="AM40" i="7" s="1"/>
  <c r="AK94" i="6"/>
  <c r="AI25" i="6"/>
  <c r="AI40" i="7" s="1"/>
  <c r="AG94" i="6"/>
  <c r="AE25" i="6"/>
  <c r="AE40" i="7" s="1"/>
  <c r="AC94" i="6"/>
  <c r="AA25" i="6"/>
  <c r="AA40" i="7" s="1"/>
  <c r="Y94" i="6"/>
  <c r="W25" i="6"/>
  <c r="W40" i="7" s="1"/>
  <c r="U94" i="6"/>
  <c r="S25" i="6"/>
  <c r="S40" i="7" s="1"/>
  <c r="Q94" i="6"/>
  <c r="O25" i="6"/>
  <c r="O40" i="7" s="1"/>
  <c r="M94" i="6"/>
  <c r="K25" i="6"/>
  <c r="K40" i="7" s="1"/>
  <c r="CB94" i="6"/>
  <c r="CB101" i="6" s="1"/>
  <c r="BZ25" i="6"/>
  <c r="BZ40" i="7" s="1"/>
  <c r="BX94" i="6"/>
  <c r="BX101" i="6" s="1"/>
  <c r="BV25" i="6"/>
  <c r="BV40" i="7" s="1"/>
  <c r="BT94" i="6"/>
  <c r="BT101" i="6" s="1"/>
  <c r="BR25" i="6"/>
  <c r="BR40" i="7" s="1"/>
  <c r="BP94" i="6"/>
  <c r="BP101" i="6" s="1"/>
  <c r="BN25" i="6"/>
  <c r="BN40" i="7" s="1"/>
  <c r="BL94" i="6"/>
  <c r="BJ25" i="6"/>
  <c r="BJ40" i="7" s="1"/>
  <c r="BH94" i="6"/>
  <c r="BH101" i="6" s="1"/>
  <c r="BF25" i="6"/>
  <c r="BF40" i="7" s="1"/>
  <c r="BD94" i="6"/>
  <c r="BD101" i="6" s="1"/>
  <c r="BB25" i="6"/>
  <c r="BB40" i="7" s="1"/>
  <c r="AZ94" i="6"/>
  <c r="AZ101" i="6" s="1"/>
  <c r="AX25" i="6"/>
  <c r="AX40" i="7" s="1"/>
  <c r="AV94" i="6"/>
  <c r="AV101" i="6" s="1"/>
  <c r="AT25" i="6"/>
  <c r="AT40" i="7" s="1"/>
  <c r="BV18" i="7"/>
  <c r="BV19" i="7" s="1"/>
  <c r="BV30" i="6" s="1"/>
  <c r="BW106" i="6" s="1"/>
  <c r="BV45" i="6"/>
  <c r="BJ18" i="7"/>
  <c r="BJ19" i="7" s="1"/>
  <c r="BJ30" i="6" s="1"/>
  <c r="BK106" i="6" s="1"/>
  <c r="BJ45" i="6"/>
  <c r="AX18" i="7"/>
  <c r="AX19" i="7" s="1"/>
  <c r="AX30" i="6" s="1"/>
  <c r="AY106" i="6" s="1"/>
  <c r="AX45" i="6"/>
  <c r="AL18" i="7"/>
  <c r="AL19" i="7" s="1"/>
  <c r="AL30" i="6" s="1"/>
  <c r="AM106" i="6" s="1"/>
  <c r="AL45" i="6"/>
  <c r="AD18" i="7"/>
  <c r="AD19" i="7" s="1"/>
  <c r="AD30" i="6" s="1"/>
  <c r="AE106" i="6" s="1"/>
  <c r="AD45" i="6"/>
  <c r="V18" i="7"/>
  <c r="V19" i="7" s="1"/>
  <c r="V30" i="6" s="1"/>
  <c r="W106" i="6" s="1"/>
  <c r="V45" i="6"/>
  <c r="CC18" i="7"/>
  <c r="CC19" i="7" s="1"/>
  <c r="CC30" i="6" s="1"/>
  <c r="CD106" i="6" s="1"/>
  <c r="CC45" i="6"/>
  <c r="BY18" i="7"/>
  <c r="BY19" i="7" s="1"/>
  <c r="BY30" i="6" s="1"/>
  <c r="BZ106" i="6" s="1"/>
  <c r="BY45" i="6"/>
  <c r="BU18" i="7"/>
  <c r="BU19" i="7" s="1"/>
  <c r="BU30" i="6" s="1"/>
  <c r="BV106" i="6" s="1"/>
  <c r="BU45" i="6"/>
  <c r="BQ18" i="7"/>
  <c r="BQ19" i="7" s="1"/>
  <c r="BQ30" i="6" s="1"/>
  <c r="BR106" i="6" s="1"/>
  <c r="BQ45" i="6"/>
  <c r="BM18" i="7"/>
  <c r="BM19" i="7" s="1"/>
  <c r="BM30" i="6" s="1"/>
  <c r="BN106" i="6" s="1"/>
  <c r="BM45" i="6"/>
  <c r="BI18" i="7"/>
  <c r="BI19" i="7" s="1"/>
  <c r="BI30" i="6" s="1"/>
  <c r="BJ106" i="6" s="1"/>
  <c r="BI45" i="6"/>
  <c r="BE18" i="7"/>
  <c r="BE19" i="7" s="1"/>
  <c r="BE30" i="6" s="1"/>
  <c r="BF106" i="6" s="1"/>
  <c r="BE45" i="6"/>
  <c r="BA18" i="7"/>
  <c r="BA19" i="7" s="1"/>
  <c r="BA30" i="6" s="1"/>
  <c r="BB106" i="6" s="1"/>
  <c r="BA45" i="6"/>
  <c r="AW18" i="7"/>
  <c r="AW19" i="7" s="1"/>
  <c r="AW30" i="6" s="1"/>
  <c r="AX106" i="6" s="1"/>
  <c r="AW45" i="6"/>
  <c r="AS18" i="7"/>
  <c r="AS19" i="7" s="1"/>
  <c r="AS30" i="6" s="1"/>
  <c r="AT106" i="6" s="1"/>
  <c r="AS45" i="6"/>
  <c r="AO18" i="7"/>
  <c r="AO19" i="7" s="1"/>
  <c r="AO30" i="6" s="1"/>
  <c r="AP106" i="6" s="1"/>
  <c r="AO45" i="6"/>
  <c r="AK18" i="7"/>
  <c r="AK19" i="7" s="1"/>
  <c r="AK30" i="6" s="1"/>
  <c r="AL106" i="6" s="1"/>
  <c r="AK45" i="6"/>
  <c r="AG18" i="7"/>
  <c r="AG19" i="7" s="1"/>
  <c r="AG30" i="6" s="1"/>
  <c r="AH106" i="6" s="1"/>
  <c r="AG45" i="6"/>
  <c r="AC18" i="7"/>
  <c r="AC19" i="7" s="1"/>
  <c r="AC30" i="6" s="1"/>
  <c r="AD106" i="6" s="1"/>
  <c r="AC45" i="6"/>
  <c r="Y18" i="7"/>
  <c r="Y19" i="7" s="1"/>
  <c r="Y30" i="6" s="1"/>
  <c r="Z106" i="6" s="1"/>
  <c r="Y45" i="6"/>
  <c r="U18" i="7"/>
  <c r="U19" i="7" s="1"/>
  <c r="U30" i="6" s="1"/>
  <c r="V106" i="6" s="1"/>
  <c r="U45" i="6"/>
  <c r="L18" i="7"/>
  <c r="L19" i="7" s="1"/>
  <c r="L30" i="6" s="1"/>
  <c r="M106" i="6" s="1"/>
  <c r="L45" i="6"/>
  <c r="H18" i="7"/>
  <c r="H19" i="7" s="1"/>
  <c r="H30" i="6" s="1"/>
  <c r="I106" i="6" s="1"/>
  <c r="H45" i="6"/>
  <c r="CD18" i="7"/>
  <c r="CD19" i="7" s="1"/>
  <c r="CD30" i="6" s="1"/>
  <c r="CE106" i="6" s="1"/>
  <c r="CD45" i="6"/>
  <c r="BR18" i="7"/>
  <c r="BR19" i="7" s="1"/>
  <c r="BR30" i="6" s="1"/>
  <c r="BS106" i="6" s="1"/>
  <c r="BR45" i="6"/>
  <c r="BB18" i="7"/>
  <c r="BB19" i="7" s="1"/>
  <c r="BB30" i="6" s="1"/>
  <c r="BC106" i="6" s="1"/>
  <c r="BB45" i="6"/>
  <c r="CB18" i="7"/>
  <c r="CB19" i="7" s="1"/>
  <c r="CB30" i="6" s="1"/>
  <c r="CC106" i="6" s="1"/>
  <c r="CB45" i="6"/>
  <c r="BX18" i="7"/>
  <c r="BX19" i="7" s="1"/>
  <c r="BX30" i="6" s="1"/>
  <c r="BY106" i="6" s="1"/>
  <c r="BX45" i="6"/>
  <c r="BT18" i="7"/>
  <c r="BT19" i="7" s="1"/>
  <c r="BT30" i="6" s="1"/>
  <c r="BU106" i="6" s="1"/>
  <c r="BT45" i="6"/>
  <c r="BP18" i="7"/>
  <c r="BP19" i="7" s="1"/>
  <c r="BP30" i="6" s="1"/>
  <c r="BQ106" i="6" s="1"/>
  <c r="BP45" i="6"/>
  <c r="BL18" i="7"/>
  <c r="BL19" i="7" s="1"/>
  <c r="BL30" i="6" s="1"/>
  <c r="BM106" i="6" s="1"/>
  <c r="BL45" i="6"/>
  <c r="BH18" i="7"/>
  <c r="BH19" i="7" s="1"/>
  <c r="BH30" i="6" s="1"/>
  <c r="BI106" i="6" s="1"/>
  <c r="BH45" i="6"/>
  <c r="BD18" i="7"/>
  <c r="BD19" i="7" s="1"/>
  <c r="BD30" i="6" s="1"/>
  <c r="BE106" i="6" s="1"/>
  <c r="BD45" i="6"/>
  <c r="AZ18" i="7"/>
  <c r="AZ19" i="7" s="1"/>
  <c r="AZ30" i="6" s="1"/>
  <c r="BA106" i="6" s="1"/>
  <c r="AZ45" i="6"/>
  <c r="AV18" i="7"/>
  <c r="AV19" i="7" s="1"/>
  <c r="AV30" i="6" s="1"/>
  <c r="AW106" i="6" s="1"/>
  <c r="AV45" i="6"/>
  <c r="AR18" i="7"/>
  <c r="AR19" i="7" s="1"/>
  <c r="AR30" i="6" s="1"/>
  <c r="AS106" i="6" s="1"/>
  <c r="AR45" i="6"/>
  <c r="AN18" i="7"/>
  <c r="AN19" i="7" s="1"/>
  <c r="AN30" i="6" s="1"/>
  <c r="AO106" i="6" s="1"/>
  <c r="AN45" i="6"/>
  <c r="AJ18" i="7"/>
  <c r="AJ19" i="7" s="1"/>
  <c r="AJ30" i="6" s="1"/>
  <c r="AK106" i="6" s="1"/>
  <c r="AJ45" i="6"/>
  <c r="AF18" i="7"/>
  <c r="AF19" i="7" s="1"/>
  <c r="AF30" i="6" s="1"/>
  <c r="AG106" i="6" s="1"/>
  <c r="AF45" i="6"/>
  <c r="AB18" i="7"/>
  <c r="AB19" i="7" s="1"/>
  <c r="AB30" i="6" s="1"/>
  <c r="AC106" i="6" s="1"/>
  <c r="AB45" i="6"/>
  <c r="X18" i="7"/>
  <c r="X19" i="7" s="1"/>
  <c r="X30" i="6" s="1"/>
  <c r="Y106" i="6" s="1"/>
  <c r="X45" i="6"/>
  <c r="T18" i="7"/>
  <c r="T19" i="7" s="1"/>
  <c r="T30" i="6" s="1"/>
  <c r="U106" i="6" s="1"/>
  <c r="T45" i="6"/>
  <c r="K18" i="7"/>
  <c r="K19" i="7" s="1"/>
  <c r="K30" i="6" s="1"/>
  <c r="K45" i="6"/>
  <c r="BZ18" i="7"/>
  <c r="BZ19" i="7" s="1"/>
  <c r="BZ30" i="6" s="1"/>
  <c r="CA106" i="6" s="1"/>
  <c r="BZ45" i="6"/>
  <c r="BN18" i="7"/>
  <c r="BN19" i="7" s="1"/>
  <c r="BN30" i="6" s="1"/>
  <c r="BO106" i="6" s="1"/>
  <c r="BN45" i="6"/>
  <c r="BF18" i="7"/>
  <c r="BF19" i="7" s="1"/>
  <c r="BF30" i="6" s="1"/>
  <c r="BG106" i="6" s="1"/>
  <c r="BF45" i="6"/>
  <c r="AT18" i="7"/>
  <c r="AT19" i="7" s="1"/>
  <c r="AT30" i="6" s="1"/>
  <c r="AU106" i="6" s="1"/>
  <c r="AT45" i="6"/>
  <c r="AP18" i="7"/>
  <c r="AP19" i="7" s="1"/>
  <c r="AP30" i="6" s="1"/>
  <c r="AQ106" i="6" s="1"/>
  <c r="AP45" i="6"/>
  <c r="AH18" i="7"/>
  <c r="AH19" i="7" s="1"/>
  <c r="AH30" i="6" s="1"/>
  <c r="AI106" i="6" s="1"/>
  <c r="AH45" i="6"/>
  <c r="Z18" i="7"/>
  <c r="Z19" i="7" s="1"/>
  <c r="Z30" i="6" s="1"/>
  <c r="AA106" i="6" s="1"/>
  <c r="Z45" i="6"/>
  <c r="R18" i="7"/>
  <c r="R19" i="7" s="1"/>
  <c r="R30" i="6" s="1"/>
  <c r="S106" i="6" s="1"/>
  <c r="R45" i="6"/>
  <c r="CA18" i="7"/>
  <c r="CA19" i="7" s="1"/>
  <c r="CA30" i="6" s="1"/>
  <c r="CA45" i="6"/>
  <c r="BW18" i="7"/>
  <c r="BW19" i="7" s="1"/>
  <c r="BW30" i="6" s="1"/>
  <c r="BW45" i="6"/>
  <c r="BS18" i="7"/>
  <c r="BS19" i="7" s="1"/>
  <c r="BS30" i="6" s="1"/>
  <c r="BS45" i="6"/>
  <c r="BO18" i="7"/>
  <c r="BO19" i="7" s="1"/>
  <c r="BO30" i="6" s="1"/>
  <c r="BO45" i="6"/>
  <c r="BK18" i="7"/>
  <c r="BK19" i="7" s="1"/>
  <c r="BK30" i="6" s="1"/>
  <c r="BK45" i="6"/>
  <c r="BG18" i="7"/>
  <c r="BG19" i="7" s="1"/>
  <c r="BG30" i="6" s="1"/>
  <c r="BG45" i="6"/>
  <c r="BC18" i="7"/>
  <c r="BC19" i="7" s="1"/>
  <c r="BC30" i="6" s="1"/>
  <c r="BC45" i="6"/>
  <c r="AY18" i="7"/>
  <c r="AY19" i="7" s="1"/>
  <c r="AY30" i="6" s="1"/>
  <c r="AY45" i="6"/>
  <c r="AU18" i="7"/>
  <c r="AU19" i="7" s="1"/>
  <c r="AU30" i="6" s="1"/>
  <c r="AU45" i="6"/>
  <c r="AQ18" i="7"/>
  <c r="AQ19" i="7" s="1"/>
  <c r="AQ30" i="6" s="1"/>
  <c r="AQ45" i="6"/>
  <c r="AM18" i="7"/>
  <c r="AM19" i="7" s="1"/>
  <c r="AM30" i="6" s="1"/>
  <c r="AM45" i="6"/>
  <c r="AI18" i="7"/>
  <c r="AI19" i="7" s="1"/>
  <c r="AI30" i="6" s="1"/>
  <c r="AI45" i="6"/>
  <c r="AE18" i="7"/>
  <c r="AE19" i="7" s="1"/>
  <c r="AE30" i="6" s="1"/>
  <c r="AE45" i="6"/>
  <c r="AA18" i="7"/>
  <c r="AA19" i="7" s="1"/>
  <c r="AA30" i="6" s="1"/>
  <c r="AA45" i="6"/>
  <c r="W18" i="7"/>
  <c r="W19" i="7" s="1"/>
  <c r="W30" i="6" s="1"/>
  <c r="W45" i="6"/>
  <c r="S18" i="7"/>
  <c r="S19" i="7" s="1"/>
  <c r="S30" i="6" s="1"/>
  <c r="S45" i="6"/>
  <c r="J18" i="7"/>
  <c r="J19" i="7" s="1"/>
  <c r="J30" i="6" s="1"/>
  <c r="J45" i="6"/>
  <c r="D18" i="7"/>
  <c r="D19" i="7" s="1"/>
  <c r="D30" i="6" s="1"/>
  <c r="E106" i="6" s="1"/>
  <c r="D45" i="6"/>
  <c r="C18" i="7"/>
  <c r="C19" i="7" s="1"/>
  <c r="C30" i="6" s="1"/>
  <c r="C45" i="6"/>
  <c r="E18" i="7"/>
  <c r="E19" i="7" s="1"/>
  <c r="E30" i="6" s="1"/>
  <c r="F106" i="6" s="1"/>
  <c r="E45" i="6"/>
  <c r="I18" i="7"/>
  <c r="I19" i="7" s="1"/>
  <c r="I30" i="6" s="1"/>
  <c r="J106" i="6" s="1"/>
  <c r="I45" i="6"/>
  <c r="P19" i="7"/>
  <c r="P30" i="6" s="1"/>
  <c r="H170" i="6"/>
  <c r="I170" i="6"/>
  <c r="G170" i="6"/>
  <c r="E26" i="7"/>
  <c r="E30" i="7"/>
  <c r="E31" i="7" s="1"/>
  <c r="E130" i="6" s="1"/>
  <c r="E134" i="6" s="1"/>
  <c r="M25" i="7"/>
  <c r="U25" i="7"/>
  <c r="U30" i="7" s="1"/>
  <c r="U31" i="7" s="1"/>
  <c r="U130" i="6" s="1"/>
  <c r="U134" i="6" s="1"/>
  <c r="AC26" i="7"/>
  <c r="AC30" i="7"/>
  <c r="AK25" i="7"/>
  <c r="AK30" i="7" s="1"/>
  <c r="AK31" i="7" s="1"/>
  <c r="AK130" i="6" s="1"/>
  <c r="AK134" i="6" s="1"/>
  <c r="AS25" i="7"/>
  <c r="AS30" i="7" s="1"/>
  <c r="AS31" i="7" s="1"/>
  <c r="AS130" i="6" s="1"/>
  <c r="AS134" i="6" s="1"/>
  <c r="BA26" i="7"/>
  <c r="BA30" i="7"/>
  <c r="BI26" i="7"/>
  <c r="BI30" i="7"/>
  <c r="BI31" i="7" s="1"/>
  <c r="BI130" i="6" s="1"/>
  <c r="BI134" i="6" s="1"/>
  <c r="BQ26" i="7"/>
  <c r="BQ30" i="7"/>
  <c r="BY25" i="7"/>
  <c r="BY26" i="7" s="1"/>
  <c r="H26" i="7"/>
  <c r="H30" i="7"/>
  <c r="AN25" i="7"/>
  <c r="AN30" i="7" s="1"/>
  <c r="AN31" i="7" s="1"/>
  <c r="AN130" i="6" s="1"/>
  <c r="BP25" i="7"/>
  <c r="BP30" i="7" s="1"/>
  <c r="BP31" i="7" s="1"/>
  <c r="BP130" i="6" s="1"/>
  <c r="F25" i="7"/>
  <c r="F30" i="7" s="1"/>
  <c r="F31" i="7" s="1"/>
  <c r="F130" i="6" s="1"/>
  <c r="F134" i="6" s="1"/>
  <c r="N26" i="7"/>
  <c r="N30" i="7"/>
  <c r="N31" i="7" s="1"/>
  <c r="N130" i="6" s="1"/>
  <c r="N134" i="6" s="1"/>
  <c r="V25" i="7"/>
  <c r="AD25" i="7"/>
  <c r="AD30" i="7" s="1"/>
  <c r="AD31" i="7" s="1"/>
  <c r="AD130" i="6" s="1"/>
  <c r="AD134" i="6" s="1"/>
  <c r="AL25" i="7"/>
  <c r="AL30" i="7" s="1"/>
  <c r="AL31" i="7" s="1"/>
  <c r="AL130" i="6" s="1"/>
  <c r="AL134" i="6" s="1"/>
  <c r="AT26" i="7"/>
  <c r="AT30" i="7"/>
  <c r="BB25" i="7"/>
  <c r="BB30" i="7" s="1"/>
  <c r="BB31" i="7" s="1"/>
  <c r="BB130" i="6" s="1"/>
  <c r="BB134" i="6" s="1"/>
  <c r="BJ26" i="7"/>
  <c r="BJ30" i="7"/>
  <c r="BR25" i="7"/>
  <c r="BR30" i="7" s="1"/>
  <c r="BR31" i="7" s="1"/>
  <c r="BR130" i="6" s="1"/>
  <c r="BR134" i="6" s="1"/>
  <c r="BZ25" i="7"/>
  <c r="BZ30" i="7" s="1"/>
  <c r="BZ31" i="7" s="1"/>
  <c r="BZ130" i="6" s="1"/>
  <c r="BZ134" i="6" s="1"/>
  <c r="D26" i="7"/>
  <c r="D30" i="7"/>
  <c r="X25" i="7"/>
  <c r="X30" i="7" s="1"/>
  <c r="X31" i="7" s="1"/>
  <c r="X130" i="6" s="1"/>
  <c r="AV25" i="7"/>
  <c r="AV30" i="7" s="1"/>
  <c r="AV31" i="7" s="1"/>
  <c r="AV130" i="6" s="1"/>
  <c r="BT25" i="7"/>
  <c r="BT30" i="7" s="1"/>
  <c r="BT31" i="7" s="1"/>
  <c r="BT130" i="6" s="1"/>
  <c r="K25" i="7"/>
  <c r="K30" i="7" s="1"/>
  <c r="K31" i="7" s="1"/>
  <c r="K130" i="6" s="1"/>
  <c r="S25" i="7"/>
  <c r="S30" i="7" s="1"/>
  <c r="S31" i="7" s="1"/>
  <c r="S130" i="6" s="1"/>
  <c r="AA25" i="7"/>
  <c r="AA30" i="7" s="1"/>
  <c r="AA31" i="7" s="1"/>
  <c r="AA130" i="6" s="1"/>
  <c r="AI25" i="7"/>
  <c r="AI30" i="7" s="1"/>
  <c r="AI31" i="7" s="1"/>
  <c r="AI130" i="6" s="1"/>
  <c r="AQ25" i="7"/>
  <c r="AQ30" i="7" s="1"/>
  <c r="AQ31" i="7" s="1"/>
  <c r="AQ130" i="6" s="1"/>
  <c r="AY26" i="7"/>
  <c r="AY30" i="7"/>
  <c r="AY31" i="7" s="1"/>
  <c r="AY130" i="6" s="1"/>
  <c r="BG25" i="7"/>
  <c r="BG30" i="7" s="1"/>
  <c r="BG31" i="7" s="1"/>
  <c r="BG130" i="6" s="1"/>
  <c r="BO25" i="7"/>
  <c r="BO30" i="7" s="1"/>
  <c r="BO31" i="7" s="1"/>
  <c r="BO130" i="6" s="1"/>
  <c r="BW25" i="7"/>
  <c r="BW30" i="7" s="1"/>
  <c r="BW31" i="7" s="1"/>
  <c r="BW130" i="6" s="1"/>
  <c r="C26" i="7"/>
  <c r="C30" i="7"/>
  <c r="T25" i="7"/>
  <c r="AR25" i="7"/>
  <c r="BL26" i="7"/>
  <c r="BL30" i="7"/>
  <c r="BL31" i="7" s="1"/>
  <c r="BL130" i="6" s="1"/>
  <c r="I26" i="7"/>
  <c r="I30" i="7"/>
  <c r="I31" i="7" s="1"/>
  <c r="I130" i="6" s="1"/>
  <c r="I134" i="6" s="1"/>
  <c r="Q25" i="7"/>
  <c r="Y25" i="7"/>
  <c r="AG25" i="7"/>
  <c r="AG30" i="7" s="1"/>
  <c r="AG31" i="7" s="1"/>
  <c r="AG130" i="6" s="1"/>
  <c r="AG134" i="6" s="1"/>
  <c r="AO26" i="7"/>
  <c r="AO30" i="7"/>
  <c r="AO31" i="7" s="1"/>
  <c r="AO130" i="6" s="1"/>
  <c r="AO134" i="6" s="1"/>
  <c r="AW26" i="7"/>
  <c r="AW30" i="7"/>
  <c r="AW31" i="7" s="1"/>
  <c r="AW130" i="6" s="1"/>
  <c r="AW134" i="6" s="1"/>
  <c r="BE25" i="7"/>
  <c r="BM25" i="7"/>
  <c r="BU26" i="7"/>
  <c r="BU30" i="7"/>
  <c r="BU31" i="7" s="1"/>
  <c r="BU130" i="6" s="1"/>
  <c r="BU134" i="6" s="1"/>
  <c r="CC25" i="7"/>
  <c r="CC30" i="7" s="1"/>
  <c r="CC31" i="7" s="1"/>
  <c r="CC130" i="6" s="1"/>
  <c r="CC134" i="6" s="1"/>
  <c r="AB26" i="7"/>
  <c r="AB30" i="7"/>
  <c r="BD26" i="7"/>
  <c r="BD30" i="7"/>
  <c r="CB26" i="7"/>
  <c r="CB30" i="7"/>
  <c r="CB31" i="7" s="1"/>
  <c r="CB130" i="6" s="1"/>
  <c r="J25" i="7"/>
  <c r="J30" i="7" s="1"/>
  <c r="J31" i="7" s="1"/>
  <c r="J130" i="6" s="1"/>
  <c r="R26" i="7"/>
  <c r="R30" i="7"/>
  <c r="Z25" i="7"/>
  <c r="Z30" i="7" s="1"/>
  <c r="Z31" i="7" s="1"/>
  <c r="Z130" i="6" s="1"/>
  <c r="Z134" i="6" s="1"/>
  <c r="AH26" i="7"/>
  <c r="AH30" i="7"/>
  <c r="AP25" i="7"/>
  <c r="AP30" i="7" s="1"/>
  <c r="AP31" i="7" s="1"/>
  <c r="AP130" i="6" s="1"/>
  <c r="AP134" i="6" s="1"/>
  <c r="AX26" i="7"/>
  <c r="AX30" i="7"/>
  <c r="AX31" i="7" s="1"/>
  <c r="AX130" i="6" s="1"/>
  <c r="AX134" i="6" s="1"/>
  <c r="BF25" i="7"/>
  <c r="BF30" i="7" s="1"/>
  <c r="BF31" i="7" s="1"/>
  <c r="BF130" i="6" s="1"/>
  <c r="BF134" i="6" s="1"/>
  <c r="BN26" i="7"/>
  <c r="BN30" i="7"/>
  <c r="BV25" i="7"/>
  <c r="BV30" i="7" s="1"/>
  <c r="BV31" i="7" s="1"/>
  <c r="BV130" i="6" s="1"/>
  <c r="BV134" i="6" s="1"/>
  <c r="CD26" i="7"/>
  <c r="CD30" i="7"/>
  <c r="P25" i="7"/>
  <c r="P26" i="7" s="1"/>
  <c r="AJ25" i="7"/>
  <c r="AJ26" i="7" s="1"/>
  <c r="BH25" i="7"/>
  <c r="BH30" i="7" s="1"/>
  <c r="BH31" i="7" s="1"/>
  <c r="BH130" i="6" s="1"/>
  <c r="G26" i="7"/>
  <c r="G30" i="7"/>
  <c r="O25" i="7"/>
  <c r="O30" i="7" s="1"/>
  <c r="O31" i="7" s="1"/>
  <c r="O130" i="6" s="1"/>
  <c r="W26" i="7"/>
  <c r="W30" i="7"/>
  <c r="W31" i="7" s="1"/>
  <c r="W130" i="6" s="1"/>
  <c r="AE25" i="7"/>
  <c r="AE30" i="7" s="1"/>
  <c r="AE31" i="7" s="1"/>
  <c r="AE130" i="6" s="1"/>
  <c r="AM25" i="7"/>
  <c r="AM30" i="7" s="1"/>
  <c r="AM31" i="7" s="1"/>
  <c r="AM130" i="6" s="1"/>
  <c r="AU25" i="7"/>
  <c r="AU30" i="7" s="1"/>
  <c r="AU31" i="7" s="1"/>
  <c r="AU130" i="6" s="1"/>
  <c r="BC26" i="7"/>
  <c r="BC30" i="7"/>
  <c r="BC31" i="7" s="1"/>
  <c r="BC130" i="6" s="1"/>
  <c r="BK25" i="7"/>
  <c r="BK30" i="7" s="1"/>
  <c r="BK31" i="7" s="1"/>
  <c r="BK130" i="6" s="1"/>
  <c r="BS26" i="7"/>
  <c r="BS30" i="7"/>
  <c r="CA25" i="7"/>
  <c r="CA30" i="7" s="1"/>
  <c r="CA31" i="7" s="1"/>
  <c r="CA130" i="6" s="1"/>
  <c r="L26" i="7"/>
  <c r="L30" i="7"/>
  <c r="L31" i="7" s="1"/>
  <c r="L130" i="6" s="1"/>
  <c r="AF26" i="7"/>
  <c r="AF30" i="7"/>
  <c r="AF31" i="7" s="1"/>
  <c r="AF130" i="6" s="1"/>
  <c r="AZ26" i="7"/>
  <c r="AZ30" i="7"/>
  <c r="AZ31" i="7" s="1"/>
  <c r="AZ130" i="6" s="1"/>
  <c r="BX26" i="7"/>
  <c r="BX30" i="7"/>
  <c r="G15" i="7"/>
  <c r="G31" i="6" s="1"/>
  <c r="H107" i="6" s="1"/>
  <c r="G18" i="7"/>
  <c r="G19" i="7" s="1"/>
  <c r="G30" i="6" s="1"/>
  <c r="H106" i="6" s="1"/>
  <c r="BZ15" i="7"/>
  <c r="BZ31" i="6" s="1"/>
  <c r="BN8" i="7"/>
  <c r="BN15" i="7"/>
  <c r="BN31" i="6" s="1"/>
  <c r="BF15" i="7"/>
  <c r="BF31" i="6" s="1"/>
  <c r="AT15" i="7"/>
  <c r="AT31" i="6" s="1"/>
  <c r="AL15" i="7"/>
  <c r="AL31" i="6" s="1"/>
  <c r="AD15" i="7"/>
  <c r="AD31" i="6" s="1"/>
  <c r="V15" i="7"/>
  <c r="V31" i="6" s="1"/>
  <c r="M15" i="7"/>
  <c r="M31" i="6" s="1"/>
  <c r="I15" i="7"/>
  <c r="I31" i="6" s="1"/>
  <c r="CC15" i="7"/>
  <c r="CC31" i="6" s="1"/>
  <c r="BY15" i="7"/>
  <c r="BY31" i="6" s="1"/>
  <c r="BU15" i="7"/>
  <c r="BU31" i="6" s="1"/>
  <c r="BQ15" i="7"/>
  <c r="BQ31" i="6" s="1"/>
  <c r="BM15" i="7"/>
  <c r="BM31" i="6" s="1"/>
  <c r="BI15" i="7"/>
  <c r="BI31" i="6" s="1"/>
  <c r="BE15" i="7"/>
  <c r="BE31" i="6" s="1"/>
  <c r="BA15" i="7"/>
  <c r="BA31" i="6" s="1"/>
  <c r="AW15" i="7"/>
  <c r="AW31" i="6" s="1"/>
  <c r="AS15" i="7"/>
  <c r="AS31" i="6" s="1"/>
  <c r="AO15" i="7"/>
  <c r="AO31" i="6" s="1"/>
  <c r="AK15" i="7"/>
  <c r="AK31" i="6" s="1"/>
  <c r="AG15" i="7"/>
  <c r="AG31" i="6" s="1"/>
  <c r="AC15" i="7"/>
  <c r="AC31" i="6" s="1"/>
  <c r="Y15" i="7"/>
  <c r="Y31" i="6" s="1"/>
  <c r="U15" i="7"/>
  <c r="U31" i="6" s="1"/>
  <c r="Q15" i="7"/>
  <c r="Q31" i="6" s="1"/>
  <c r="L15" i="7"/>
  <c r="L31" i="6" s="1"/>
  <c r="H15" i="7"/>
  <c r="H31" i="6" s="1"/>
  <c r="D15" i="7"/>
  <c r="D31" i="6" s="1"/>
  <c r="CD8" i="7"/>
  <c r="CD15" i="7"/>
  <c r="CD31" i="6" s="1"/>
  <c r="CE107" i="6" s="1"/>
  <c r="W110" i="9" s="1"/>
  <c r="BV15" i="7"/>
  <c r="BV31" i="6" s="1"/>
  <c r="BJ15" i="7"/>
  <c r="BJ31" i="6" s="1"/>
  <c r="BB15" i="7"/>
  <c r="BB31" i="6" s="1"/>
  <c r="AP15" i="7"/>
  <c r="AP31" i="6" s="1"/>
  <c r="AH8" i="7"/>
  <c r="AH15" i="7"/>
  <c r="AH31" i="6" s="1"/>
  <c r="Z15" i="7"/>
  <c r="Z31" i="6" s="1"/>
  <c r="R8" i="7"/>
  <c r="R15" i="7"/>
  <c r="R31" i="6" s="1"/>
  <c r="E15" i="7"/>
  <c r="E31" i="6" s="1"/>
  <c r="CB15" i="7"/>
  <c r="CB31" i="6" s="1"/>
  <c r="BX15" i="7"/>
  <c r="BX31" i="6" s="1"/>
  <c r="BT15" i="7"/>
  <c r="BT31" i="6" s="1"/>
  <c r="BP15" i="7"/>
  <c r="BP31" i="6" s="1"/>
  <c r="BL15" i="7"/>
  <c r="BL31" i="6" s="1"/>
  <c r="BD15" i="7"/>
  <c r="BD31" i="6" s="1"/>
  <c r="AZ15" i="7"/>
  <c r="AZ31" i="6" s="1"/>
  <c r="AV15" i="7"/>
  <c r="AV31" i="6" s="1"/>
  <c r="AR15" i="7"/>
  <c r="AR31" i="6" s="1"/>
  <c r="AN15" i="7"/>
  <c r="AN31" i="6" s="1"/>
  <c r="AJ15" i="7"/>
  <c r="AJ31" i="6" s="1"/>
  <c r="AF15" i="7"/>
  <c r="AF31" i="6" s="1"/>
  <c r="AB15" i="7"/>
  <c r="AB31" i="6" s="1"/>
  <c r="X15" i="7"/>
  <c r="X31" i="6" s="1"/>
  <c r="T15" i="7"/>
  <c r="T31" i="6" s="1"/>
  <c r="P15" i="7"/>
  <c r="P31" i="6" s="1"/>
  <c r="K8" i="7"/>
  <c r="K15" i="7"/>
  <c r="K31" i="6" s="1"/>
  <c r="BR15" i="7"/>
  <c r="BR31" i="6" s="1"/>
  <c r="AX15" i="7"/>
  <c r="AX31" i="6" s="1"/>
  <c r="BH15" i="7"/>
  <c r="BH31" i="6" s="1"/>
  <c r="C15" i="7"/>
  <c r="C31" i="6" s="1"/>
  <c r="CA15" i="7"/>
  <c r="CA31" i="6" s="1"/>
  <c r="BW15" i="7"/>
  <c r="BW31" i="6" s="1"/>
  <c r="BS15" i="7"/>
  <c r="BS31" i="6" s="1"/>
  <c r="BO15" i="7"/>
  <c r="BO31" i="6" s="1"/>
  <c r="BK15" i="7"/>
  <c r="BK31" i="6" s="1"/>
  <c r="BG15" i="7"/>
  <c r="BG31" i="6" s="1"/>
  <c r="BC15" i="7"/>
  <c r="BC31" i="6" s="1"/>
  <c r="AY15" i="7"/>
  <c r="AY31" i="6" s="1"/>
  <c r="AU15" i="7"/>
  <c r="AU31" i="6" s="1"/>
  <c r="AQ15" i="7"/>
  <c r="AQ31" i="6" s="1"/>
  <c r="AM15" i="7"/>
  <c r="AM31" i="6" s="1"/>
  <c r="AI15" i="7"/>
  <c r="AI31" i="6" s="1"/>
  <c r="AE15" i="7"/>
  <c r="AE31" i="6" s="1"/>
  <c r="AA15" i="7"/>
  <c r="AA31" i="6" s="1"/>
  <c r="W15" i="7"/>
  <c r="W31" i="6" s="1"/>
  <c r="S15" i="7"/>
  <c r="S31" i="6" s="1"/>
  <c r="N15" i="7"/>
  <c r="N31" i="6" s="1"/>
  <c r="J15" i="7"/>
  <c r="J31" i="6" s="1"/>
  <c r="F15" i="7"/>
  <c r="F31" i="6" s="1"/>
  <c r="N8" i="7"/>
  <c r="G40" i="7"/>
  <c r="E40" i="7"/>
  <c r="F40" i="7"/>
  <c r="N45" i="6"/>
  <c r="F45" i="6"/>
  <c r="F8" i="7"/>
  <c r="G45" i="6"/>
  <c r="G8" i="7"/>
  <c r="C8" i="7"/>
  <c r="J8" i="7"/>
  <c r="BY8" i="7"/>
  <c r="BQ8" i="7"/>
  <c r="BI8" i="7"/>
  <c r="BA8" i="7"/>
  <c r="AS8" i="7"/>
  <c r="AK8" i="7"/>
  <c r="AC8" i="7"/>
  <c r="U8" i="7"/>
  <c r="BX8" i="7"/>
  <c r="BP8" i="7"/>
  <c r="BH8" i="7"/>
  <c r="AV8" i="7"/>
  <c r="AN8" i="7"/>
  <c r="AJ8" i="7"/>
  <c r="AB8" i="7"/>
  <c r="T8" i="7"/>
  <c r="Q45" i="6"/>
  <c r="M45" i="6"/>
  <c r="Q8" i="7"/>
  <c r="M8" i="7"/>
  <c r="I8" i="7"/>
  <c r="E8" i="7"/>
  <c r="CA8" i="7"/>
  <c r="BW8" i="7"/>
  <c r="BS8" i="7"/>
  <c r="BO8" i="7"/>
  <c r="BK8" i="7"/>
  <c r="BG8" i="7"/>
  <c r="BC8" i="7"/>
  <c r="AY8" i="7"/>
  <c r="AU8" i="7"/>
  <c r="AQ8" i="7"/>
  <c r="AM8" i="7"/>
  <c r="AI8" i="7"/>
  <c r="AE8" i="7"/>
  <c r="AA8" i="7"/>
  <c r="W8" i="7"/>
  <c r="S8" i="7"/>
  <c r="CC8" i="7"/>
  <c r="BU8" i="7"/>
  <c r="BM8" i="7"/>
  <c r="BE8" i="7"/>
  <c r="AW8" i="7"/>
  <c r="AO8" i="7"/>
  <c r="AG8" i="7"/>
  <c r="Y8" i="7"/>
  <c r="D8" i="7"/>
  <c r="CB8" i="7"/>
  <c r="BT8" i="7"/>
  <c r="BL8" i="7"/>
  <c r="BD8" i="7"/>
  <c r="AZ8" i="7"/>
  <c r="AR8" i="7"/>
  <c r="AF8" i="7"/>
  <c r="X8" i="7"/>
  <c r="P45" i="6"/>
  <c r="P8" i="7"/>
  <c r="L8" i="7"/>
  <c r="H8" i="7"/>
  <c r="BZ8" i="7"/>
  <c r="BV8" i="7"/>
  <c r="BR8" i="7"/>
  <c r="BJ8" i="7"/>
  <c r="BF8" i="7"/>
  <c r="BB8" i="7"/>
  <c r="AX8" i="7"/>
  <c r="AT8" i="7"/>
  <c r="AP8" i="7"/>
  <c r="AL8" i="7"/>
  <c r="AD8" i="7"/>
  <c r="Z8" i="7"/>
  <c r="V8" i="7"/>
  <c r="C44" i="5"/>
  <c r="D44" i="5" s="1"/>
  <c r="E44" i="5" s="1"/>
  <c r="AS159" i="6" l="1"/>
  <c r="AS163" i="6" s="1"/>
  <c r="E101" i="6"/>
  <c r="K30" i="9"/>
  <c r="G30" i="9"/>
  <c r="O30" i="9"/>
  <c r="L30" i="9"/>
  <c r="B15" i="10"/>
  <c r="B16" i="10"/>
  <c r="BS33" i="7"/>
  <c r="W33" i="7"/>
  <c r="CD33" i="7"/>
  <c r="R33" i="7"/>
  <c r="AO33" i="7"/>
  <c r="AY33" i="7"/>
  <c r="BI33" i="7"/>
  <c r="AX33" i="7"/>
  <c r="BU33" i="7"/>
  <c r="AW33" i="7"/>
  <c r="D33" i="7"/>
  <c r="BJ33" i="7"/>
  <c r="N33" i="7"/>
  <c r="BQ33" i="7"/>
  <c r="BA33" i="7"/>
  <c r="AC33" i="7"/>
  <c r="E33" i="7"/>
  <c r="AU188" i="6"/>
  <c r="AT86" i="6"/>
  <c r="AT159" i="6" s="1"/>
  <c r="AZ33" i="7"/>
  <c r="L33" i="7"/>
  <c r="AH33" i="7"/>
  <c r="BD33" i="7"/>
  <c r="I33" i="7"/>
  <c r="AT33" i="7"/>
  <c r="BX33" i="7"/>
  <c r="AF33" i="7"/>
  <c r="BC33" i="7"/>
  <c r="G33" i="7"/>
  <c r="BN33" i="7"/>
  <c r="CB33" i="7"/>
  <c r="AB33" i="7"/>
  <c r="BL33" i="7"/>
  <c r="H33" i="7"/>
  <c r="CF121" i="6"/>
  <c r="W124" i="9" s="1"/>
  <c r="P111" i="7"/>
  <c r="N43" i="10" s="1"/>
  <c r="N15" i="10"/>
  <c r="G24" i="9"/>
  <c r="K24" i="9"/>
  <c r="Q24" i="9"/>
  <c r="U24" i="9"/>
  <c r="D24" i="9"/>
  <c r="N16" i="10"/>
  <c r="P106" i="7"/>
  <c r="H24" i="9"/>
  <c r="L24" i="9"/>
  <c r="N24" i="9"/>
  <c r="R24" i="9"/>
  <c r="V24" i="9"/>
  <c r="E24" i="9"/>
  <c r="I24" i="9"/>
  <c r="O24" i="9"/>
  <c r="S24" i="9"/>
  <c r="M24" i="9"/>
  <c r="F24" i="9"/>
  <c r="J24" i="9"/>
  <c r="P24" i="9"/>
  <c r="P105" i="7"/>
  <c r="T24" i="9"/>
  <c r="C105" i="7"/>
  <c r="C106" i="7"/>
  <c r="R13" i="6"/>
  <c r="C111" i="7"/>
  <c r="B43" i="10" s="1"/>
  <c r="AB170" i="6"/>
  <c r="AH170" i="6"/>
  <c r="BZ170" i="6"/>
  <c r="AP170" i="6"/>
  <c r="H30" i="9"/>
  <c r="AX170" i="6"/>
  <c r="BP170" i="6"/>
  <c r="BT170" i="6"/>
  <c r="P170" i="6"/>
  <c r="CC170" i="6"/>
  <c r="N170" i="6"/>
  <c r="J170" i="6"/>
  <c r="E98" i="9"/>
  <c r="BF170" i="6"/>
  <c r="L170" i="6"/>
  <c r="BJ170" i="6"/>
  <c r="AZ170" i="6"/>
  <c r="AR170" i="6"/>
  <c r="W109" i="9"/>
  <c r="W113" i="9" s="1"/>
  <c r="CE110" i="6"/>
  <c r="CE113" i="6" s="1"/>
  <c r="CF113" i="6"/>
  <c r="AN170" i="6"/>
  <c r="BV170" i="6"/>
  <c r="BH170" i="6"/>
  <c r="R170" i="6"/>
  <c r="X170" i="6"/>
  <c r="BX170" i="6"/>
  <c r="Z170" i="6"/>
  <c r="W104" i="9"/>
  <c r="W173" i="9"/>
  <c r="J30" i="9"/>
  <c r="N30" i="9"/>
  <c r="R30" i="9"/>
  <c r="V30" i="9"/>
  <c r="F30" i="9"/>
  <c r="K44" i="9"/>
  <c r="M44" i="9"/>
  <c r="S44" i="9"/>
  <c r="P30" i="9"/>
  <c r="T30" i="9"/>
  <c r="G44" i="9"/>
  <c r="O44" i="9"/>
  <c r="Q44" i="9"/>
  <c r="AK170" i="6"/>
  <c r="U44" i="9"/>
  <c r="I44" i="9"/>
  <c r="Q101" i="6"/>
  <c r="Y101" i="6"/>
  <c r="BM170" i="6"/>
  <c r="M170" i="6"/>
  <c r="U170" i="6"/>
  <c r="AC170" i="6"/>
  <c r="AS170" i="6"/>
  <c r="AW170" i="6"/>
  <c r="BE170" i="6"/>
  <c r="J101" i="6"/>
  <c r="K170" i="6"/>
  <c r="G98" i="9"/>
  <c r="M101" i="6"/>
  <c r="U101" i="6"/>
  <c r="AC101" i="6"/>
  <c r="AK101" i="6"/>
  <c r="AS101" i="6"/>
  <c r="R98" i="9"/>
  <c r="BR170" i="6"/>
  <c r="BB170" i="6"/>
  <c r="BU170" i="6"/>
  <c r="E44" i="9"/>
  <c r="D109" i="9"/>
  <c r="C24" i="9"/>
  <c r="W134" i="6"/>
  <c r="AY134" i="6"/>
  <c r="AJ170" i="6"/>
  <c r="AJ101" i="6"/>
  <c r="AU134" i="6"/>
  <c r="N133" i="9"/>
  <c r="BW134" i="6"/>
  <c r="S134" i="6"/>
  <c r="AV170" i="6"/>
  <c r="Q106" i="6"/>
  <c r="F109" i="9" s="1"/>
  <c r="F29" i="9"/>
  <c r="T106" i="6"/>
  <c r="G29" i="9"/>
  <c r="AB106" i="6"/>
  <c r="I109" i="9" s="1"/>
  <c r="I29" i="9"/>
  <c r="AJ106" i="6"/>
  <c r="K109" i="9" s="1"/>
  <c r="K29" i="9"/>
  <c r="AR106" i="6"/>
  <c r="M109" i="9" s="1"/>
  <c r="M29" i="9"/>
  <c r="AZ106" i="6"/>
  <c r="O109" i="9" s="1"/>
  <c r="O29" i="9"/>
  <c r="BH106" i="6"/>
  <c r="Q109" i="9" s="1"/>
  <c r="Q29" i="9"/>
  <c r="BP106" i="6"/>
  <c r="S109" i="9" s="1"/>
  <c r="S29" i="9"/>
  <c r="BX106" i="6"/>
  <c r="U109" i="9" s="1"/>
  <c r="U29" i="9"/>
  <c r="G109" i="9"/>
  <c r="L106" i="6"/>
  <c r="E29" i="9"/>
  <c r="AW101" i="6"/>
  <c r="BE101" i="6"/>
  <c r="BM101" i="6"/>
  <c r="BU101" i="6"/>
  <c r="CC101" i="6"/>
  <c r="E97" i="9"/>
  <c r="K101" i="6"/>
  <c r="I97" i="9"/>
  <c r="AA101" i="6"/>
  <c r="M97" i="9"/>
  <c r="AQ101" i="6"/>
  <c r="P97" i="9"/>
  <c r="BC101" i="6"/>
  <c r="T97" i="9"/>
  <c r="BS101" i="6"/>
  <c r="H97" i="9"/>
  <c r="W101" i="6"/>
  <c r="L97" i="9"/>
  <c r="AM101" i="6"/>
  <c r="Q97" i="9"/>
  <c r="BG101" i="6"/>
  <c r="U97" i="9"/>
  <c r="BW101" i="6"/>
  <c r="AG170" i="6"/>
  <c r="AG101" i="6"/>
  <c r="E170" i="6"/>
  <c r="C97" i="9"/>
  <c r="P99" i="9"/>
  <c r="D30" i="9"/>
  <c r="I30" i="9"/>
  <c r="M30" i="9"/>
  <c r="Q30" i="9"/>
  <c r="S30" i="9"/>
  <c r="U30" i="9"/>
  <c r="C30" i="9"/>
  <c r="E30" i="9"/>
  <c r="BK134" i="6"/>
  <c r="AM134" i="6"/>
  <c r="L133" i="9"/>
  <c r="O134" i="6"/>
  <c r="BO134" i="6"/>
  <c r="AQ134" i="6"/>
  <c r="K134" i="6"/>
  <c r="CB170" i="6"/>
  <c r="C44" i="9"/>
  <c r="H44" i="9"/>
  <c r="J44" i="9"/>
  <c r="L44" i="9"/>
  <c r="N44" i="9"/>
  <c r="P44" i="9"/>
  <c r="R44" i="9"/>
  <c r="V44" i="9"/>
  <c r="T98" i="9"/>
  <c r="N99" i="9"/>
  <c r="AA134" i="6"/>
  <c r="BL170" i="6"/>
  <c r="BL101" i="6"/>
  <c r="AO170" i="6"/>
  <c r="AO101" i="6"/>
  <c r="F44" i="9"/>
  <c r="T44" i="9"/>
  <c r="CA134" i="6"/>
  <c r="BC134" i="6"/>
  <c r="AE134" i="6"/>
  <c r="BG134" i="6"/>
  <c r="AI134" i="6"/>
  <c r="Q170" i="6"/>
  <c r="D106" i="6"/>
  <c r="C109" i="9" s="1"/>
  <c r="C29" i="9"/>
  <c r="X106" i="6"/>
  <c r="H109" i="9" s="1"/>
  <c r="H29" i="9"/>
  <c r="AF106" i="6"/>
  <c r="J109" i="9" s="1"/>
  <c r="J29" i="9"/>
  <c r="AN106" i="6"/>
  <c r="L109" i="9" s="1"/>
  <c r="L29" i="9"/>
  <c r="AV106" i="6"/>
  <c r="N109" i="9" s="1"/>
  <c r="N29" i="9"/>
  <c r="BD106" i="6"/>
  <c r="P109" i="9" s="1"/>
  <c r="P29" i="9"/>
  <c r="BL106" i="6"/>
  <c r="R109" i="9" s="1"/>
  <c r="R29" i="9"/>
  <c r="BT106" i="6"/>
  <c r="T109" i="9" s="1"/>
  <c r="T29" i="9"/>
  <c r="CB106" i="6"/>
  <c r="V109" i="9" s="1"/>
  <c r="V29" i="9"/>
  <c r="BA101" i="6"/>
  <c r="BI101" i="6"/>
  <c r="BQ101" i="6"/>
  <c r="BY170" i="6"/>
  <c r="BY101" i="6"/>
  <c r="AD170" i="6"/>
  <c r="AD101" i="6"/>
  <c r="BN170" i="6"/>
  <c r="BN101" i="6"/>
  <c r="CD170" i="6"/>
  <c r="CD101" i="6"/>
  <c r="S170" i="6"/>
  <c r="G97" i="9"/>
  <c r="S101" i="6"/>
  <c r="AI170" i="6"/>
  <c r="K97" i="9"/>
  <c r="AI101" i="6"/>
  <c r="O97" i="9"/>
  <c r="AY101" i="6"/>
  <c r="BK170" i="6"/>
  <c r="R97" i="9"/>
  <c r="BK101" i="6"/>
  <c r="CA170" i="6"/>
  <c r="V97" i="9"/>
  <c r="CA101" i="6"/>
  <c r="O170" i="6"/>
  <c r="F97" i="9"/>
  <c r="O101" i="6"/>
  <c r="AE170" i="6"/>
  <c r="J97" i="9"/>
  <c r="AE101" i="6"/>
  <c r="N97" i="9"/>
  <c r="AU101" i="6"/>
  <c r="S97" i="9"/>
  <c r="BO101" i="6"/>
  <c r="D97" i="9"/>
  <c r="J134" i="6"/>
  <c r="D44" i="9"/>
  <c r="K106" i="6"/>
  <c r="D29" i="9"/>
  <c r="D33" i="9" s="1"/>
  <c r="BQ170" i="6"/>
  <c r="AL170" i="6"/>
  <c r="AF170" i="6"/>
  <c r="BI170" i="6"/>
  <c r="AT170" i="6"/>
  <c r="BA170" i="6"/>
  <c r="AU170" i="6"/>
  <c r="T170" i="6"/>
  <c r="BD170" i="6"/>
  <c r="Y170" i="6"/>
  <c r="F170" i="6"/>
  <c r="AY170" i="6"/>
  <c r="BO170" i="6"/>
  <c r="V170" i="6"/>
  <c r="V40" i="7"/>
  <c r="X26" i="7"/>
  <c r="X33" i="7" s="1"/>
  <c r="BZ26" i="7"/>
  <c r="BZ33" i="7" s="1"/>
  <c r="AK26" i="7"/>
  <c r="AK33" i="7" s="1"/>
  <c r="BT26" i="7"/>
  <c r="BT33" i="7" s="1"/>
  <c r="AS26" i="7"/>
  <c r="AS33" i="7" s="1"/>
  <c r="CA26" i="7"/>
  <c r="CA33" i="7" s="1"/>
  <c r="BK26" i="7"/>
  <c r="BK33" i="7" s="1"/>
  <c r="AU26" i="7"/>
  <c r="AU33" i="7" s="1"/>
  <c r="AE26" i="7"/>
  <c r="AE33" i="7" s="1"/>
  <c r="O26" i="7"/>
  <c r="O33" i="7" s="1"/>
  <c r="BH26" i="7"/>
  <c r="BH33" i="7" s="1"/>
  <c r="BV26" i="7"/>
  <c r="BV33" i="7" s="1"/>
  <c r="BF26" i="7"/>
  <c r="BF33" i="7" s="1"/>
  <c r="AP26" i="7"/>
  <c r="AP33" i="7" s="1"/>
  <c r="Z26" i="7"/>
  <c r="Z33" i="7" s="1"/>
  <c r="J26" i="7"/>
  <c r="J33" i="7" s="1"/>
  <c r="CC26" i="7"/>
  <c r="CC33" i="7" s="1"/>
  <c r="BO26" i="7"/>
  <c r="BO33" i="7" s="1"/>
  <c r="AD26" i="7"/>
  <c r="AD33" i="7" s="1"/>
  <c r="S26" i="7"/>
  <c r="S33" i="7" s="1"/>
  <c r="AM26" i="7"/>
  <c r="AM33" i="7" s="1"/>
  <c r="AI26" i="7"/>
  <c r="AI33" i="7" s="1"/>
  <c r="BE30" i="7"/>
  <c r="BE31" i="7" s="1"/>
  <c r="BE130" i="6" s="1"/>
  <c r="BE134" i="6" s="1"/>
  <c r="Q30" i="7"/>
  <c r="Q31" i="7" s="1"/>
  <c r="Q130" i="6" s="1"/>
  <c r="Q134" i="6" s="1"/>
  <c r="T30" i="7"/>
  <c r="T31" i="7" s="1"/>
  <c r="T130" i="6" s="1"/>
  <c r="V30" i="7"/>
  <c r="V31" i="7" s="1"/>
  <c r="V130" i="6" s="1"/>
  <c r="V134" i="6" s="1"/>
  <c r="M30" i="7"/>
  <c r="M31" i="7" s="1"/>
  <c r="M130" i="6" s="1"/>
  <c r="M134" i="6" s="1"/>
  <c r="P30" i="7"/>
  <c r="P31" i="7" s="1"/>
  <c r="P130" i="6" s="1"/>
  <c r="BD31" i="7"/>
  <c r="BD130" i="6" s="1"/>
  <c r="BE26" i="7"/>
  <c r="Y30" i="7"/>
  <c r="Y31" i="7" s="1"/>
  <c r="Y130" i="6" s="1"/>
  <c r="Y134" i="6" s="1"/>
  <c r="AR30" i="7"/>
  <c r="AR31" i="7" s="1"/>
  <c r="AR130" i="6" s="1"/>
  <c r="C31" i="7"/>
  <c r="C130" i="6" s="1"/>
  <c r="BJ31" i="7"/>
  <c r="BJ130" i="6" s="1"/>
  <c r="BJ134" i="6" s="1"/>
  <c r="AT31" i="7"/>
  <c r="AT130" i="6" s="1"/>
  <c r="AT134" i="6" s="1"/>
  <c r="H31" i="7"/>
  <c r="H130" i="6" s="1"/>
  <c r="BQ31" i="7"/>
  <c r="BQ130" i="6" s="1"/>
  <c r="BQ134" i="6" s="1"/>
  <c r="BA31" i="7"/>
  <c r="BA130" i="6" s="1"/>
  <c r="BA134" i="6" s="1"/>
  <c r="M26" i="7"/>
  <c r="M33" i="7" s="1"/>
  <c r="BS31" i="7"/>
  <c r="BS130" i="6" s="1"/>
  <c r="G31" i="7"/>
  <c r="G130" i="6" s="1"/>
  <c r="G134" i="6" s="1"/>
  <c r="CD31" i="7"/>
  <c r="CD130" i="6" s="1"/>
  <c r="CD134" i="6" s="1"/>
  <c r="BN31" i="7"/>
  <c r="BN130" i="6" s="1"/>
  <c r="BN134" i="6" s="1"/>
  <c r="AH31" i="7"/>
  <c r="AH130" i="6" s="1"/>
  <c r="AH134" i="6" s="1"/>
  <c r="R31" i="7"/>
  <c r="R130" i="6" s="1"/>
  <c r="R134" i="6" s="1"/>
  <c r="BM30" i="7"/>
  <c r="Y26" i="7"/>
  <c r="AR26" i="7"/>
  <c r="BP26" i="7"/>
  <c r="BP33" i="7" s="1"/>
  <c r="BX31" i="7"/>
  <c r="BX130" i="6" s="1"/>
  <c r="AJ30" i="7"/>
  <c r="AJ33" i="7" s="1"/>
  <c r="AB31" i="7"/>
  <c r="AB130" i="6" s="1"/>
  <c r="BM26" i="7"/>
  <c r="AG26" i="7"/>
  <c r="AG33" i="7" s="1"/>
  <c r="Q26" i="7"/>
  <c r="T26" i="7"/>
  <c r="BW26" i="7"/>
  <c r="BW33" i="7" s="1"/>
  <c r="BG26" i="7"/>
  <c r="BG33" i="7" s="1"/>
  <c r="AQ26" i="7"/>
  <c r="AQ33" i="7" s="1"/>
  <c r="AA26" i="7"/>
  <c r="AA33" i="7" s="1"/>
  <c r="K26" i="7"/>
  <c r="K33" i="7" s="1"/>
  <c r="AV26" i="7"/>
  <c r="AV33" i="7" s="1"/>
  <c r="D31" i="7"/>
  <c r="D130" i="6" s="1"/>
  <c r="D134" i="6" s="1"/>
  <c r="BR26" i="7"/>
  <c r="BR33" i="7" s="1"/>
  <c r="BB26" i="7"/>
  <c r="BB33" i="7" s="1"/>
  <c r="AL26" i="7"/>
  <c r="AL33" i="7" s="1"/>
  <c r="V26" i="7"/>
  <c r="F26" i="7"/>
  <c r="F33" i="7" s="1"/>
  <c r="AN26" i="7"/>
  <c r="AN33" i="7" s="1"/>
  <c r="BY30" i="7"/>
  <c r="BY33" i="7" s="1"/>
  <c r="AC31" i="7"/>
  <c r="AC130" i="6" s="1"/>
  <c r="AC134" i="6" s="1"/>
  <c r="U26" i="7"/>
  <c r="U33" i="7" s="1"/>
  <c r="AN121" i="6"/>
  <c r="AR121" i="6"/>
  <c r="BX121" i="6"/>
  <c r="AV121" i="6"/>
  <c r="CB121" i="6"/>
  <c r="J34" i="6"/>
  <c r="J37" i="6" s="1"/>
  <c r="K107" i="6"/>
  <c r="S34" i="6"/>
  <c r="S37" i="6" s="1"/>
  <c r="T107" i="6"/>
  <c r="AA34" i="6"/>
  <c r="AA37" i="6" s="1"/>
  <c r="AB107" i="6"/>
  <c r="AI34" i="6"/>
  <c r="AI37" i="6" s="1"/>
  <c r="AJ107" i="6"/>
  <c r="AQ34" i="6"/>
  <c r="AQ37" i="6" s="1"/>
  <c r="AR107" i="6"/>
  <c r="AY34" i="6"/>
  <c r="AY37" i="6" s="1"/>
  <c r="AZ107" i="6"/>
  <c r="BG34" i="6"/>
  <c r="BG37" i="6" s="1"/>
  <c r="BH107" i="6"/>
  <c r="BO34" i="6"/>
  <c r="BO37" i="6" s="1"/>
  <c r="BP107" i="6"/>
  <c r="BW34" i="6"/>
  <c r="BW37" i="6" s="1"/>
  <c r="BX107" i="6"/>
  <c r="C34" i="6"/>
  <c r="C37" i="6" s="1"/>
  <c r="D107" i="6"/>
  <c r="AX34" i="6"/>
  <c r="AX37" i="6" s="1"/>
  <c r="AY107" i="6"/>
  <c r="K34" i="6"/>
  <c r="K37" i="6" s="1"/>
  <c r="L107" i="6"/>
  <c r="T34" i="6"/>
  <c r="T37" i="6" s="1"/>
  <c r="U107" i="6"/>
  <c r="U110" i="6" s="1"/>
  <c r="AB34" i="6"/>
  <c r="AB37" i="6" s="1"/>
  <c r="AC107" i="6"/>
  <c r="AC110" i="6" s="1"/>
  <c r="AJ34" i="6"/>
  <c r="AJ37" i="6" s="1"/>
  <c r="AK107" i="6"/>
  <c r="AK110" i="6" s="1"/>
  <c r="AR34" i="6"/>
  <c r="AR37" i="6" s="1"/>
  <c r="AS107" i="6"/>
  <c r="AS110" i="6" s="1"/>
  <c r="AZ34" i="6"/>
  <c r="AZ37" i="6" s="1"/>
  <c r="BA107" i="6"/>
  <c r="BA110" i="6" s="1"/>
  <c r="BL34" i="6"/>
  <c r="BL37" i="6" s="1"/>
  <c r="BM107" i="6"/>
  <c r="BM110" i="6" s="1"/>
  <c r="BT34" i="6"/>
  <c r="BT37" i="6" s="1"/>
  <c r="BU107" i="6"/>
  <c r="BU110" i="6" s="1"/>
  <c r="CB34" i="6"/>
  <c r="CB37" i="6" s="1"/>
  <c r="CC107" i="6"/>
  <c r="CC110" i="6" s="1"/>
  <c r="R34" i="6"/>
  <c r="R37" i="6" s="1"/>
  <c r="S107" i="6"/>
  <c r="AH34" i="6"/>
  <c r="AH37" i="6" s="1"/>
  <c r="AI107" i="6"/>
  <c r="BB34" i="6"/>
  <c r="BB37" i="6" s="1"/>
  <c r="BC107" i="6"/>
  <c r="BV34" i="6"/>
  <c r="BV37" i="6" s="1"/>
  <c r="BW107" i="6"/>
  <c r="D34" i="6"/>
  <c r="D37" i="6" s="1"/>
  <c r="E107" i="6"/>
  <c r="E110" i="6" s="1"/>
  <c r="U34" i="6"/>
  <c r="U37" i="6" s="1"/>
  <c r="V107" i="6"/>
  <c r="V110" i="6" s="1"/>
  <c r="AC34" i="6"/>
  <c r="AC37" i="6" s="1"/>
  <c r="AD107" i="6"/>
  <c r="AD110" i="6" s="1"/>
  <c r="AK34" i="6"/>
  <c r="AK37" i="6" s="1"/>
  <c r="AL107" i="6"/>
  <c r="AL110" i="6" s="1"/>
  <c r="AS34" i="6"/>
  <c r="AS37" i="6" s="1"/>
  <c r="AT107" i="6"/>
  <c r="AT110" i="6" s="1"/>
  <c r="BA34" i="6"/>
  <c r="BA37" i="6" s="1"/>
  <c r="BB107" i="6"/>
  <c r="BB110" i="6" s="1"/>
  <c r="BI34" i="6"/>
  <c r="BI37" i="6" s="1"/>
  <c r="BJ107" i="6"/>
  <c r="BJ110" i="6" s="1"/>
  <c r="BQ34" i="6"/>
  <c r="BQ37" i="6" s="1"/>
  <c r="BR107" i="6"/>
  <c r="BR110" i="6" s="1"/>
  <c r="BY34" i="6"/>
  <c r="BY37" i="6" s="1"/>
  <c r="BZ107" i="6"/>
  <c r="BZ110" i="6" s="1"/>
  <c r="V34" i="6"/>
  <c r="V37" i="6" s="1"/>
  <c r="W107" i="6"/>
  <c r="AL34" i="6"/>
  <c r="AL37" i="6" s="1"/>
  <c r="AM107" i="6"/>
  <c r="BF34" i="6"/>
  <c r="BF37" i="6" s="1"/>
  <c r="BG107" i="6"/>
  <c r="BZ34" i="6"/>
  <c r="BZ37" i="6" s="1"/>
  <c r="CA107" i="6"/>
  <c r="AJ121" i="6"/>
  <c r="BT121" i="6"/>
  <c r="P121" i="6"/>
  <c r="AZ121" i="6"/>
  <c r="X121" i="6"/>
  <c r="BD121" i="6"/>
  <c r="H121" i="6"/>
  <c r="L121" i="6"/>
  <c r="T121" i="6"/>
  <c r="BP121" i="6"/>
  <c r="AB121" i="6"/>
  <c r="BH121" i="6"/>
  <c r="AF121" i="6"/>
  <c r="BL121" i="6"/>
  <c r="N34" i="6"/>
  <c r="N37" i="6" s="1"/>
  <c r="O107" i="6"/>
  <c r="W34" i="6"/>
  <c r="W37" i="6" s="1"/>
  <c r="X107" i="6"/>
  <c r="AE34" i="6"/>
  <c r="AE37" i="6" s="1"/>
  <c r="AF107" i="6"/>
  <c r="AM34" i="6"/>
  <c r="AM37" i="6" s="1"/>
  <c r="AN107" i="6"/>
  <c r="AU34" i="6"/>
  <c r="AU37" i="6" s="1"/>
  <c r="AV107" i="6"/>
  <c r="BC34" i="6"/>
  <c r="BC37" i="6" s="1"/>
  <c r="BD107" i="6"/>
  <c r="BK34" i="6"/>
  <c r="BK37" i="6" s="1"/>
  <c r="BL107" i="6"/>
  <c r="BS34" i="6"/>
  <c r="BS37" i="6" s="1"/>
  <c r="BT107" i="6"/>
  <c r="CA34" i="6"/>
  <c r="CA37" i="6" s="1"/>
  <c r="CB107" i="6"/>
  <c r="BH34" i="6"/>
  <c r="BH37" i="6" s="1"/>
  <c r="BI107" i="6"/>
  <c r="BI110" i="6" s="1"/>
  <c r="BR34" i="6"/>
  <c r="BR37" i="6" s="1"/>
  <c r="BS107" i="6"/>
  <c r="P34" i="6"/>
  <c r="P37" i="6" s="1"/>
  <c r="Q107" i="6"/>
  <c r="X34" i="6"/>
  <c r="X37" i="6" s="1"/>
  <c r="Y107" i="6"/>
  <c r="Y110" i="6" s="1"/>
  <c r="AF34" i="6"/>
  <c r="AF37" i="6" s="1"/>
  <c r="AG107" i="6"/>
  <c r="AG110" i="6" s="1"/>
  <c r="AN34" i="6"/>
  <c r="AN37" i="6" s="1"/>
  <c r="AO107" i="6"/>
  <c r="AO110" i="6" s="1"/>
  <c r="AV34" i="6"/>
  <c r="AV37" i="6" s="1"/>
  <c r="AW107" i="6"/>
  <c r="AW110" i="6" s="1"/>
  <c r="BD34" i="6"/>
  <c r="BD37" i="6" s="1"/>
  <c r="BE107" i="6"/>
  <c r="BE110" i="6" s="1"/>
  <c r="BP34" i="6"/>
  <c r="BP37" i="6" s="1"/>
  <c r="BQ107" i="6"/>
  <c r="BQ110" i="6" s="1"/>
  <c r="BX34" i="6"/>
  <c r="BX37" i="6" s="1"/>
  <c r="BY107" i="6"/>
  <c r="BY110" i="6" s="1"/>
  <c r="E34" i="6"/>
  <c r="E37" i="6" s="1"/>
  <c r="F107" i="6"/>
  <c r="F110" i="6" s="1"/>
  <c r="Z34" i="6"/>
  <c r="Z37" i="6" s="1"/>
  <c r="AA107" i="6"/>
  <c r="AP34" i="6"/>
  <c r="AP37" i="6" s="1"/>
  <c r="AQ107" i="6"/>
  <c r="BJ34" i="6"/>
  <c r="BJ37" i="6" s="1"/>
  <c r="BK107" i="6"/>
  <c r="CD34" i="6"/>
  <c r="CD37" i="6" s="1"/>
  <c r="H34" i="6"/>
  <c r="H37" i="6" s="1"/>
  <c r="I107" i="6"/>
  <c r="I110" i="6" s="1"/>
  <c r="Q34" i="6"/>
  <c r="Q37" i="6" s="1"/>
  <c r="R107" i="6"/>
  <c r="R110" i="6" s="1"/>
  <c r="Y34" i="6"/>
  <c r="Y37" i="6" s="1"/>
  <c r="Z107" i="6"/>
  <c r="Z110" i="6" s="1"/>
  <c r="AG34" i="6"/>
  <c r="AG37" i="6" s="1"/>
  <c r="AH107" i="6"/>
  <c r="AH110" i="6" s="1"/>
  <c r="AO34" i="6"/>
  <c r="AO37" i="6" s="1"/>
  <c r="AP107" i="6"/>
  <c r="AP110" i="6" s="1"/>
  <c r="AW34" i="6"/>
  <c r="AW37" i="6" s="1"/>
  <c r="AX107" i="6"/>
  <c r="AX110" i="6" s="1"/>
  <c r="BE34" i="6"/>
  <c r="BE37" i="6" s="1"/>
  <c r="BF107" i="6"/>
  <c r="BF110" i="6" s="1"/>
  <c r="BM34" i="6"/>
  <c r="BM37" i="6" s="1"/>
  <c r="BN107" i="6"/>
  <c r="BN110" i="6" s="1"/>
  <c r="BU34" i="6"/>
  <c r="BU37" i="6" s="1"/>
  <c r="BV107" i="6"/>
  <c r="BV110" i="6" s="1"/>
  <c r="CC34" i="6"/>
  <c r="CC37" i="6" s="1"/>
  <c r="CD107" i="6"/>
  <c r="CD110" i="6" s="1"/>
  <c r="M34" i="6"/>
  <c r="M37" i="6" s="1"/>
  <c r="N107" i="6"/>
  <c r="N110" i="6" s="1"/>
  <c r="AD34" i="6"/>
  <c r="AD37" i="6" s="1"/>
  <c r="AE107" i="6"/>
  <c r="AT34" i="6"/>
  <c r="AT37" i="6" s="1"/>
  <c r="AU107" i="6"/>
  <c r="BN34" i="6"/>
  <c r="BN37" i="6" s="1"/>
  <c r="BO107" i="6"/>
  <c r="H110" i="6"/>
  <c r="L34" i="6"/>
  <c r="L37" i="6" s="1"/>
  <c r="M107" i="6"/>
  <c r="M110" i="6" s="1"/>
  <c r="I34" i="6"/>
  <c r="I37" i="6" s="1"/>
  <c r="J107" i="6"/>
  <c r="J110" i="6" s="1"/>
  <c r="F34" i="6"/>
  <c r="F37" i="6" s="1"/>
  <c r="G107" i="6"/>
  <c r="O37" i="6"/>
  <c r="G34" i="6"/>
  <c r="G37" i="6" s="1"/>
  <c r="B78" i="5"/>
  <c r="C78" i="5" s="1"/>
  <c r="C36" i="5"/>
  <c r="D36" i="5" s="1"/>
  <c r="E36" i="5" s="1"/>
  <c r="C39" i="5"/>
  <c r="D39" i="5" s="1"/>
  <c r="E39" i="5" s="1"/>
  <c r="D123" i="6" l="1"/>
  <c r="H123" i="6"/>
  <c r="L123" i="6"/>
  <c r="P123" i="6"/>
  <c r="T123" i="6"/>
  <c r="X123" i="6"/>
  <c r="AB123" i="6"/>
  <c r="AF123" i="6"/>
  <c r="AJ123" i="6"/>
  <c r="AN123" i="6"/>
  <c r="AR123" i="6"/>
  <c r="AV123" i="6"/>
  <c r="AZ123" i="6"/>
  <c r="BD123" i="6"/>
  <c r="BH123" i="6"/>
  <c r="BL123" i="6"/>
  <c r="BP123" i="6"/>
  <c r="BT123" i="6"/>
  <c r="BX123" i="6"/>
  <c r="CB123" i="6"/>
  <c r="CF123" i="6"/>
  <c r="CJ123" i="6"/>
  <c r="CN123" i="6"/>
  <c r="CR123" i="6"/>
  <c r="CV123" i="6"/>
  <c r="CZ123" i="6"/>
  <c r="DD123" i="6"/>
  <c r="DH123" i="6"/>
  <c r="DL123" i="6"/>
  <c r="DP123" i="6"/>
  <c r="DT123" i="6"/>
  <c r="DX123" i="6"/>
  <c r="EB123" i="6"/>
  <c r="EF123" i="6"/>
  <c r="EJ123" i="6"/>
  <c r="EN123" i="6"/>
  <c r="ER123" i="6"/>
  <c r="EV123" i="6"/>
  <c r="EZ123" i="6"/>
  <c r="K123" i="6"/>
  <c r="AM123" i="6"/>
  <c r="AU123" i="6"/>
  <c r="BG123" i="6"/>
  <c r="BS123" i="6"/>
  <c r="CM123" i="6"/>
  <c r="CY123" i="6"/>
  <c r="DG123" i="6"/>
  <c r="DS123" i="6"/>
  <c r="EE123" i="6"/>
  <c r="EM123" i="6"/>
  <c r="EY123" i="6"/>
  <c r="E123" i="6"/>
  <c r="I123" i="6"/>
  <c r="M123" i="6"/>
  <c r="Q123" i="6"/>
  <c r="U123" i="6"/>
  <c r="Y123" i="6"/>
  <c r="AC123" i="6"/>
  <c r="AG123" i="6"/>
  <c r="AK123" i="6"/>
  <c r="AO123" i="6"/>
  <c r="AS123" i="6"/>
  <c r="AW123" i="6"/>
  <c r="BA123" i="6"/>
  <c r="BE123" i="6"/>
  <c r="BI123" i="6"/>
  <c r="BM123" i="6"/>
  <c r="BQ123" i="6"/>
  <c r="BU123" i="6"/>
  <c r="BY123" i="6"/>
  <c r="CC123" i="6"/>
  <c r="CG123" i="6"/>
  <c r="CK123" i="6"/>
  <c r="CO123" i="6"/>
  <c r="CS123" i="6"/>
  <c r="CW123" i="6"/>
  <c r="DA123" i="6"/>
  <c r="DE123" i="6"/>
  <c r="DI123" i="6"/>
  <c r="DM123" i="6"/>
  <c r="DQ123" i="6"/>
  <c r="DU123" i="6"/>
  <c r="DY123" i="6"/>
  <c r="EC123" i="6"/>
  <c r="EG123" i="6"/>
  <c r="EK123" i="6"/>
  <c r="EO123" i="6"/>
  <c r="ES123" i="6"/>
  <c r="EW123" i="6"/>
  <c r="FA123" i="6"/>
  <c r="O123" i="6"/>
  <c r="AI123" i="6"/>
  <c r="AY123" i="6"/>
  <c r="BK123" i="6"/>
  <c r="BW123" i="6"/>
  <c r="CE123" i="6"/>
  <c r="CQ123" i="6"/>
  <c r="DK123" i="6"/>
  <c r="EA123" i="6"/>
  <c r="EQ123" i="6"/>
  <c r="C123" i="6"/>
  <c r="F123" i="6"/>
  <c r="J123" i="6"/>
  <c r="N123" i="6"/>
  <c r="R123" i="6"/>
  <c r="V123" i="6"/>
  <c r="Z123" i="6"/>
  <c r="AD123" i="6"/>
  <c r="AH123" i="6"/>
  <c r="AL123" i="6"/>
  <c r="AP123" i="6"/>
  <c r="AT123" i="6"/>
  <c r="AX123" i="6"/>
  <c r="BB123" i="6"/>
  <c r="BF123" i="6"/>
  <c r="BJ123" i="6"/>
  <c r="BN123" i="6"/>
  <c r="BR123" i="6"/>
  <c r="BV123" i="6"/>
  <c r="BZ123" i="6"/>
  <c r="CD123" i="6"/>
  <c r="CH123" i="6"/>
  <c r="CL123" i="6"/>
  <c r="CP123" i="6"/>
  <c r="CT123" i="6"/>
  <c r="CX123" i="6"/>
  <c r="DB123" i="6"/>
  <c r="DF123" i="6"/>
  <c r="DJ123" i="6"/>
  <c r="DN123" i="6"/>
  <c r="DR123" i="6"/>
  <c r="DV123" i="6"/>
  <c r="DZ123" i="6"/>
  <c r="ED123" i="6"/>
  <c r="EH123" i="6"/>
  <c r="EL123" i="6"/>
  <c r="EP123" i="6"/>
  <c r="ET123" i="6"/>
  <c r="EX123" i="6"/>
  <c r="FB123" i="6"/>
  <c r="G123" i="6"/>
  <c r="S123" i="6"/>
  <c r="W123" i="6"/>
  <c r="H126" i="9" s="1"/>
  <c r="AA123" i="6"/>
  <c r="AE123" i="6"/>
  <c r="AQ123" i="6"/>
  <c r="BC123" i="6"/>
  <c r="P126" i="9" s="1"/>
  <c r="BO123" i="6"/>
  <c r="S126" i="9" s="1"/>
  <c r="CA123" i="6"/>
  <c r="CI123" i="6"/>
  <c r="CU123" i="6"/>
  <c r="DC123" i="6"/>
  <c r="DO123" i="6"/>
  <c r="DW123" i="6"/>
  <c r="EI123" i="6"/>
  <c r="EU123" i="6"/>
  <c r="DF47" i="6"/>
  <c r="DJ47" i="6"/>
  <c r="DN47" i="6"/>
  <c r="DR47" i="6"/>
  <c r="DV47" i="6"/>
  <c r="DZ47" i="6"/>
  <c r="ED47" i="6"/>
  <c r="EH47" i="6"/>
  <c r="EL47" i="6"/>
  <c r="EP47" i="6"/>
  <c r="ET47" i="6"/>
  <c r="EX47" i="6"/>
  <c r="FB47" i="6"/>
  <c r="DC47" i="6"/>
  <c r="DH47" i="6"/>
  <c r="DM47" i="6"/>
  <c r="DS47" i="6"/>
  <c r="DX47" i="6"/>
  <c r="EC47" i="6"/>
  <c r="EI47" i="6"/>
  <c r="EN47" i="6"/>
  <c r="ES47" i="6"/>
  <c r="EY47" i="6"/>
  <c r="DD47" i="6"/>
  <c r="DI47" i="6"/>
  <c r="DO47" i="6"/>
  <c r="DT47" i="6"/>
  <c r="DY47" i="6"/>
  <c r="EE47" i="6"/>
  <c r="EJ47" i="6"/>
  <c r="EO47" i="6"/>
  <c r="EU47" i="6"/>
  <c r="EZ47" i="6"/>
  <c r="DE47" i="6"/>
  <c r="DK47" i="6"/>
  <c r="DP47" i="6"/>
  <c r="DU47" i="6"/>
  <c r="EA47" i="6"/>
  <c r="EF47" i="6"/>
  <c r="EK47" i="6"/>
  <c r="EQ47" i="6"/>
  <c r="EV47" i="6"/>
  <c r="FA47" i="6"/>
  <c r="DQ47" i="6"/>
  <c r="EM47" i="6"/>
  <c r="DW47" i="6"/>
  <c r="ER47" i="6"/>
  <c r="DG47" i="6"/>
  <c r="EB47" i="6"/>
  <c r="EW47" i="6"/>
  <c r="DL47" i="6"/>
  <c r="EG47" i="6"/>
  <c r="T33" i="9"/>
  <c r="K33" i="9"/>
  <c r="G33" i="9"/>
  <c r="G36" i="9" s="1"/>
  <c r="V33" i="9"/>
  <c r="V36" i="9" s="1"/>
  <c r="O33" i="9"/>
  <c r="O36" i="9" s="1"/>
  <c r="M163" i="9"/>
  <c r="M167" i="9" s="1"/>
  <c r="AT163" i="6"/>
  <c r="L33" i="9"/>
  <c r="L36" i="9" s="1"/>
  <c r="T33" i="7"/>
  <c r="K36" i="9"/>
  <c r="B40" i="10"/>
  <c r="C40" i="10"/>
  <c r="B26" i="10"/>
  <c r="B25" i="10"/>
  <c r="D36" i="9"/>
  <c r="BE33" i="7"/>
  <c r="BH34" i="7" s="1"/>
  <c r="BH131" i="6" s="1"/>
  <c r="Y33" i="7"/>
  <c r="AB34" i="7" s="1"/>
  <c r="AB131" i="6" s="1"/>
  <c r="V33" i="7"/>
  <c r="AV188" i="6"/>
  <c r="AU86" i="6"/>
  <c r="Q33" i="7"/>
  <c r="P33" i="7"/>
  <c r="BM33" i="7"/>
  <c r="BP34" i="7" s="1"/>
  <c r="BP131" i="6" s="1"/>
  <c r="AR33" i="7"/>
  <c r="AV34" i="7" s="1"/>
  <c r="AV131" i="6" s="1"/>
  <c r="N33" i="9"/>
  <c r="N36" i="9" s="1"/>
  <c r="R33" i="9"/>
  <c r="R36" i="9" s="1"/>
  <c r="J33" i="9"/>
  <c r="T36" i="9"/>
  <c r="F33" i="9"/>
  <c r="F36" i="9" s="1"/>
  <c r="U33" i="9"/>
  <c r="U36" i="9" s="1"/>
  <c r="Q33" i="9"/>
  <c r="Q36" i="9" s="1"/>
  <c r="M33" i="9"/>
  <c r="M36" i="9" s="1"/>
  <c r="I33" i="9"/>
  <c r="I36" i="9" s="1"/>
  <c r="N25" i="10"/>
  <c r="P33" i="9"/>
  <c r="P36" i="9" s="1"/>
  <c r="H33" i="9"/>
  <c r="H36" i="9" s="1"/>
  <c r="E33" i="9"/>
  <c r="N40" i="10"/>
  <c r="S33" i="9"/>
  <c r="N26" i="10"/>
  <c r="P107" i="7"/>
  <c r="N14" i="10" s="1"/>
  <c r="N20" i="10" s="1"/>
  <c r="CE47" i="6"/>
  <c r="CI47" i="6"/>
  <c r="CM47" i="6"/>
  <c r="CQ47" i="6"/>
  <c r="CU47" i="6"/>
  <c r="CY47" i="6"/>
  <c r="CF47" i="6"/>
  <c r="CJ47" i="6"/>
  <c r="CN47" i="6"/>
  <c r="CR47" i="6"/>
  <c r="CV47" i="6"/>
  <c r="CZ47" i="6"/>
  <c r="CG47" i="6"/>
  <c r="CK47" i="6"/>
  <c r="CO47" i="6"/>
  <c r="CS47" i="6"/>
  <c r="CW47" i="6"/>
  <c r="DA47" i="6"/>
  <c r="CH47" i="6"/>
  <c r="CL47" i="6"/>
  <c r="CP47" i="6"/>
  <c r="CT47" i="6"/>
  <c r="CX47" i="6"/>
  <c r="DB47" i="6"/>
  <c r="E47" i="6"/>
  <c r="I47" i="6"/>
  <c r="M47" i="6"/>
  <c r="Q47" i="6"/>
  <c r="U47" i="6"/>
  <c r="Y47" i="6"/>
  <c r="AC47" i="6"/>
  <c r="AG47" i="6"/>
  <c r="AK47" i="6"/>
  <c r="AO47" i="6"/>
  <c r="AS47" i="6"/>
  <c r="AW47" i="6"/>
  <c r="BA47" i="6"/>
  <c r="BE47" i="6"/>
  <c r="BI47" i="6"/>
  <c r="BM47" i="6"/>
  <c r="BQ47" i="6"/>
  <c r="BU47" i="6"/>
  <c r="BY47" i="6"/>
  <c r="CC47" i="6"/>
  <c r="F47" i="6"/>
  <c r="J47" i="6"/>
  <c r="N47" i="6"/>
  <c r="R47" i="6"/>
  <c r="V47" i="6"/>
  <c r="Z47" i="6"/>
  <c r="AD47" i="6"/>
  <c r="AH47" i="6"/>
  <c r="AL47" i="6"/>
  <c r="AP47" i="6"/>
  <c r="AT47" i="6"/>
  <c r="AX47" i="6"/>
  <c r="BB47" i="6"/>
  <c r="BF47" i="6"/>
  <c r="BJ47" i="6"/>
  <c r="BN47" i="6"/>
  <c r="BR47" i="6"/>
  <c r="BV47" i="6"/>
  <c r="BZ47" i="6"/>
  <c r="CD47" i="6"/>
  <c r="G47" i="6"/>
  <c r="K47" i="6"/>
  <c r="O47" i="6"/>
  <c r="S47" i="6"/>
  <c r="W47" i="6"/>
  <c r="AA47" i="6"/>
  <c r="AE47" i="6"/>
  <c r="AI47" i="6"/>
  <c r="AM47" i="6"/>
  <c r="AQ47" i="6"/>
  <c r="AU47" i="6"/>
  <c r="AY47" i="6"/>
  <c r="BC47" i="6"/>
  <c r="BG47" i="6"/>
  <c r="BK47" i="6"/>
  <c r="BO47" i="6"/>
  <c r="BS47" i="6"/>
  <c r="BW47" i="6"/>
  <c r="CA47" i="6"/>
  <c r="C47" i="6"/>
  <c r="D47" i="6"/>
  <c r="T47" i="6"/>
  <c r="AJ47" i="6"/>
  <c r="AZ47" i="6"/>
  <c r="BP47" i="6"/>
  <c r="P47" i="6"/>
  <c r="BL47" i="6"/>
  <c r="H47" i="6"/>
  <c r="X47" i="6"/>
  <c r="AN47" i="6"/>
  <c r="BD47" i="6"/>
  <c r="BT47" i="6"/>
  <c r="AV47" i="6"/>
  <c r="L47" i="6"/>
  <c r="AB47" i="6"/>
  <c r="AR47" i="6"/>
  <c r="BH47" i="6"/>
  <c r="BX47" i="6"/>
  <c r="AF47" i="6"/>
  <c r="CB47" i="6"/>
  <c r="S13" i="6"/>
  <c r="C107" i="7"/>
  <c r="B14" i="10" s="1"/>
  <c r="B20" i="10" s="1"/>
  <c r="I40" i="10"/>
  <c r="H40" i="10"/>
  <c r="G40" i="10"/>
  <c r="F40" i="10"/>
  <c r="L40" i="10"/>
  <c r="M40" i="10"/>
  <c r="J40" i="10"/>
  <c r="E40" i="10"/>
  <c r="K40" i="10"/>
  <c r="D40" i="10"/>
  <c r="Q110" i="6"/>
  <c r="BH110" i="6"/>
  <c r="BX110" i="6"/>
  <c r="AR110" i="6"/>
  <c r="AB110" i="6"/>
  <c r="BT110" i="6"/>
  <c r="BD110" i="6"/>
  <c r="AN110" i="6"/>
  <c r="X110" i="6"/>
  <c r="W116" i="9"/>
  <c r="BP110" i="6"/>
  <c r="AZ110" i="6"/>
  <c r="AJ110" i="6"/>
  <c r="T110" i="6"/>
  <c r="P133" i="9"/>
  <c r="G133" i="9"/>
  <c r="CB110" i="6"/>
  <c r="BL110" i="6"/>
  <c r="AV110" i="6"/>
  <c r="AF110" i="6"/>
  <c r="M133" i="9"/>
  <c r="F133" i="9"/>
  <c r="I133" i="9"/>
  <c r="C33" i="9"/>
  <c r="L110" i="6"/>
  <c r="P124" i="9"/>
  <c r="L124" i="9"/>
  <c r="BO110" i="6"/>
  <c r="S110" i="9"/>
  <c r="S113" i="9" s="1"/>
  <c r="AE110" i="6"/>
  <c r="J110" i="9"/>
  <c r="J113" i="9" s="1"/>
  <c r="AQ110" i="6"/>
  <c r="M110" i="9"/>
  <c r="M113" i="9" s="1"/>
  <c r="S124" i="9"/>
  <c r="F124" i="9"/>
  <c r="K124" i="9"/>
  <c r="BG110" i="6"/>
  <c r="Q110" i="9"/>
  <c r="Q113" i="9" s="1"/>
  <c r="W110" i="6"/>
  <c r="H110" i="9"/>
  <c r="H113" i="9" s="1"/>
  <c r="BW110" i="6"/>
  <c r="U110" i="9"/>
  <c r="U113" i="9" s="1"/>
  <c r="AI110" i="6"/>
  <c r="K110" i="9"/>
  <c r="K113" i="9" s="1"/>
  <c r="D110" i="6"/>
  <c r="C110" i="9"/>
  <c r="C113" i="9" s="1"/>
  <c r="BS134" i="6"/>
  <c r="T133" i="9"/>
  <c r="C134" i="6"/>
  <c r="C133" i="9"/>
  <c r="C137" i="9" s="1"/>
  <c r="D133" i="9"/>
  <c r="N104" i="9"/>
  <c r="N173" i="9"/>
  <c r="V173" i="9"/>
  <c r="V104" i="9"/>
  <c r="K173" i="9"/>
  <c r="K104" i="9"/>
  <c r="C173" i="9"/>
  <c r="C104" i="9"/>
  <c r="O133" i="9"/>
  <c r="J124" i="9"/>
  <c r="I124" i="9"/>
  <c r="M124" i="9"/>
  <c r="G110" i="6"/>
  <c r="D110" i="9"/>
  <c r="D113" i="9" s="1"/>
  <c r="R124" i="9"/>
  <c r="Q124" i="9"/>
  <c r="D124" i="9"/>
  <c r="H124" i="9"/>
  <c r="O124" i="9"/>
  <c r="V124" i="9"/>
  <c r="U124" i="9"/>
  <c r="E109" i="9"/>
  <c r="D173" i="9"/>
  <c r="D104" i="9"/>
  <c r="F104" i="9"/>
  <c r="F173" i="9"/>
  <c r="J133" i="9"/>
  <c r="V133" i="9"/>
  <c r="U104" i="9"/>
  <c r="U173" i="9"/>
  <c r="L104" i="9"/>
  <c r="L173" i="9"/>
  <c r="T104" i="9"/>
  <c r="T173" i="9"/>
  <c r="M104" i="9"/>
  <c r="M173" i="9"/>
  <c r="E104" i="9"/>
  <c r="E173" i="9"/>
  <c r="N124" i="9"/>
  <c r="AU110" i="6"/>
  <c r="N110" i="9"/>
  <c r="N113" i="9" s="1"/>
  <c r="BK110" i="6"/>
  <c r="R110" i="9"/>
  <c r="R113" i="9" s="1"/>
  <c r="AA110" i="6"/>
  <c r="I110" i="9"/>
  <c r="I113" i="9" s="1"/>
  <c r="BS110" i="6"/>
  <c r="T110" i="9"/>
  <c r="T113" i="9" s="1"/>
  <c r="O110" i="6"/>
  <c r="F110" i="9"/>
  <c r="F113" i="9" s="1"/>
  <c r="G124" i="9"/>
  <c r="T124" i="9"/>
  <c r="CA110" i="6"/>
  <c r="V110" i="9"/>
  <c r="V113" i="9" s="1"/>
  <c r="AM110" i="6"/>
  <c r="L110" i="9"/>
  <c r="L113" i="9" s="1"/>
  <c r="BC110" i="6"/>
  <c r="P110" i="9"/>
  <c r="P113" i="9" s="1"/>
  <c r="S110" i="6"/>
  <c r="G110" i="9"/>
  <c r="G113" i="9" s="1"/>
  <c r="AY110" i="6"/>
  <c r="O110" i="9"/>
  <c r="O113" i="9" s="1"/>
  <c r="S104" i="9"/>
  <c r="S173" i="9"/>
  <c r="J104" i="9"/>
  <c r="J173" i="9"/>
  <c r="O104" i="9"/>
  <c r="O173" i="9"/>
  <c r="H133" i="9"/>
  <c r="R173" i="9"/>
  <c r="R104" i="9"/>
  <c r="G104" i="9"/>
  <c r="G173" i="9"/>
  <c r="Q133" i="9"/>
  <c r="E133" i="9"/>
  <c r="S133" i="9"/>
  <c r="Q173" i="9"/>
  <c r="Q104" i="9"/>
  <c r="H104" i="9"/>
  <c r="H173" i="9"/>
  <c r="P104" i="9"/>
  <c r="P173" i="9"/>
  <c r="I104" i="9"/>
  <c r="I173" i="9"/>
  <c r="E124" i="9"/>
  <c r="K110" i="6"/>
  <c r="E110" i="9"/>
  <c r="BW175" i="6"/>
  <c r="AJ34" i="7"/>
  <c r="AJ131" i="6" s="1"/>
  <c r="K134" i="9" s="1"/>
  <c r="L34" i="7"/>
  <c r="L131" i="6" s="1"/>
  <c r="AR34" i="7"/>
  <c r="AR131" i="6" s="1"/>
  <c r="AZ34" i="7"/>
  <c r="AZ131" i="6" s="1"/>
  <c r="BL34" i="7"/>
  <c r="BL131" i="6" s="1"/>
  <c r="BT34" i="7"/>
  <c r="BT131" i="6" s="1"/>
  <c r="AN34" i="7"/>
  <c r="AN131" i="6" s="1"/>
  <c r="BY31" i="7"/>
  <c r="BY130" i="6" s="1"/>
  <c r="BY134" i="6" s="1"/>
  <c r="AF34" i="7"/>
  <c r="AF131" i="6" s="1"/>
  <c r="BX34" i="7"/>
  <c r="BX131" i="6" s="1"/>
  <c r="P34" i="7"/>
  <c r="P131" i="6" s="1"/>
  <c r="CB34" i="7"/>
  <c r="CB131" i="6" s="1"/>
  <c r="AJ31" i="7"/>
  <c r="AJ130" i="6" s="1"/>
  <c r="K133" i="9" s="1"/>
  <c r="BD34" i="7"/>
  <c r="BD131" i="6" s="1"/>
  <c r="BM31" i="7"/>
  <c r="BM130" i="6" s="1"/>
  <c r="B79" i="5"/>
  <c r="C79" i="5" s="1"/>
  <c r="AU163" i="6" l="1"/>
  <c r="AU159" i="6"/>
  <c r="AM126" i="9"/>
  <c r="W126" i="9"/>
  <c r="K126" i="9"/>
  <c r="AN126" i="9"/>
  <c r="AC126" i="9"/>
  <c r="I126" i="9"/>
  <c r="T126" i="9"/>
  <c r="X126" i="9"/>
  <c r="AF126" i="9"/>
  <c r="D126" i="9"/>
  <c r="AK126" i="9"/>
  <c r="AA126" i="9"/>
  <c r="AI126" i="9"/>
  <c r="U126" i="9"/>
  <c r="F126" i="9"/>
  <c r="AO126" i="9"/>
  <c r="AD126" i="9"/>
  <c r="Q126" i="9"/>
  <c r="AH126" i="9"/>
  <c r="M126" i="9"/>
  <c r="G126" i="9"/>
  <c r="AE126" i="9"/>
  <c r="R126" i="9"/>
  <c r="AL126" i="9"/>
  <c r="AB126" i="9"/>
  <c r="N126" i="9"/>
  <c r="AG126" i="9"/>
  <c r="E126" i="9"/>
  <c r="V126" i="9"/>
  <c r="J126" i="9"/>
  <c r="Z126" i="9"/>
  <c r="O126" i="9"/>
  <c r="AJ126" i="9"/>
  <c r="Y126" i="9"/>
  <c r="L126" i="9"/>
  <c r="AL46" i="9"/>
  <c r="AM46" i="9"/>
  <c r="AD46" i="9"/>
  <c r="AN46" i="9"/>
  <c r="AE46" i="9"/>
  <c r="AO46" i="9"/>
  <c r="AK46" i="9"/>
  <c r="AH46" i="9"/>
  <c r="AI46" i="9"/>
  <c r="AF46" i="9"/>
  <c r="AC46" i="9"/>
  <c r="AF86" i="9"/>
  <c r="AJ46" i="9"/>
  <c r="AG46" i="9"/>
  <c r="J36" i="9"/>
  <c r="B29" i="10"/>
  <c r="B32" i="10" s="1"/>
  <c r="E36" i="9"/>
  <c r="AW188" i="6"/>
  <c r="AV86" i="6"/>
  <c r="AV159" i="6" s="1"/>
  <c r="N29" i="10"/>
  <c r="N32" i="10" s="1"/>
  <c r="S36" i="9"/>
  <c r="AB46" i="9"/>
  <c r="AA46" i="9"/>
  <c r="T46" i="9"/>
  <c r="V46" i="9"/>
  <c r="R46" i="9"/>
  <c r="N46" i="9"/>
  <c r="J46" i="9"/>
  <c r="F46" i="9"/>
  <c r="Y46" i="9"/>
  <c r="U46" i="9"/>
  <c r="Q46" i="9"/>
  <c r="M46" i="9"/>
  <c r="I46" i="9"/>
  <c r="E46" i="9"/>
  <c r="X46" i="9"/>
  <c r="P46" i="9"/>
  <c r="L46" i="9"/>
  <c r="H46" i="9"/>
  <c r="D46" i="9"/>
  <c r="W46" i="9"/>
  <c r="C126" i="9"/>
  <c r="C46" i="9"/>
  <c r="S46" i="9"/>
  <c r="O46" i="9"/>
  <c r="K46" i="9"/>
  <c r="G46" i="9"/>
  <c r="Z46" i="9"/>
  <c r="T13" i="6"/>
  <c r="C36" i="9"/>
  <c r="D116" i="9"/>
  <c r="E113" i="9"/>
  <c r="E116" i="9" s="1"/>
  <c r="K137" i="9"/>
  <c r="BH134" i="6"/>
  <c r="Q134" i="9"/>
  <c r="Q137" i="9" s="1"/>
  <c r="P116" i="9"/>
  <c r="G116" i="9"/>
  <c r="J116" i="9"/>
  <c r="K116" i="9"/>
  <c r="BT134" i="6"/>
  <c r="T134" i="9"/>
  <c r="T137" i="9" s="1"/>
  <c r="Q116" i="9"/>
  <c r="T116" i="9"/>
  <c r="BM134" i="6"/>
  <c r="R133" i="9"/>
  <c r="BP134" i="6"/>
  <c r="S134" i="9"/>
  <c r="S137" i="9" s="1"/>
  <c r="AN134" i="6"/>
  <c r="L134" i="9"/>
  <c r="L137" i="9" s="1"/>
  <c r="AZ134" i="6"/>
  <c r="O134" i="9"/>
  <c r="O137" i="9" s="1"/>
  <c r="R116" i="9"/>
  <c r="M116" i="9"/>
  <c r="L116" i="9"/>
  <c r="N116" i="9"/>
  <c r="U133" i="9"/>
  <c r="BX134" i="6"/>
  <c r="U134" i="9"/>
  <c r="U116" i="9"/>
  <c r="CB134" i="6"/>
  <c r="V134" i="9"/>
  <c r="V137" i="9" s="1"/>
  <c r="P134" i="6"/>
  <c r="F134" i="9"/>
  <c r="F137" i="9" s="1"/>
  <c r="BL134" i="6"/>
  <c r="R134" i="9"/>
  <c r="AV134" i="6"/>
  <c r="N134" i="9"/>
  <c r="N137" i="9" s="1"/>
  <c r="BD134" i="6"/>
  <c r="P134" i="9"/>
  <c r="P137" i="9" s="1"/>
  <c r="AB134" i="6"/>
  <c r="I134" i="9"/>
  <c r="I137" i="9" s="1"/>
  <c r="AF134" i="6"/>
  <c r="J134" i="9"/>
  <c r="J137" i="9" s="1"/>
  <c r="AR134" i="6"/>
  <c r="M134" i="9"/>
  <c r="M137" i="9" s="1"/>
  <c r="I116" i="9"/>
  <c r="H116" i="9"/>
  <c r="O116" i="9"/>
  <c r="S116" i="9"/>
  <c r="F116" i="9"/>
  <c r="C116" i="9"/>
  <c r="V116" i="9"/>
  <c r="L134" i="6"/>
  <c r="E134" i="9"/>
  <c r="E137" i="9" s="1"/>
  <c r="BZ175" i="6"/>
  <c r="L175" i="6"/>
  <c r="BQ175" i="6"/>
  <c r="O175" i="6"/>
  <c r="AA175" i="6"/>
  <c r="AY175" i="6"/>
  <c r="BE175" i="6"/>
  <c r="CC175" i="6"/>
  <c r="BN175" i="6"/>
  <c r="R175" i="6"/>
  <c r="AV175" i="6"/>
  <c r="BH175" i="6"/>
  <c r="AJ175" i="6"/>
  <c r="AS175" i="6"/>
  <c r="BB175" i="6"/>
  <c r="AD175" i="6"/>
  <c r="BK175" i="6"/>
  <c r="U175" i="6"/>
  <c r="AP175" i="6"/>
  <c r="X175" i="6"/>
  <c r="AM175" i="6"/>
  <c r="AJ134" i="6"/>
  <c r="X34" i="7"/>
  <c r="X131" i="6" s="1"/>
  <c r="T34" i="7"/>
  <c r="T131" i="6" s="1"/>
  <c r="AV163" i="6" l="1"/>
  <c r="O42" i="10"/>
  <c r="C42" i="10"/>
  <c r="B42" i="10"/>
  <c r="AX188" i="6"/>
  <c r="AW86" i="6"/>
  <c r="N42" i="10"/>
  <c r="E42" i="10"/>
  <c r="F42" i="10"/>
  <c r="G42" i="10"/>
  <c r="D42" i="10"/>
  <c r="I42" i="10"/>
  <c r="J42" i="10"/>
  <c r="K42" i="10"/>
  <c r="H42" i="10"/>
  <c r="M42" i="10"/>
  <c r="L42" i="10"/>
  <c r="U13" i="6"/>
  <c r="U137" i="9"/>
  <c r="U178" i="9"/>
  <c r="L178" i="9"/>
  <c r="S178" i="9"/>
  <c r="H178" i="9"/>
  <c r="K178" i="9"/>
  <c r="O178" i="9"/>
  <c r="P178" i="9"/>
  <c r="C178" i="9"/>
  <c r="I178" i="9"/>
  <c r="X134" i="6"/>
  <c r="H134" i="9"/>
  <c r="H137" i="9" s="1"/>
  <c r="R178" i="9"/>
  <c r="T134" i="6"/>
  <c r="G134" i="9"/>
  <c r="G137" i="9" s="1"/>
  <c r="D178" i="9"/>
  <c r="N178" i="9"/>
  <c r="V178" i="9"/>
  <c r="F178" i="9"/>
  <c r="R137" i="9"/>
  <c r="E178" i="9"/>
  <c r="B80" i="5"/>
  <c r="C80" i="5" s="1"/>
  <c r="C83" i="5" s="1"/>
  <c r="AW159" i="6" l="1"/>
  <c r="AW163" i="6" s="1"/>
  <c r="AY188" i="6"/>
  <c r="AX86" i="6"/>
  <c r="AX159" i="6" s="1"/>
  <c r="V13" i="6"/>
  <c r="C46" i="5"/>
  <c r="D46" i="5" s="1"/>
  <c r="E46" i="5" s="1"/>
  <c r="C35" i="5"/>
  <c r="D35" i="5" s="1"/>
  <c r="E35" i="5" s="1"/>
  <c r="C34" i="5"/>
  <c r="D34" i="5" s="1"/>
  <c r="E34" i="5" s="1"/>
  <c r="C33" i="5"/>
  <c r="D33" i="5" s="1"/>
  <c r="E33" i="5" s="1"/>
  <c r="C32" i="5"/>
  <c r="D32" i="5" s="1"/>
  <c r="E32" i="5" s="1"/>
  <c r="C30" i="5"/>
  <c r="D30" i="5" s="1"/>
  <c r="E30" i="5" s="1"/>
  <c r="C29" i="5"/>
  <c r="D29" i="5" s="1"/>
  <c r="E29" i="5" s="1"/>
  <c r="C28" i="5"/>
  <c r="D28" i="5" s="1"/>
  <c r="E28" i="5" s="1"/>
  <c r="B27" i="5"/>
  <c r="C27" i="5" s="1"/>
  <c r="D27" i="5" s="1"/>
  <c r="E27" i="5" s="1"/>
  <c r="B17" i="5"/>
  <c r="C42" i="5"/>
  <c r="D42" i="5" s="1"/>
  <c r="B42" i="5"/>
  <c r="C43" i="5"/>
  <c r="D43" i="5" s="1"/>
  <c r="E43" i="5" s="1"/>
  <c r="C45" i="5"/>
  <c r="D45" i="5" s="1"/>
  <c r="E45" i="5" s="1"/>
  <c r="C21" i="5"/>
  <c r="D21" i="5" s="1"/>
  <c r="E21" i="5" s="1"/>
  <c r="C20" i="5"/>
  <c r="D20" i="5" s="1"/>
  <c r="E20" i="5" s="1"/>
  <c r="C23" i="5"/>
  <c r="D23" i="5" s="1"/>
  <c r="E23" i="5" s="1"/>
  <c r="B26" i="5"/>
  <c r="C26" i="5" s="1"/>
  <c r="D26" i="5" s="1"/>
  <c r="E26" i="5" s="1"/>
  <c r="C25" i="5"/>
  <c r="D25" i="5" s="1"/>
  <c r="E25" i="5" s="1"/>
  <c r="C24" i="5"/>
  <c r="D24" i="5" s="1"/>
  <c r="E24" i="5" s="1"/>
  <c r="DD68" i="6" l="1"/>
  <c r="DD72" i="7" s="1"/>
  <c r="DH68" i="6"/>
  <c r="DH72" i="7" s="1"/>
  <c r="DL68" i="6"/>
  <c r="DL72" i="7" s="1"/>
  <c r="DP68" i="6"/>
  <c r="DP72" i="7" s="1"/>
  <c r="DT68" i="6"/>
  <c r="DT72" i="7" s="1"/>
  <c r="DX68" i="6"/>
  <c r="DX72" i="7" s="1"/>
  <c r="EB68" i="6"/>
  <c r="EB72" i="7" s="1"/>
  <c r="EF68" i="6"/>
  <c r="EF72" i="7" s="1"/>
  <c r="EJ68" i="6"/>
  <c r="EJ72" i="7" s="1"/>
  <c r="EN68" i="6"/>
  <c r="EN72" i="7" s="1"/>
  <c r="ER68" i="6"/>
  <c r="ER72" i="7" s="1"/>
  <c r="EV68" i="6"/>
  <c r="EV72" i="7" s="1"/>
  <c r="EZ68" i="6"/>
  <c r="EZ72" i="7" s="1"/>
  <c r="DE68" i="6"/>
  <c r="DE72" i="7" s="1"/>
  <c r="DI68" i="6"/>
  <c r="DI72" i="7" s="1"/>
  <c r="DM68" i="6"/>
  <c r="DM72" i="7" s="1"/>
  <c r="DQ68" i="6"/>
  <c r="DQ72" i="7" s="1"/>
  <c r="DU68" i="6"/>
  <c r="DU72" i="7" s="1"/>
  <c r="DY68" i="6"/>
  <c r="DY72" i="7" s="1"/>
  <c r="EC68" i="6"/>
  <c r="EC72" i="7" s="1"/>
  <c r="EG68" i="6"/>
  <c r="EG72" i="7" s="1"/>
  <c r="EK68" i="6"/>
  <c r="EK72" i="7" s="1"/>
  <c r="EO68" i="6"/>
  <c r="EO72" i="7" s="1"/>
  <c r="ES68" i="6"/>
  <c r="ES72" i="7" s="1"/>
  <c r="EW68" i="6"/>
  <c r="EW72" i="7" s="1"/>
  <c r="FA68" i="6"/>
  <c r="FA72" i="7" s="1"/>
  <c r="DF68" i="6"/>
  <c r="DF72" i="7" s="1"/>
  <c r="DJ68" i="6"/>
  <c r="DJ72" i="7" s="1"/>
  <c r="DN68" i="6"/>
  <c r="DN72" i="7" s="1"/>
  <c r="DR68" i="6"/>
  <c r="DR72" i="7" s="1"/>
  <c r="DV68" i="6"/>
  <c r="DV72" i="7" s="1"/>
  <c r="DZ68" i="6"/>
  <c r="DZ72" i="7" s="1"/>
  <c r="ED68" i="6"/>
  <c r="ED72" i="7" s="1"/>
  <c r="EH68" i="6"/>
  <c r="EH72" i="7" s="1"/>
  <c r="EL68" i="6"/>
  <c r="EL72" i="7" s="1"/>
  <c r="EP68" i="6"/>
  <c r="EP72" i="7" s="1"/>
  <c r="ET68" i="6"/>
  <c r="ET72" i="7" s="1"/>
  <c r="EX68" i="6"/>
  <c r="EX72" i="7" s="1"/>
  <c r="FB68" i="6"/>
  <c r="FB72" i="7" s="1"/>
  <c r="DG68" i="6"/>
  <c r="DW68" i="6"/>
  <c r="EM68" i="6"/>
  <c r="DC68" i="6"/>
  <c r="EY68" i="6"/>
  <c r="DK68" i="6"/>
  <c r="EA68" i="6"/>
  <c r="EQ68" i="6"/>
  <c r="EI68" i="6"/>
  <c r="DO68" i="6"/>
  <c r="EE68" i="6"/>
  <c r="EU68" i="6"/>
  <c r="DS68" i="6"/>
  <c r="DD69" i="6"/>
  <c r="DD75" i="7" s="1"/>
  <c r="DH69" i="6"/>
  <c r="DH75" i="7" s="1"/>
  <c r="DL69" i="6"/>
  <c r="DL75" i="7" s="1"/>
  <c r="DP69" i="6"/>
  <c r="DP75" i="7" s="1"/>
  <c r="DT69" i="6"/>
  <c r="DT75" i="7" s="1"/>
  <c r="DX69" i="6"/>
  <c r="DX75" i="7" s="1"/>
  <c r="EB69" i="6"/>
  <c r="EB75" i="7" s="1"/>
  <c r="EF69" i="6"/>
  <c r="EF75" i="7" s="1"/>
  <c r="EJ69" i="6"/>
  <c r="EJ75" i="7" s="1"/>
  <c r="EN69" i="6"/>
  <c r="EN75" i="7" s="1"/>
  <c r="ER69" i="6"/>
  <c r="ER75" i="7" s="1"/>
  <c r="EV69" i="6"/>
  <c r="EV75" i="7" s="1"/>
  <c r="EZ69" i="6"/>
  <c r="EZ75" i="7" s="1"/>
  <c r="DE69" i="6"/>
  <c r="DE75" i="7" s="1"/>
  <c r="DI69" i="6"/>
  <c r="DI75" i="7" s="1"/>
  <c r="DM69" i="6"/>
  <c r="DM75" i="7" s="1"/>
  <c r="DQ69" i="6"/>
  <c r="DQ75" i="7" s="1"/>
  <c r="DU69" i="6"/>
  <c r="DU75" i="7" s="1"/>
  <c r="DY69" i="6"/>
  <c r="DY75" i="7" s="1"/>
  <c r="EC69" i="6"/>
  <c r="EC75" i="7" s="1"/>
  <c r="EG69" i="6"/>
  <c r="EG75" i="7" s="1"/>
  <c r="EK69" i="6"/>
  <c r="EK75" i="7" s="1"/>
  <c r="EO69" i="6"/>
  <c r="EO75" i="7" s="1"/>
  <c r="ES69" i="6"/>
  <c r="ES75" i="7" s="1"/>
  <c r="EW69" i="6"/>
  <c r="EW75" i="7" s="1"/>
  <c r="FA69" i="6"/>
  <c r="FA75" i="7" s="1"/>
  <c r="DF69" i="6"/>
  <c r="DF75" i="7" s="1"/>
  <c r="DJ69" i="6"/>
  <c r="DJ75" i="7" s="1"/>
  <c r="DN69" i="6"/>
  <c r="DN75" i="7" s="1"/>
  <c r="DR69" i="6"/>
  <c r="DR75" i="7" s="1"/>
  <c r="DV69" i="6"/>
  <c r="DV75" i="7" s="1"/>
  <c r="DZ69" i="6"/>
  <c r="DZ75" i="7" s="1"/>
  <c r="ED69" i="6"/>
  <c r="ED75" i="7" s="1"/>
  <c r="EH69" i="6"/>
  <c r="EH75" i="7" s="1"/>
  <c r="EL69" i="6"/>
  <c r="EL75" i="7" s="1"/>
  <c r="EP69" i="6"/>
  <c r="EP75" i="7" s="1"/>
  <c r="ET69" i="6"/>
  <c r="ET75" i="7" s="1"/>
  <c r="EX69" i="6"/>
  <c r="EX75" i="7" s="1"/>
  <c r="FB69" i="6"/>
  <c r="FB75" i="7" s="1"/>
  <c r="DC69" i="6"/>
  <c r="DS69" i="6"/>
  <c r="EI69" i="6"/>
  <c r="EY69" i="6"/>
  <c r="EU69" i="6"/>
  <c r="DG69" i="6"/>
  <c r="DW69" i="6"/>
  <c r="EM69" i="6"/>
  <c r="EE69" i="6"/>
  <c r="DK69" i="6"/>
  <c r="EA69" i="6"/>
  <c r="EQ69" i="6"/>
  <c r="DO69" i="6"/>
  <c r="DD77" i="6"/>
  <c r="DH77" i="6"/>
  <c r="DL77" i="6"/>
  <c r="DP77" i="6"/>
  <c r="DT77" i="6"/>
  <c r="DX77" i="6"/>
  <c r="EB77" i="6"/>
  <c r="EF77" i="6"/>
  <c r="EJ77" i="6"/>
  <c r="EN77" i="6"/>
  <c r="ER77" i="6"/>
  <c r="EV77" i="6"/>
  <c r="EZ77" i="6"/>
  <c r="DE77" i="6"/>
  <c r="DI77" i="6"/>
  <c r="DM77" i="6"/>
  <c r="DQ77" i="6"/>
  <c r="DU77" i="6"/>
  <c r="DY77" i="6"/>
  <c r="EC77" i="6"/>
  <c r="EG77" i="6"/>
  <c r="EK77" i="6"/>
  <c r="EO77" i="6"/>
  <c r="ES77" i="6"/>
  <c r="EW77" i="6"/>
  <c r="FA77" i="6"/>
  <c r="DF77" i="6"/>
  <c r="DJ77" i="6"/>
  <c r="DN77" i="6"/>
  <c r="DR77" i="6"/>
  <c r="DV77" i="6"/>
  <c r="DZ77" i="6"/>
  <c r="ED77" i="6"/>
  <c r="EH77" i="6"/>
  <c r="EL77" i="6"/>
  <c r="EP77" i="6"/>
  <c r="ET77" i="6"/>
  <c r="EX77" i="6"/>
  <c r="FB77" i="6"/>
  <c r="DC77" i="6"/>
  <c r="DS77" i="6"/>
  <c r="EI77" i="6"/>
  <c r="EY77" i="6"/>
  <c r="EU77" i="6"/>
  <c r="DG77" i="6"/>
  <c r="DW77" i="6"/>
  <c r="EM77" i="6"/>
  <c r="EE77" i="6"/>
  <c r="DK77" i="6"/>
  <c r="EA77" i="6"/>
  <c r="EQ77" i="6"/>
  <c r="DO77" i="6"/>
  <c r="DD71" i="6"/>
  <c r="DD81" i="7" s="1"/>
  <c r="DH71" i="6"/>
  <c r="DH81" i="7" s="1"/>
  <c r="DL71" i="6"/>
  <c r="DL81" i="7" s="1"/>
  <c r="DP71" i="6"/>
  <c r="DP81" i="7" s="1"/>
  <c r="DT71" i="6"/>
  <c r="DT81" i="7" s="1"/>
  <c r="DX71" i="6"/>
  <c r="DX81" i="7" s="1"/>
  <c r="EB71" i="6"/>
  <c r="EB81" i="7" s="1"/>
  <c r="EF71" i="6"/>
  <c r="EF81" i="7" s="1"/>
  <c r="EJ71" i="6"/>
  <c r="EJ81" i="7" s="1"/>
  <c r="EN71" i="6"/>
  <c r="EN81" i="7" s="1"/>
  <c r="ER71" i="6"/>
  <c r="ER81" i="7" s="1"/>
  <c r="EV71" i="6"/>
  <c r="EV81" i="7" s="1"/>
  <c r="EZ71" i="6"/>
  <c r="EZ81" i="7" s="1"/>
  <c r="DE71" i="6"/>
  <c r="DE81" i="7" s="1"/>
  <c r="DI71" i="6"/>
  <c r="DI81" i="7" s="1"/>
  <c r="DM71" i="6"/>
  <c r="DM81" i="7" s="1"/>
  <c r="DQ71" i="6"/>
  <c r="DQ81" i="7" s="1"/>
  <c r="DU71" i="6"/>
  <c r="DU81" i="7" s="1"/>
  <c r="DY71" i="6"/>
  <c r="DY81" i="7" s="1"/>
  <c r="EC71" i="6"/>
  <c r="EC81" i="7" s="1"/>
  <c r="EG71" i="6"/>
  <c r="EG81" i="7" s="1"/>
  <c r="EK71" i="6"/>
  <c r="EK81" i="7" s="1"/>
  <c r="EO71" i="6"/>
  <c r="EO81" i="7" s="1"/>
  <c r="ES71" i="6"/>
  <c r="ES81" i="7" s="1"/>
  <c r="EW71" i="6"/>
  <c r="EW81" i="7" s="1"/>
  <c r="FA71" i="6"/>
  <c r="FA81" i="7" s="1"/>
  <c r="DF71" i="6"/>
  <c r="DF81" i="7" s="1"/>
  <c r="DJ71" i="6"/>
  <c r="DJ81" i="7" s="1"/>
  <c r="DN71" i="6"/>
  <c r="DN81" i="7" s="1"/>
  <c r="DR71" i="6"/>
  <c r="DR81" i="7" s="1"/>
  <c r="DV71" i="6"/>
  <c r="DV81" i="7" s="1"/>
  <c r="DZ71" i="6"/>
  <c r="DZ81" i="7" s="1"/>
  <c r="ED71" i="6"/>
  <c r="ED81" i="7" s="1"/>
  <c r="EH71" i="6"/>
  <c r="EH81" i="7" s="1"/>
  <c r="EL71" i="6"/>
  <c r="EL81" i="7" s="1"/>
  <c r="EP71" i="6"/>
  <c r="EP81" i="7" s="1"/>
  <c r="ET71" i="6"/>
  <c r="ET81" i="7" s="1"/>
  <c r="EX71" i="6"/>
  <c r="EX81" i="7" s="1"/>
  <c r="FB71" i="6"/>
  <c r="FB81" i="7" s="1"/>
  <c r="DK71" i="6"/>
  <c r="EA71" i="6"/>
  <c r="EQ71" i="6"/>
  <c r="DG71" i="6"/>
  <c r="DO71" i="6"/>
  <c r="EE71" i="6"/>
  <c r="EU71" i="6"/>
  <c r="DW71" i="6"/>
  <c r="DC71" i="6"/>
  <c r="DS71" i="6"/>
  <c r="EI71" i="6"/>
  <c r="EY71" i="6"/>
  <c r="EM71" i="6"/>
  <c r="DC43" i="6"/>
  <c r="DG43" i="6"/>
  <c r="DK43" i="6"/>
  <c r="DO43" i="6"/>
  <c r="DS43" i="6"/>
  <c r="DW43" i="6"/>
  <c r="EA43" i="6"/>
  <c r="EE43" i="6"/>
  <c r="EI43" i="6"/>
  <c r="EM43" i="6"/>
  <c r="EQ43" i="6"/>
  <c r="EU43" i="6"/>
  <c r="EY43" i="6"/>
  <c r="DD43" i="6"/>
  <c r="DH43" i="6"/>
  <c r="DL43" i="6"/>
  <c r="DP43" i="6"/>
  <c r="DT43" i="6"/>
  <c r="DX43" i="6"/>
  <c r="EB43" i="6"/>
  <c r="EF43" i="6"/>
  <c r="EJ43" i="6"/>
  <c r="EN43" i="6"/>
  <c r="ER43" i="6"/>
  <c r="EV43" i="6"/>
  <c r="EZ43" i="6"/>
  <c r="DE43" i="6"/>
  <c r="DI43" i="6"/>
  <c r="DM43" i="6"/>
  <c r="DQ43" i="6"/>
  <c r="DU43" i="6"/>
  <c r="DY43" i="6"/>
  <c r="EC43" i="6"/>
  <c r="EG43" i="6"/>
  <c r="EK43" i="6"/>
  <c r="EO43" i="6"/>
  <c r="ES43" i="6"/>
  <c r="EW43" i="6"/>
  <c r="FA43" i="6"/>
  <c r="DF43" i="6"/>
  <c r="DV43" i="6"/>
  <c r="EL43" i="6"/>
  <c r="FB43" i="6"/>
  <c r="DJ43" i="6"/>
  <c r="DZ43" i="6"/>
  <c r="EP43" i="6"/>
  <c r="DN43" i="6"/>
  <c r="ED43" i="6"/>
  <c r="ET43" i="6"/>
  <c r="EH43" i="6"/>
  <c r="EX43" i="6"/>
  <c r="DR43" i="6"/>
  <c r="DD72" i="6"/>
  <c r="DD87" i="7" s="1"/>
  <c r="DH72" i="6"/>
  <c r="DH87" i="7" s="1"/>
  <c r="DL72" i="6"/>
  <c r="DL87" i="7" s="1"/>
  <c r="DP72" i="6"/>
  <c r="DP87" i="7" s="1"/>
  <c r="DT72" i="6"/>
  <c r="DT87" i="7" s="1"/>
  <c r="DX72" i="6"/>
  <c r="DX87" i="7" s="1"/>
  <c r="EB72" i="6"/>
  <c r="EB87" i="7" s="1"/>
  <c r="EF72" i="6"/>
  <c r="EF87" i="7" s="1"/>
  <c r="EJ72" i="6"/>
  <c r="EJ87" i="7" s="1"/>
  <c r="EN72" i="6"/>
  <c r="EN87" i="7" s="1"/>
  <c r="ER72" i="6"/>
  <c r="ER87" i="7" s="1"/>
  <c r="EV72" i="6"/>
  <c r="EV87" i="7" s="1"/>
  <c r="EZ72" i="6"/>
  <c r="EZ87" i="7" s="1"/>
  <c r="DE72" i="6"/>
  <c r="DE87" i="7" s="1"/>
  <c r="DI72" i="6"/>
  <c r="DI87" i="7" s="1"/>
  <c r="DM72" i="6"/>
  <c r="DM87" i="7" s="1"/>
  <c r="DQ72" i="6"/>
  <c r="DQ87" i="7" s="1"/>
  <c r="DU72" i="6"/>
  <c r="DU87" i="7" s="1"/>
  <c r="DY72" i="6"/>
  <c r="DY87" i="7" s="1"/>
  <c r="EC72" i="6"/>
  <c r="EC87" i="7" s="1"/>
  <c r="EG72" i="6"/>
  <c r="EG87" i="7" s="1"/>
  <c r="EK72" i="6"/>
  <c r="EK87" i="7" s="1"/>
  <c r="EO72" i="6"/>
  <c r="EO87" i="7" s="1"/>
  <c r="ES72" i="6"/>
  <c r="ES87" i="7" s="1"/>
  <c r="EW72" i="6"/>
  <c r="EW87" i="7" s="1"/>
  <c r="FA72" i="6"/>
  <c r="FA87" i="7" s="1"/>
  <c r="DF72" i="6"/>
  <c r="DF87" i="7" s="1"/>
  <c r="DJ72" i="6"/>
  <c r="DJ87" i="7" s="1"/>
  <c r="DN72" i="6"/>
  <c r="DN87" i="7" s="1"/>
  <c r="DR72" i="6"/>
  <c r="DR87" i="7" s="1"/>
  <c r="DV72" i="6"/>
  <c r="DV87" i="7" s="1"/>
  <c r="DZ72" i="6"/>
  <c r="DZ87" i="7" s="1"/>
  <c r="ED72" i="6"/>
  <c r="ED87" i="7" s="1"/>
  <c r="EH72" i="6"/>
  <c r="EH87" i="7" s="1"/>
  <c r="EL72" i="6"/>
  <c r="EL87" i="7" s="1"/>
  <c r="EP72" i="6"/>
  <c r="EP87" i="7" s="1"/>
  <c r="ET72" i="6"/>
  <c r="ET87" i="7" s="1"/>
  <c r="EX72" i="6"/>
  <c r="EX87" i="7" s="1"/>
  <c r="FB72" i="6"/>
  <c r="FB87" i="7" s="1"/>
  <c r="DG72" i="6"/>
  <c r="DW72" i="6"/>
  <c r="EM72" i="6"/>
  <c r="DC72" i="6"/>
  <c r="EY72" i="6"/>
  <c r="DK72" i="6"/>
  <c r="EA72" i="6"/>
  <c r="EQ72" i="6"/>
  <c r="EI72" i="6"/>
  <c r="DO72" i="6"/>
  <c r="EE72" i="6"/>
  <c r="EU72" i="6"/>
  <c r="DS72" i="6"/>
  <c r="DD73" i="6"/>
  <c r="DD84" i="7" s="1"/>
  <c r="DH73" i="6"/>
  <c r="DH84" i="7" s="1"/>
  <c r="DL73" i="6"/>
  <c r="DL84" i="7" s="1"/>
  <c r="DP73" i="6"/>
  <c r="DP84" i="7" s="1"/>
  <c r="DT73" i="6"/>
  <c r="DT84" i="7" s="1"/>
  <c r="DX73" i="6"/>
  <c r="DX84" i="7" s="1"/>
  <c r="EB73" i="6"/>
  <c r="EB84" i="7" s="1"/>
  <c r="EF73" i="6"/>
  <c r="EF84" i="7" s="1"/>
  <c r="EJ73" i="6"/>
  <c r="EJ84" i="7" s="1"/>
  <c r="EN73" i="6"/>
  <c r="EN84" i="7" s="1"/>
  <c r="ER73" i="6"/>
  <c r="ER84" i="7" s="1"/>
  <c r="EV73" i="6"/>
  <c r="EV84" i="7" s="1"/>
  <c r="EZ73" i="6"/>
  <c r="EZ84" i="7" s="1"/>
  <c r="DE73" i="6"/>
  <c r="DE84" i="7" s="1"/>
  <c r="DI73" i="6"/>
  <c r="DI84" i="7" s="1"/>
  <c r="DM73" i="6"/>
  <c r="DM84" i="7" s="1"/>
  <c r="DQ73" i="6"/>
  <c r="DQ84" i="7" s="1"/>
  <c r="DU73" i="6"/>
  <c r="DU84" i="7" s="1"/>
  <c r="DY73" i="6"/>
  <c r="DY84" i="7" s="1"/>
  <c r="EC73" i="6"/>
  <c r="EC84" i="7" s="1"/>
  <c r="EG73" i="6"/>
  <c r="EG84" i="7" s="1"/>
  <c r="EK73" i="6"/>
  <c r="EK84" i="7" s="1"/>
  <c r="EO73" i="6"/>
  <c r="EO84" i="7" s="1"/>
  <c r="ES73" i="6"/>
  <c r="ES84" i="7" s="1"/>
  <c r="EW73" i="6"/>
  <c r="EW84" i="7" s="1"/>
  <c r="FA73" i="6"/>
  <c r="FA84" i="7" s="1"/>
  <c r="DF73" i="6"/>
  <c r="DF84" i="7" s="1"/>
  <c r="DJ73" i="6"/>
  <c r="DJ84" i="7" s="1"/>
  <c r="DN73" i="6"/>
  <c r="DN84" i="7" s="1"/>
  <c r="DR73" i="6"/>
  <c r="DR84" i="7" s="1"/>
  <c r="DV73" i="6"/>
  <c r="DV84" i="7" s="1"/>
  <c r="DZ73" i="6"/>
  <c r="DZ84" i="7" s="1"/>
  <c r="ED73" i="6"/>
  <c r="ED84" i="7" s="1"/>
  <c r="EH73" i="6"/>
  <c r="EH84" i="7" s="1"/>
  <c r="EL73" i="6"/>
  <c r="EL84" i="7" s="1"/>
  <c r="EP73" i="6"/>
  <c r="EP84" i="7" s="1"/>
  <c r="ET73" i="6"/>
  <c r="ET84" i="7" s="1"/>
  <c r="EX73" i="6"/>
  <c r="EX84" i="7" s="1"/>
  <c r="FB73" i="6"/>
  <c r="FB84" i="7" s="1"/>
  <c r="DC73" i="6"/>
  <c r="DS73" i="6"/>
  <c r="EI73" i="6"/>
  <c r="EY73" i="6"/>
  <c r="EU73" i="6"/>
  <c r="DG73" i="6"/>
  <c r="DW73" i="6"/>
  <c r="EM73" i="6"/>
  <c r="EE73" i="6"/>
  <c r="DK73" i="6"/>
  <c r="EA73" i="6"/>
  <c r="EQ73" i="6"/>
  <c r="DO73" i="6"/>
  <c r="DD66" i="6"/>
  <c r="DD93" i="7" s="1"/>
  <c r="DH66" i="6"/>
  <c r="DH93" i="7" s="1"/>
  <c r="DL66" i="6"/>
  <c r="DL93" i="7" s="1"/>
  <c r="DP66" i="6"/>
  <c r="DP93" i="7" s="1"/>
  <c r="DT66" i="6"/>
  <c r="DT93" i="7" s="1"/>
  <c r="DX66" i="6"/>
  <c r="DX93" i="7" s="1"/>
  <c r="EB66" i="6"/>
  <c r="EB93" i="7" s="1"/>
  <c r="EF66" i="6"/>
  <c r="EF93" i="7" s="1"/>
  <c r="EJ66" i="6"/>
  <c r="EJ93" i="7" s="1"/>
  <c r="EN66" i="6"/>
  <c r="EN93" i="7" s="1"/>
  <c r="ER66" i="6"/>
  <c r="ER93" i="7" s="1"/>
  <c r="EV66" i="6"/>
  <c r="EV93" i="7" s="1"/>
  <c r="EZ66" i="6"/>
  <c r="EZ93" i="7" s="1"/>
  <c r="DE66" i="6"/>
  <c r="DE93" i="7" s="1"/>
  <c r="DI66" i="6"/>
  <c r="DI93" i="7" s="1"/>
  <c r="DM66" i="6"/>
  <c r="DM93" i="7" s="1"/>
  <c r="DQ66" i="6"/>
  <c r="DQ93" i="7" s="1"/>
  <c r="DU66" i="6"/>
  <c r="DU93" i="7" s="1"/>
  <c r="DY66" i="6"/>
  <c r="DY93" i="7" s="1"/>
  <c r="EC66" i="6"/>
  <c r="EC93" i="7" s="1"/>
  <c r="EG66" i="6"/>
  <c r="EG93" i="7" s="1"/>
  <c r="EK66" i="6"/>
  <c r="EK93" i="7" s="1"/>
  <c r="EO66" i="6"/>
  <c r="EO93" i="7" s="1"/>
  <c r="ES66" i="6"/>
  <c r="ES93" i="7" s="1"/>
  <c r="EW66" i="6"/>
  <c r="EW93" i="7" s="1"/>
  <c r="FA66" i="6"/>
  <c r="FA93" i="7" s="1"/>
  <c r="DF66" i="6"/>
  <c r="DF93" i="7" s="1"/>
  <c r="DJ66" i="6"/>
  <c r="DJ93" i="7" s="1"/>
  <c r="DN66" i="6"/>
  <c r="DN93" i="7" s="1"/>
  <c r="DR66" i="6"/>
  <c r="DR93" i="7" s="1"/>
  <c r="DV66" i="6"/>
  <c r="DV93" i="7" s="1"/>
  <c r="DZ66" i="6"/>
  <c r="DZ93" i="7" s="1"/>
  <c r="ED66" i="6"/>
  <c r="ED93" i="7" s="1"/>
  <c r="EH66" i="6"/>
  <c r="EH93" i="7" s="1"/>
  <c r="EL66" i="6"/>
  <c r="EL93" i="7" s="1"/>
  <c r="EP66" i="6"/>
  <c r="EP93" i="7" s="1"/>
  <c r="ET66" i="6"/>
  <c r="ET93" i="7" s="1"/>
  <c r="EX66" i="6"/>
  <c r="EX93" i="7" s="1"/>
  <c r="FB66" i="6"/>
  <c r="FB93" i="7" s="1"/>
  <c r="DO66" i="6"/>
  <c r="EE66" i="6"/>
  <c r="EU66" i="6"/>
  <c r="DC66" i="6"/>
  <c r="DS66" i="6"/>
  <c r="EI66" i="6"/>
  <c r="EY66" i="6"/>
  <c r="EA66" i="6"/>
  <c r="DG66" i="6"/>
  <c r="DW66" i="6"/>
  <c r="EM66" i="6"/>
  <c r="DK66" i="6"/>
  <c r="EQ66" i="6"/>
  <c r="DC41" i="6"/>
  <c r="DG41" i="6"/>
  <c r="DK41" i="6"/>
  <c r="DO41" i="6"/>
  <c r="DS41" i="6"/>
  <c r="DW41" i="6"/>
  <c r="EA41" i="6"/>
  <c r="EE41" i="6"/>
  <c r="EI41" i="6"/>
  <c r="EM41" i="6"/>
  <c r="EQ41" i="6"/>
  <c r="EU41" i="6"/>
  <c r="EY41" i="6"/>
  <c r="DD41" i="6"/>
  <c r="DH41" i="6"/>
  <c r="DL41" i="6"/>
  <c r="DP41" i="6"/>
  <c r="DT41" i="6"/>
  <c r="DX41" i="6"/>
  <c r="EB41" i="6"/>
  <c r="EF41" i="6"/>
  <c r="EJ41" i="6"/>
  <c r="EN41" i="6"/>
  <c r="ER41" i="6"/>
  <c r="EV41" i="6"/>
  <c r="EZ41" i="6"/>
  <c r="DE41" i="6"/>
  <c r="DI41" i="6"/>
  <c r="DM41" i="6"/>
  <c r="DQ41" i="6"/>
  <c r="DU41" i="6"/>
  <c r="DY41" i="6"/>
  <c r="EC41" i="6"/>
  <c r="EG41" i="6"/>
  <c r="EK41" i="6"/>
  <c r="EO41" i="6"/>
  <c r="ES41" i="6"/>
  <c r="EW41" i="6"/>
  <c r="FA41" i="6"/>
  <c r="DN41" i="6"/>
  <c r="ED41" i="6"/>
  <c r="ET41" i="6"/>
  <c r="DR41" i="6"/>
  <c r="EH41" i="6"/>
  <c r="EX41" i="6"/>
  <c r="DF41" i="6"/>
  <c r="DV41" i="6"/>
  <c r="EL41" i="6"/>
  <c r="FB41" i="6"/>
  <c r="DJ41" i="6"/>
  <c r="DZ41" i="6"/>
  <c r="EP41" i="6"/>
  <c r="DD76" i="6"/>
  <c r="DH76" i="6"/>
  <c r="DL76" i="6"/>
  <c r="DP76" i="6"/>
  <c r="DT76" i="6"/>
  <c r="DX76" i="6"/>
  <c r="EB76" i="6"/>
  <c r="EF76" i="6"/>
  <c r="EJ76" i="6"/>
  <c r="EN76" i="6"/>
  <c r="ER76" i="6"/>
  <c r="EV76" i="6"/>
  <c r="EZ76" i="6"/>
  <c r="DE76" i="6"/>
  <c r="DI76" i="6"/>
  <c r="DM76" i="6"/>
  <c r="DQ76" i="6"/>
  <c r="DU76" i="6"/>
  <c r="DY76" i="6"/>
  <c r="EC76" i="6"/>
  <c r="EG76" i="6"/>
  <c r="EK76" i="6"/>
  <c r="EO76" i="6"/>
  <c r="ES76" i="6"/>
  <c r="EW76" i="6"/>
  <c r="FA76" i="6"/>
  <c r="DF76" i="6"/>
  <c r="DJ76" i="6"/>
  <c r="DN76" i="6"/>
  <c r="DR76" i="6"/>
  <c r="DV76" i="6"/>
  <c r="DZ76" i="6"/>
  <c r="ED76" i="6"/>
  <c r="EH76" i="6"/>
  <c r="EL76" i="6"/>
  <c r="EP76" i="6"/>
  <c r="ET76" i="6"/>
  <c r="EX76" i="6"/>
  <c r="FB76" i="6"/>
  <c r="DG76" i="6"/>
  <c r="DW76" i="6"/>
  <c r="EM76" i="6"/>
  <c r="EY76" i="6"/>
  <c r="DK76" i="6"/>
  <c r="EA76" i="6"/>
  <c r="EQ76" i="6"/>
  <c r="DS76" i="6"/>
  <c r="DO76" i="6"/>
  <c r="EE76" i="6"/>
  <c r="EU76" i="6"/>
  <c r="DC76" i="6"/>
  <c r="EI76" i="6"/>
  <c r="DC42" i="6"/>
  <c r="DG42" i="6"/>
  <c r="DK42" i="6"/>
  <c r="DO42" i="6"/>
  <c r="DS42" i="6"/>
  <c r="DW42" i="6"/>
  <c r="EA42" i="6"/>
  <c r="EE42" i="6"/>
  <c r="EI42" i="6"/>
  <c r="EM42" i="6"/>
  <c r="EQ42" i="6"/>
  <c r="EU42" i="6"/>
  <c r="EY42" i="6"/>
  <c r="DD42" i="6"/>
  <c r="DD118" i="6" s="1"/>
  <c r="DH42" i="6"/>
  <c r="DH118" i="6" s="1"/>
  <c r="DL42" i="6"/>
  <c r="DL118" i="6" s="1"/>
  <c r="DP42" i="6"/>
  <c r="DP118" i="6" s="1"/>
  <c r="DT42" i="6"/>
  <c r="DT118" i="6" s="1"/>
  <c r="DX42" i="6"/>
  <c r="DX118" i="6" s="1"/>
  <c r="EB42" i="6"/>
  <c r="EB118" i="6" s="1"/>
  <c r="EF42" i="6"/>
  <c r="EF118" i="6" s="1"/>
  <c r="EJ42" i="6"/>
  <c r="EJ118" i="6" s="1"/>
  <c r="EN42" i="6"/>
  <c r="EN118" i="6" s="1"/>
  <c r="ER42" i="6"/>
  <c r="ER118" i="6" s="1"/>
  <c r="EV42" i="6"/>
  <c r="EV118" i="6" s="1"/>
  <c r="EZ42" i="6"/>
  <c r="EZ118" i="6" s="1"/>
  <c r="DE42" i="6"/>
  <c r="DE118" i="6" s="1"/>
  <c r="DI42" i="6"/>
  <c r="DI118" i="6" s="1"/>
  <c r="DM42" i="6"/>
  <c r="DM118" i="6" s="1"/>
  <c r="DQ42" i="6"/>
  <c r="DQ118" i="6" s="1"/>
  <c r="DU42" i="6"/>
  <c r="DU118" i="6" s="1"/>
  <c r="DY42" i="6"/>
  <c r="DY118" i="6" s="1"/>
  <c r="EC42" i="6"/>
  <c r="EC118" i="6" s="1"/>
  <c r="EG42" i="6"/>
  <c r="EG118" i="6" s="1"/>
  <c r="EK42" i="6"/>
  <c r="EK118" i="6" s="1"/>
  <c r="EO42" i="6"/>
  <c r="EO118" i="6" s="1"/>
  <c r="ES42" i="6"/>
  <c r="ES118" i="6" s="1"/>
  <c r="EW42" i="6"/>
  <c r="EW118" i="6" s="1"/>
  <c r="FA42" i="6"/>
  <c r="FA118" i="6" s="1"/>
  <c r="DJ42" i="6"/>
  <c r="DJ118" i="6" s="1"/>
  <c r="DZ42" i="6"/>
  <c r="DZ118" i="6" s="1"/>
  <c r="EP42" i="6"/>
  <c r="EP118" i="6" s="1"/>
  <c r="DN42" i="6"/>
  <c r="DN118" i="6" s="1"/>
  <c r="ED42" i="6"/>
  <c r="ED118" i="6" s="1"/>
  <c r="ET42" i="6"/>
  <c r="ET118" i="6" s="1"/>
  <c r="DR42" i="6"/>
  <c r="DR118" i="6" s="1"/>
  <c r="EH42" i="6"/>
  <c r="EH118" i="6" s="1"/>
  <c r="EX42" i="6"/>
  <c r="EX118" i="6" s="1"/>
  <c r="DV42" i="6"/>
  <c r="DV118" i="6" s="1"/>
  <c r="EL42" i="6"/>
  <c r="EL118" i="6" s="1"/>
  <c r="FB42" i="6"/>
  <c r="FB118" i="6" s="1"/>
  <c r="DF42" i="6"/>
  <c r="DF118" i="6" s="1"/>
  <c r="DD46" i="6"/>
  <c r="DD36" i="7" s="1"/>
  <c r="DH46" i="6"/>
  <c r="DH36" i="7" s="1"/>
  <c r="DL46" i="6"/>
  <c r="DL36" i="7" s="1"/>
  <c r="DP46" i="6"/>
  <c r="DP36" i="7" s="1"/>
  <c r="DE46" i="6"/>
  <c r="DE36" i="7" s="1"/>
  <c r="DI46" i="6"/>
  <c r="DI36" i="7" s="1"/>
  <c r="DM46" i="6"/>
  <c r="DM36" i="7" s="1"/>
  <c r="DQ46" i="6"/>
  <c r="DQ36" i="7" s="1"/>
  <c r="DU46" i="6"/>
  <c r="DU36" i="7" s="1"/>
  <c r="DY46" i="6"/>
  <c r="DY36" i="7" s="1"/>
  <c r="EC46" i="6"/>
  <c r="EC36" i="7" s="1"/>
  <c r="EG46" i="6"/>
  <c r="EG36" i="7" s="1"/>
  <c r="EK46" i="6"/>
  <c r="EK36" i="7" s="1"/>
  <c r="EO46" i="6"/>
  <c r="EO36" i="7" s="1"/>
  <c r="DF46" i="6"/>
  <c r="DF36" i="7" s="1"/>
  <c r="DJ46" i="6"/>
  <c r="DJ36" i="7" s="1"/>
  <c r="DN46" i="6"/>
  <c r="DN36" i="7" s="1"/>
  <c r="DR46" i="6"/>
  <c r="DR36" i="7" s="1"/>
  <c r="DV46" i="6"/>
  <c r="DV36" i="7" s="1"/>
  <c r="DZ46" i="6"/>
  <c r="DZ36" i="7" s="1"/>
  <c r="ED46" i="6"/>
  <c r="ED36" i="7" s="1"/>
  <c r="EH46" i="6"/>
  <c r="EH36" i="7" s="1"/>
  <c r="EL46" i="6"/>
  <c r="EL36" i="7" s="1"/>
  <c r="EP46" i="6"/>
  <c r="EP36" i="7" s="1"/>
  <c r="ET46" i="6"/>
  <c r="ET36" i="7" s="1"/>
  <c r="EX46" i="6"/>
  <c r="EX36" i="7" s="1"/>
  <c r="FB46" i="6"/>
  <c r="FB36" i="7" s="1"/>
  <c r="DG46" i="6"/>
  <c r="DT46" i="6"/>
  <c r="DT36" i="7" s="1"/>
  <c r="EB46" i="6"/>
  <c r="EB36" i="7" s="1"/>
  <c r="EJ46" i="6"/>
  <c r="EJ36" i="7" s="1"/>
  <c r="ER46" i="6"/>
  <c r="ER36" i="7" s="1"/>
  <c r="EW46" i="6"/>
  <c r="EW36" i="7" s="1"/>
  <c r="DK46" i="6"/>
  <c r="DW46" i="6"/>
  <c r="EE46" i="6"/>
  <c r="EM46" i="6"/>
  <c r="ES46" i="6"/>
  <c r="ES36" i="7" s="1"/>
  <c r="EY46" i="6"/>
  <c r="DO46" i="6"/>
  <c r="DX46" i="6"/>
  <c r="DX36" i="7" s="1"/>
  <c r="EF46" i="6"/>
  <c r="EF36" i="7" s="1"/>
  <c r="EN46" i="6"/>
  <c r="EN36" i="7" s="1"/>
  <c r="EU46" i="6"/>
  <c r="EZ46" i="6"/>
  <c r="EZ36" i="7" s="1"/>
  <c r="DS46" i="6"/>
  <c r="EV46" i="6"/>
  <c r="EV36" i="7" s="1"/>
  <c r="EA46" i="6"/>
  <c r="FA46" i="6"/>
  <c r="FA36" i="7" s="1"/>
  <c r="EI46" i="6"/>
  <c r="DC46" i="6"/>
  <c r="EQ46" i="6"/>
  <c r="DD75" i="6"/>
  <c r="DD90" i="7" s="1"/>
  <c r="DH75" i="6"/>
  <c r="DH90" i="7" s="1"/>
  <c r="DL75" i="6"/>
  <c r="DL90" i="7" s="1"/>
  <c r="DP75" i="6"/>
  <c r="DP90" i="7" s="1"/>
  <c r="DT75" i="6"/>
  <c r="DT90" i="7" s="1"/>
  <c r="DX75" i="6"/>
  <c r="DX90" i="7" s="1"/>
  <c r="EB75" i="6"/>
  <c r="EB90" i="7" s="1"/>
  <c r="EF75" i="6"/>
  <c r="EF90" i="7" s="1"/>
  <c r="EJ75" i="6"/>
  <c r="EJ90" i="7" s="1"/>
  <c r="EN75" i="6"/>
  <c r="EN90" i="7" s="1"/>
  <c r="ER75" i="6"/>
  <c r="ER90" i="7" s="1"/>
  <c r="EV75" i="6"/>
  <c r="EV90" i="7" s="1"/>
  <c r="EZ75" i="6"/>
  <c r="EZ90" i="7" s="1"/>
  <c r="DE75" i="6"/>
  <c r="DE90" i="7" s="1"/>
  <c r="DI75" i="6"/>
  <c r="DI90" i="7" s="1"/>
  <c r="DM75" i="6"/>
  <c r="DM90" i="7" s="1"/>
  <c r="DQ75" i="6"/>
  <c r="DQ90" i="7" s="1"/>
  <c r="DU75" i="6"/>
  <c r="DU90" i="7" s="1"/>
  <c r="DY75" i="6"/>
  <c r="DY90" i="7" s="1"/>
  <c r="EC75" i="6"/>
  <c r="EC90" i="7" s="1"/>
  <c r="EG75" i="6"/>
  <c r="EG90" i="7" s="1"/>
  <c r="EK75" i="6"/>
  <c r="EK90" i="7" s="1"/>
  <c r="EO75" i="6"/>
  <c r="EO90" i="7" s="1"/>
  <c r="ES75" i="6"/>
  <c r="ES90" i="7" s="1"/>
  <c r="EW75" i="6"/>
  <c r="EW90" i="7" s="1"/>
  <c r="FA75" i="6"/>
  <c r="FA90" i="7" s="1"/>
  <c r="DF75" i="6"/>
  <c r="DF90" i="7" s="1"/>
  <c r="DJ75" i="6"/>
  <c r="DJ90" i="7" s="1"/>
  <c r="DN75" i="6"/>
  <c r="DN90" i="7" s="1"/>
  <c r="DR75" i="6"/>
  <c r="DR90" i="7" s="1"/>
  <c r="DV75" i="6"/>
  <c r="DV90" i="7" s="1"/>
  <c r="DZ75" i="6"/>
  <c r="DZ90" i="7" s="1"/>
  <c r="ED75" i="6"/>
  <c r="ED90" i="7" s="1"/>
  <c r="EH75" i="6"/>
  <c r="EH90" i="7" s="1"/>
  <c r="EL75" i="6"/>
  <c r="EL90" i="7" s="1"/>
  <c r="EP75" i="6"/>
  <c r="EP90" i="7" s="1"/>
  <c r="ET75" i="6"/>
  <c r="ET90" i="7" s="1"/>
  <c r="EX75" i="6"/>
  <c r="EX90" i="7" s="1"/>
  <c r="FB75" i="6"/>
  <c r="FB90" i="7" s="1"/>
  <c r="DK75" i="6"/>
  <c r="EA75" i="6"/>
  <c r="EQ75" i="6"/>
  <c r="EM75" i="6"/>
  <c r="DO75" i="6"/>
  <c r="EE75" i="6"/>
  <c r="EU75" i="6"/>
  <c r="DW75" i="6"/>
  <c r="DC75" i="6"/>
  <c r="DS75" i="6"/>
  <c r="EI75" i="6"/>
  <c r="EY75" i="6"/>
  <c r="DG75" i="6"/>
  <c r="N163" i="9"/>
  <c r="N167" i="9" s="1"/>
  <c r="AX163" i="6"/>
  <c r="C17" i="5"/>
  <c r="D17" i="5" s="1"/>
  <c r="E17" i="5" s="1"/>
  <c r="L65" i="6" s="1"/>
  <c r="B18" i="5"/>
  <c r="D18" i="5" s="1"/>
  <c r="E18" i="5" s="1"/>
  <c r="AZ188" i="6"/>
  <c r="AY86" i="6"/>
  <c r="CF72" i="6"/>
  <c r="CJ72" i="6"/>
  <c r="CN72" i="6"/>
  <c r="CR72" i="6"/>
  <c r="CV72" i="6"/>
  <c r="CZ72" i="6"/>
  <c r="CG72" i="6"/>
  <c r="CK72" i="6"/>
  <c r="CO72" i="6"/>
  <c r="CS72" i="6"/>
  <c r="CW72" i="6"/>
  <c r="DA72" i="6"/>
  <c r="CH72" i="6"/>
  <c r="CL72" i="6"/>
  <c r="CE72" i="6"/>
  <c r="CI72" i="6"/>
  <c r="CM72" i="6"/>
  <c r="CQ72" i="6"/>
  <c r="CU72" i="6"/>
  <c r="CY72" i="6"/>
  <c r="CT72" i="6"/>
  <c r="CX72" i="6"/>
  <c r="DB72" i="6"/>
  <c r="CP72" i="6"/>
  <c r="H72" i="6"/>
  <c r="H87" i="7" s="1"/>
  <c r="L72" i="6"/>
  <c r="L87" i="7" s="1"/>
  <c r="P72" i="6"/>
  <c r="P87" i="7" s="1"/>
  <c r="T72" i="6"/>
  <c r="T87" i="7" s="1"/>
  <c r="X72" i="6"/>
  <c r="X87" i="7" s="1"/>
  <c r="AB72" i="6"/>
  <c r="AB87" i="7" s="1"/>
  <c r="AF72" i="6"/>
  <c r="AF87" i="7" s="1"/>
  <c r="AJ72" i="6"/>
  <c r="AN72" i="6"/>
  <c r="AR72" i="6"/>
  <c r="AV72" i="6"/>
  <c r="AZ72" i="6"/>
  <c r="BD72" i="6"/>
  <c r="BH72" i="6"/>
  <c r="BL72" i="6"/>
  <c r="BP72" i="6"/>
  <c r="BT72" i="6"/>
  <c r="BX72" i="6"/>
  <c r="CB72" i="6"/>
  <c r="I72" i="6"/>
  <c r="I87" i="7" s="1"/>
  <c r="M72" i="6"/>
  <c r="M87" i="7" s="1"/>
  <c r="Q72" i="6"/>
  <c r="Q87" i="7" s="1"/>
  <c r="U72" i="6"/>
  <c r="U87" i="7" s="1"/>
  <c r="Y72" i="6"/>
  <c r="Y87" i="7" s="1"/>
  <c r="AC72" i="6"/>
  <c r="AC87" i="7" s="1"/>
  <c r="AG72" i="6"/>
  <c r="AG87" i="7" s="1"/>
  <c r="AK72" i="6"/>
  <c r="AO72" i="6"/>
  <c r="AS72" i="6"/>
  <c r="AW72" i="6"/>
  <c r="BA72" i="6"/>
  <c r="BE72" i="6"/>
  <c r="BI72" i="6"/>
  <c r="BM72" i="6"/>
  <c r="BQ72" i="6"/>
  <c r="BU72" i="6"/>
  <c r="BY72" i="6"/>
  <c r="CC72" i="6"/>
  <c r="F72" i="6"/>
  <c r="F87" i="7" s="1"/>
  <c r="J72" i="6"/>
  <c r="J87" i="7" s="1"/>
  <c r="N72" i="6"/>
  <c r="N87" i="7" s="1"/>
  <c r="R72" i="6"/>
  <c r="R87" i="7" s="1"/>
  <c r="V72" i="6"/>
  <c r="V87" i="7" s="1"/>
  <c r="Z72" i="6"/>
  <c r="Z87" i="7" s="1"/>
  <c r="AD72" i="6"/>
  <c r="AD87" i="7" s="1"/>
  <c r="AH72" i="6"/>
  <c r="AH87" i="7" s="1"/>
  <c r="AL72" i="6"/>
  <c r="AP72" i="6"/>
  <c r="AT72" i="6"/>
  <c r="AX72" i="6"/>
  <c r="BB72" i="6"/>
  <c r="BF72" i="6"/>
  <c r="BJ72" i="6"/>
  <c r="BN72" i="6"/>
  <c r="BR72" i="6"/>
  <c r="BV72" i="6"/>
  <c r="BZ72" i="6"/>
  <c r="CD72" i="6"/>
  <c r="G72" i="6"/>
  <c r="W72" i="6"/>
  <c r="AM72" i="6"/>
  <c r="BC72" i="6"/>
  <c r="BS72" i="6"/>
  <c r="E72" i="6"/>
  <c r="E87" i="7" s="1"/>
  <c r="K72" i="6"/>
  <c r="AA72" i="6"/>
  <c r="AQ72" i="6"/>
  <c r="BG72" i="6"/>
  <c r="BW72" i="6"/>
  <c r="O72" i="6"/>
  <c r="AE72" i="6"/>
  <c r="AU72" i="6"/>
  <c r="BK72" i="6"/>
  <c r="CA72" i="6"/>
  <c r="AY72" i="6"/>
  <c r="BO72" i="6"/>
  <c r="S72" i="6"/>
  <c r="C72" i="6"/>
  <c r="AI72" i="6"/>
  <c r="D72" i="6"/>
  <c r="D87" i="7" s="1"/>
  <c r="CE42" i="6"/>
  <c r="CI42" i="6"/>
  <c r="CM42" i="6"/>
  <c r="CQ42" i="6"/>
  <c r="CU42" i="6"/>
  <c r="CY42" i="6"/>
  <c r="CF42" i="6"/>
  <c r="CF118" i="6" s="1"/>
  <c r="CJ42" i="6"/>
  <c r="CJ118" i="6" s="1"/>
  <c r="CN42" i="6"/>
  <c r="CN118" i="6" s="1"/>
  <c r="CR42" i="6"/>
  <c r="CR118" i="6" s="1"/>
  <c r="CV42" i="6"/>
  <c r="CV118" i="6" s="1"/>
  <c r="CZ42" i="6"/>
  <c r="CZ118" i="6" s="1"/>
  <c r="CG42" i="6"/>
  <c r="CG118" i="6" s="1"/>
  <c r="CK42" i="6"/>
  <c r="CK118" i="6" s="1"/>
  <c r="CO42" i="6"/>
  <c r="CO118" i="6" s="1"/>
  <c r="CS42" i="6"/>
  <c r="CS118" i="6" s="1"/>
  <c r="CW42" i="6"/>
  <c r="CW118" i="6" s="1"/>
  <c r="DA42" i="6"/>
  <c r="DA118" i="6" s="1"/>
  <c r="CH42" i="6"/>
  <c r="CH118" i="6" s="1"/>
  <c r="CL42" i="6"/>
  <c r="CL118" i="6" s="1"/>
  <c r="CP42" i="6"/>
  <c r="CP118" i="6" s="1"/>
  <c r="CT42" i="6"/>
  <c r="CT118" i="6" s="1"/>
  <c r="CX42" i="6"/>
  <c r="CX118" i="6" s="1"/>
  <c r="DB42" i="6"/>
  <c r="DB118" i="6" s="1"/>
  <c r="E42" i="6"/>
  <c r="E118" i="6" s="1"/>
  <c r="I42" i="6"/>
  <c r="I118" i="6" s="1"/>
  <c r="M42" i="6"/>
  <c r="M118" i="6" s="1"/>
  <c r="Q42" i="6"/>
  <c r="Q118" i="6" s="1"/>
  <c r="U42" i="6"/>
  <c r="U118" i="6" s="1"/>
  <c r="Y42" i="6"/>
  <c r="Y118" i="6" s="1"/>
  <c r="AC42" i="6"/>
  <c r="AC118" i="6" s="1"/>
  <c r="AG42" i="6"/>
  <c r="AG118" i="6" s="1"/>
  <c r="AK42" i="6"/>
  <c r="AK118" i="6" s="1"/>
  <c r="AO42" i="6"/>
  <c r="AO118" i="6" s="1"/>
  <c r="AS42" i="6"/>
  <c r="AS118" i="6" s="1"/>
  <c r="AW42" i="6"/>
  <c r="AW118" i="6" s="1"/>
  <c r="BA42" i="6"/>
  <c r="BA118" i="6" s="1"/>
  <c r="BE42" i="6"/>
  <c r="BE118" i="6" s="1"/>
  <c r="BI42" i="6"/>
  <c r="BI118" i="6" s="1"/>
  <c r="BM42" i="6"/>
  <c r="BM118" i="6" s="1"/>
  <c r="BQ42" i="6"/>
  <c r="BQ118" i="6" s="1"/>
  <c r="BU42" i="6"/>
  <c r="BU118" i="6" s="1"/>
  <c r="BY42" i="6"/>
  <c r="BY118" i="6" s="1"/>
  <c r="CC42" i="6"/>
  <c r="CC118" i="6" s="1"/>
  <c r="F42" i="6"/>
  <c r="F118" i="6" s="1"/>
  <c r="J42" i="6"/>
  <c r="J118" i="6" s="1"/>
  <c r="N42" i="6"/>
  <c r="N118" i="6" s="1"/>
  <c r="R42" i="6"/>
  <c r="R118" i="6" s="1"/>
  <c r="V42" i="6"/>
  <c r="V118" i="6" s="1"/>
  <c r="Z42" i="6"/>
  <c r="Z118" i="6" s="1"/>
  <c r="AD42" i="6"/>
  <c r="AD118" i="6" s="1"/>
  <c r="AH42" i="6"/>
  <c r="AH118" i="6" s="1"/>
  <c r="AL42" i="6"/>
  <c r="AL118" i="6" s="1"/>
  <c r="AP42" i="6"/>
  <c r="AP118" i="6" s="1"/>
  <c r="AT42" i="6"/>
  <c r="AT118" i="6" s="1"/>
  <c r="AX42" i="6"/>
  <c r="AX118" i="6" s="1"/>
  <c r="BB42" i="6"/>
  <c r="BB118" i="6" s="1"/>
  <c r="BF42" i="6"/>
  <c r="BF118" i="6" s="1"/>
  <c r="BJ42" i="6"/>
  <c r="BJ118" i="6" s="1"/>
  <c r="BN42" i="6"/>
  <c r="BN118" i="6" s="1"/>
  <c r="BR42" i="6"/>
  <c r="BR118" i="6" s="1"/>
  <c r="BV42" i="6"/>
  <c r="BV118" i="6" s="1"/>
  <c r="BZ42" i="6"/>
  <c r="BZ118" i="6" s="1"/>
  <c r="CD42" i="6"/>
  <c r="CD118" i="6" s="1"/>
  <c r="G42" i="6"/>
  <c r="K42" i="6"/>
  <c r="O42" i="6"/>
  <c r="S42" i="6"/>
  <c r="W42" i="6"/>
  <c r="AA42" i="6"/>
  <c r="AE42" i="6"/>
  <c r="AI42" i="6"/>
  <c r="AM42" i="6"/>
  <c r="AQ42" i="6"/>
  <c r="AU42" i="6"/>
  <c r="AY42" i="6"/>
  <c r="BC42" i="6"/>
  <c r="BG42" i="6"/>
  <c r="BK42" i="6"/>
  <c r="BO42" i="6"/>
  <c r="BS42" i="6"/>
  <c r="BW42" i="6"/>
  <c r="CA42" i="6"/>
  <c r="C42" i="6"/>
  <c r="D42" i="6"/>
  <c r="D118" i="6" s="1"/>
  <c r="T42" i="6"/>
  <c r="T118" i="6" s="1"/>
  <c r="AJ42" i="6"/>
  <c r="AJ118" i="6" s="1"/>
  <c r="AZ42" i="6"/>
  <c r="AZ118" i="6" s="1"/>
  <c r="BP42" i="6"/>
  <c r="BP118" i="6" s="1"/>
  <c r="AF42" i="6"/>
  <c r="AF118" i="6" s="1"/>
  <c r="CB42" i="6"/>
  <c r="CB118" i="6" s="1"/>
  <c r="H42" i="6"/>
  <c r="H118" i="6" s="1"/>
  <c r="X42" i="6"/>
  <c r="X118" i="6" s="1"/>
  <c r="AN42" i="6"/>
  <c r="AN118" i="6" s="1"/>
  <c r="BD42" i="6"/>
  <c r="BD118" i="6" s="1"/>
  <c r="BT42" i="6"/>
  <c r="BT118" i="6" s="1"/>
  <c r="P42" i="6"/>
  <c r="P118" i="6" s="1"/>
  <c r="BL42" i="6"/>
  <c r="BL118" i="6" s="1"/>
  <c r="L42" i="6"/>
  <c r="L118" i="6" s="1"/>
  <c r="AB42" i="6"/>
  <c r="AB118" i="6" s="1"/>
  <c r="AR42" i="6"/>
  <c r="AR118" i="6" s="1"/>
  <c r="BH42" i="6"/>
  <c r="BH118" i="6" s="1"/>
  <c r="BX42" i="6"/>
  <c r="BX118" i="6" s="1"/>
  <c r="AV42" i="6"/>
  <c r="AV118" i="6" s="1"/>
  <c r="D65" i="6"/>
  <c r="G65" i="6"/>
  <c r="CF73" i="6"/>
  <c r="CF84" i="7" s="1"/>
  <c r="CJ73" i="6"/>
  <c r="CJ84" i="7" s="1"/>
  <c r="CN73" i="6"/>
  <c r="CN84" i="7" s="1"/>
  <c r="CR73" i="6"/>
  <c r="CR84" i="7" s="1"/>
  <c r="CV73" i="6"/>
  <c r="CV84" i="7" s="1"/>
  <c r="CZ73" i="6"/>
  <c r="CZ84" i="7" s="1"/>
  <c r="CG73" i="6"/>
  <c r="CG84" i="7" s="1"/>
  <c r="CK73" i="6"/>
  <c r="CK84" i="7" s="1"/>
  <c r="CO73" i="6"/>
  <c r="CO84" i="7" s="1"/>
  <c r="CS73" i="6"/>
  <c r="CS84" i="7" s="1"/>
  <c r="CW73" i="6"/>
  <c r="CW84" i="7" s="1"/>
  <c r="DA73" i="6"/>
  <c r="DA84" i="7" s="1"/>
  <c r="CE73" i="6"/>
  <c r="CI73" i="6"/>
  <c r="CM73" i="6"/>
  <c r="CQ73" i="6"/>
  <c r="CU73" i="6"/>
  <c r="CY73" i="6"/>
  <c r="CL73" i="6"/>
  <c r="CL84" i="7" s="1"/>
  <c r="DB73" i="6"/>
  <c r="DB84" i="7" s="1"/>
  <c r="CP73" i="6"/>
  <c r="CP84" i="7" s="1"/>
  <c r="CT73" i="6"/>
  <c r="CT84" i="7" s="1"/>
  <c r="CH73" i="6"/>
  <c r="CH84" i="7" s="1"/>
  <c r="CX73" i="6"/>
  <c r="CX84" i="7" s="1"/>
  <c r="G73" i="6"/>
  <c r="K73" i="6"/>
  <c r="O73" i="6"/>
  <c r="S73" i="6"/>
  <c r="W73" i="6"/>
  <c r="AA73" i="6"/>
  <c r="AE73" i="6"/>
  <c r="AI73" i="6"/>
  <c r="AM73" i="6"/>
  <c r="AQ73" i="6"/>
  <c r="AU73" i="6"/>
  <c r="AY73" i="6"/>
  <c r="BC73" i="6"/>
  <c r="BG73" i="6"/>
  <c r="BK73" i="6"/>
  <c r="BO73" i="6"/>
  <c r="BS73" i="6"/>
  <c r="BW73" i="6"/>
  <c r="CA73" i="6"/>
  <c r="H73" i="6"/>
  <c r="H84" i="7" s="1"/>
  <c r="L73" i="6"/>
  <c r="L84" i="7" s="1"/>
  <c r="P73" i="6"/>
  <c r="P84" i="7" s="1"/>
  <c r="T73" i="6"/>
  <c r="T84" i="7" s="1"/>
  <c r="X73" i="6"/>
  <c r="X84" i="7" s="1"/>
  <c r="AB73" i="6"/>
  <c r="AB84" i="7" s="1"/>
  <c r="AF73" i="6"/>
  <c r="AF84" i="7" s="1"/>
  <c r="AJ73" i="6"/>
  <c r="AJ84" i="7" s="1"/>
  <c r="AN73" i="6"/>
  <c r="AN84" i="7" s="1"/>
  <c r="AR73" i="6"/>
  <c r="AR84" i="7" s="1"/>
  <c r="AV73" i="6"/>
  <c r="AV84" i="7" s="1"/>
  <c r="AZ73" i="6"/>
  <c r="AZ84" i="7" s="1"/>
  <c r="BD73" i="6"/>
  <c r="BD84" i="7" s="1"/>
  <c r="BH73" i="6"/>
  <c r="BH84" i="7" s="1"/>
  <c r="BL73" i="6"/>
  <c r="BL84" i="7" s="1"/>
  <c r="BP73" i="6"/>
  <c r="BP84" i="7" s="1"/>
  <c r="BT73" i="6"/>
  <c r="BT84" i="7" s="1"/>
  <c r="BX73" i="6"/>
  <c r="BX84" i="7" s="1"/>
  <c r="CB73" i="6"/>
  <c r="CB84" i="7" s="1"/>
  <c r="I73" i="6"/>
  <c r="I84" i="7" s="1"/>
  <c r="M73" i="6"/>
  <c r="M84" i="7" s="1"/>
  <c r="Q73" i="6"/>
  <c r="Q84" i="7" s="1"/>
  <c r="U73" i="6"/>
  <c r="U84" i="7" s="1"/>
  <c r="Y73" i="6"/>
  <c r="Y84" i="7" s="1"/>
  <c r="AC73" i="6"/>
  <c r="AC84" i="7" s="1"/>
  <c r="AG73" i="6"/>
  <c r="AG84" i="7" s="1"/>
  <c r="AK73" i="6"/>
  <c r="AK84" i="7" s="1"/>
  <c r="AO73" i="6"/>
  <c r="AO84" i="7" s="1"/>
  <c r="AS73" i="6"/>
  <c r="AS84" i="7" s="1"/>
  <c r="AW73" i="6"/>
  <c r="AW84" i="7" s="1"/>
  <c r="BA73" i="6"/>
  <c r="BA84" i="7" s="1"/>
  <c r="BE73" i="6"/>
  <c r="BE84" i="7" s="1"/>
  <c r="BI73" i="6"/>
  <c r="BI84" i="7" s="1"/>
  <c r="BM73" i="6"/>
  <c r="BM84" i="7" s="1"/>
  <c r="BQ73" i="6"/>
  <c r="BQ84" i="7" s="1"/>
  <c r="BU73" i="6"/>
  <c r="BU84" i="7" s="1"/>
  <c r="BY73" i="6"/>
  <c r="BY84" i="7" s="1"/>
  <c r="CC73" i="6"/>
  <c r="CC84" i="7" s="1"/>
  <c r="J73" i="6"/>
  <c r="J84" i="7" s="1"/>
  <c r="Z73" i="6"/>
  <c r="Z84" i="7" s="1"/>
  <c r="AP73" i="6"/>
  <c r="AP84" i="7" s="1"/>
  <c r="BF73" i="6"/>
  <c r="BF84" i="7" s="1"/>
  <c r="BV73" i="6"/>
  <c r="BV84" i="7" s="1"/>
  <c r="C73" i="6"/>
  <c r="N73" i="6"/>
  <c r="N84" i="7" s="1"/>
  <c r="AD73" i="6"/>
  <c r="AD84" i="7" s="1"/>
  <c r="AT73" i="6"/>
  <c r="AT84" i="7" s="1"/>
  <c r="BJ73" i="6"/>
  <c r="BJ84" i="7" s="1"/>
  <c r="BZ73" i="6"/>
  <c r="BZ84" i="7" s="1"/>
  <c r="D73" i="6"/>
  <c r="D84" i="7" s="1"/>
  <c r="R73" i="6"/>
  <c r="R84" i="7" s="1"/>
  <c r="AH73" i="6"/>
  <c r="AH84" i="7" s="1"/>
  <c r="AX73" i="6"/>
  <c r="AX84" i="7" s="1"/>
  <c r="BN73" i="6"/>
  <c r="BN84" i="7" s="1"/>
  <c r="CD73" i="6"/>
  <c r="CD84" i="7" s="1"/>
  <c r="E73" i="6"/>
  <c r="E84" i="7" s="1"/>
  <c r="AL73" i="6"/>
  <c r="AL84" i="7" s="1"/>
  <c r="BB73" i="6"/>
  <c r="BB84" i="7" s="1"/>
  <c r="F73" i="6"/>
  <c r="F84" i="7" s="1"/>
  <c r="BR73" i="6"/>
  <c r="BR84" i="7" s="1"/>
  <c r="V73" i="6"/>
  <c r="V84" i="7" s="1"/>
  <c r="CF68" i="6"/>
  <c r="CF72" i="7" s="1"/>
  <c r="CJ68" i="6"/>
  <c r="CJ72" i="7" s="1"/>
  <c r="CN68" i="6"/>
  <c r="CN72" i="7" s="1"/>
  <c r="CR68" i="6"/>
  <c r="CR72" i="7" s="1"/>
  <c r="CV68" i="6"/>
  <c r="CV72" i="7" s="1"/>
  <c r="CZ68" i="6"/>
  <c r="CZ72" i="7" s="1"/>
  <c r="CG68" i="6"/>
  <c r="CG72" i="7" s="1"/>
  <c r="CK68" i="6"/>
  <c r="CK72" i="7" s="1"/>
  <c r="CO68" i="6"/>
  <c r="CO72" i="7" s="1"/>
  <c r="CS68" i="6"/>
  <c r="CS72" i="7" s="1"/>
  <c r="CW68" i="6"/>
  <c r="CW72" i="7" s="1"/>
  <c r="DA68" i="6"/>
  <c r="DA72" i="7" s="1"/>
  <c r="CH68" i="6"/>
  <c r="CH72" i="7" s="1"/>
  <c r="CL68" i="6"/>
  <c r="CL72" i="7" s="1"/>
  <c r="CP68" i="6"/>
  <c r="CP72" i="7" s="1"/>
  <c r="CT68" i="6"/>
  <c r="CT72" i="7" s="1"/>
  <c r="CX68" i="6"/>
  <c r="CX72" i="7" s="1"/>
  <c r="DB68" i="6"/>
  <c r="DB72" i="7" s="1"/>
  <c r="CE68" i="6"/>
  <c r="CI68" i="6"/>
  <c r="CM68" i="6"/>
  <c r="CQ68" i="6"/>
  <c r="CU68" i="6"/>
  <c r="CY68" i="6"/>
  <c r="E68" i="6"/>
  <c r="E72" i="7" s="1"/>
  <c r="I68" i="6"/>
  <c r="I72" i="7" s="1"/>
  <c r="M68" i="6"/>
  <c r="M72" i="7" s="1"/>
  <c r="Q68" i="6"/>
  <c r="Q72" i="7" s="1"/>
  <c r="U68" i="6"/>
  <c r="U72" i="7" s="1"/>
  <c r="Y68" i="6"/>
  <c r="Y72" i="7" s="1"/>
  <c r="AC68" i="6"/>
  <c r="AC72" i="7" s="1"/>
  <c r="AG68" i="6"/>
  <c r="AG72" i="7" s="1"/>
  <c r="AK68" i="6"/>
  <c r="AK72" i="7" s="1"/>
  <c r="AO68" i="6"/>
  <c r="AO72" i="7" s="1"/>
  <c r="G68" i="6"/>
  <c r="K68" i="6"/>
  <c r="O68" i="6"/>
  <c r="S68" i="6"/>
  <c r="W68" i="6"/>
  <c r="H68" i="6"/>
  <c r="H72" i="7" s="1"/>
  <c r="P68" i="6"/>
  <c r="P72" i="7" s="1"/>
  <c r="X68" i="6"/>
  <c r="X72" i="7" s="1"/>
  <c r="AD68" i="6"/>
  <c r="AD72" i="7" s="1"/>
  <c r="AI68" i="6"/>
  <c r="AN68" i="6"/>
  <c r="AN72" i="7" s="1"/>
  <c r="AS68" i="6"/>
  <c r="AS72" i="7" s="1"/>
  <c r="AW68" i="6"/>
  <c r="AW72" i="7" s="1"/>
  <c r="BA68" i="6"/>
  <c r="BA72" i="7" s="1"/>
  <c r="BE68" i="6"/>
  <c r="BE72" i="7" s="1"/>
  <c r="BI68" i="6"/>
  <c r="BI72" i="7" s="1"/>
  <c r="BM68" i="6"/>
  <c r="BM72" i="7" s="1"/>
  <c r="BQ68" i="6"/>
  <c r="BQ72" i="7" s="1"/>
  <c r="BU68" i="6"/>
  <c r="BU72" i="7" s="1"/>
  <c r="BY68" i="6"/>
  <c r="BY72" i="7" s="1"/>
  <c r="CC68" i="6"/>
  <c r="CC72" i="7" s="1"/>
  <c r="J68" i="6"/>
  <c r="J72" i="7" s="1"/>
  <c r="R68" i="6"/>
  <c r="R72" i="7" s="1"/>
  <c r="Z68" i="6"/>
  <c r="Z72" i="7" s="1"/>
  <c r="AE68" i="6"/>
  <c r="AJ68" i="6"/>
  <c r="AJ72" i="7" s="1"/>
  <c r="AP68" i="6"/>
  <c r="AP72" i="7" s="1"/>
  <c r="AT68" i="6"/>
  <c r="AT72" i="7" s="1"/>
  <c r="AX68" i="6"/>
  <c r="AX72" i="7" s="1"/>
  <c r="BB68" i="6"/>
  <c r="BB72" i="7" s="1"/>
  <c r="BF68" i="6"/>
  <c r="BF72" i="7" s="1"/>
  <c r="BJ68" i="6"/>
  <c r="BJ72" i="7" s="1"/>
  <c r="BN68" i="6"/>
  <c r="BN72" i="7" s="1"/>
  <c r="BR68" i="6"/>
  <c r="BR72" i="7" s="1"/>
  <c r="BV68" i="6"/>
  <c r="BV72" i="7" s="1"/>
  <c r="BZ68" i="6"/>
  <c r="BZ72" i="7" s="1"/>
  <c r="CD68" i="6"/>
  <c r="CD72" i="7" s="1"/>
  <c r="D68" i="6"/>
  <c r="D72" i="7" s="1"/>
  <c r="L68" i="6"/>
  <c r="L72" i="7" s="1"/>
  <c r="T68" i="6"/>
  <c r="T72" i="7" s="1"/>
  <c r="AA68" i="6"/>
  <c r="AF68" i="6"/>
  <c r="AF72" i="7" s="1"/>
  <c r="AL68" i="6"/>
  <c r="AL72" i="7" s="1"/>
  <c r="AQ68" i="6"/>
  <c r="AU68" i="6"/>
  <c r="AY68" i="6"/>
  <c r="BC68" i="6"/>
  <c r="BG68" i="6"/>
  <c r="BK68" i="6"/>
  <c r="BO68" i="6"/>
  <c r="BS68" i="6"/>
  <c r="BW68" i="6"/>
  <c r="CA68" i="6"/>
  <c r="C68" i="6"/>
  <c r="F68" i="6"/>
  <c r="F72" i="7" s="1"/>
  <c r="AH68" i="6"/>
  <c r="AH72" i="7" s="1"/>
  <c r="AZ68" i="6"/>
  <c r="AZ72" i="7" s="1"/>
  <c r="BP68" i="6"/>
  <c r="BP72" i="7" s="1"/>
  <c r="N68" i="6"/>
  <c r="N72" i="7" s="1"/>
  <c r="AM68" i="6"/>
  <c r="BD68" i="6"/>
  <c r="BD72" i="7" s="1"/>
  <c r="BT68" i="6"/>
  <c r="BT72" i="7" s="1"/>
  <c r="AB68" i="6"/>
  <c r="AB72" i="7" s="1"/>
  <c r="BL68" i="6"/>
  <c r="BL72" i="7" s="1"/>
  <c r="CB68" i="6"/>
  <c r="CB72" i="7" s="1"/>
  <c r="V68" i="6"/>
  <c r="V72" i="7" s="1"/>
  <c r="AR68" i="6"/>
  <c r="AR72" i="7" s="1"/>
  <c r="BH68" i="6"/>
  <c r="BH72" i="7" s="1"/>
  <c r="BX68" i="6"/>
  <c r="BX72" i="7" s="1"/>
  <c r="AV68" i="6"/>
  <c r="AV72" i="7" s="1"/>
  <c r="CE46" i="6"/>
  <c r="CI46" i="6"/>
  <c r="CM46" i="6"/>
  <c r="CQ46" i="6"/>
  <c r="CU46" i="6"/>
  <c r="CY46" i="6"/>
  <c r="CF46" i="6"/>
  <c r="CF36" i="7" s="1"/>
  <c r="CJ46" i="6"/>
  <c r="CJ36" i="7" s="1"/>
  <c r="CN46" i="6"/>
  <c r="CN36" i="7" s="1"/>
  <c r="CR46" i="6"/>
  <c r="CR36" i="7" s="1"/>
  <c r="CV46" i="6"/>
  <c r="CV36" i="7" s="1"/>
  <c r="CZ46" i="6"/>
  <c r="CZ36" i="7" s="1"/>
  <c r="CG46" i="6"/>
  <c r="CG36" i="7" s="1"/>
  <c r="CK46" i="6"/>
  <c r="CK36" i="7" s="1"/>
  <c r="CO46" i="6"/>
  <c r="CO36" i="7" s="1"/>
  <c r="CS46" i="6"/>
  <c r="CS36" i="7" s="1"/>
  <c r="CW46" i="6"/>
  <c r="CW36" i="7" s="1"/>
  <c r="DA46" i="6"/>
  <c r="DA36" i="7" s="1"/>
  <c r="CH46" i="6"/>
  <c r="CH36" i="7" s="1"/>
  <c r="CL46" i="6"/>
  <c r="CL36" i="7" s="1"/>
  <c r="CP46" i="6"/>
  <c r="CP36" i="7" s="1"/>
  <c r="CT46" i="6"/>
  <c r="CT36" i="7" s="1"/>
  <c r="CX46" i="6"/>
  <c r="CX36" i="7" s="1"/>
  <c r="DB46" i="6"/>
  <c r="DB36" i="7" s="1"/>
  <c r="G46" i="6"/>
  <c r="K46" i="6"/>
  <c r="O46" i="6"/>
  <c r="S46" i="6"/>
  <c r="W46" i="6"/>
  <c r="AA46" i="6"/>
  <c r="AE46" i="6"/>
  <c r="AI46" i="6"/>
  <c r="AM46" i="6"/>
  <c r="AQ46" i="6"/>
  <c r="AU46" i="6"/>
  <c r="AY46" i="6"/>
  <c r="BC46" i="6"/>
  <c r="BG46" i="6"/>
  <c r="BK46" i="6"/>
  <c r="BO46" i="6"/>
  <c r="BS46" i="6"/>
  <c r="BW46" i="6"/>
  <c r="CA46" i="6"/>
  <c r="C46" i="6"/>
  <c r="D46" i="6"/>
  <c r="D36" i="7" s="1"/>
  <c r="H46" i="6"/>
  <c r="H36" i="7" s="1"/>
  <c r="L46" i="6"/>
  <c r="L36" i="7" s="1"/>
  <c r="P46" i="6"/>
  <c r="P36" i="7" s="1"/>
  <c r="T46" i="6"/>
  <c r="T36" i="7" s="1"/>
  <c r="X46" i="6"/>
  <c r="X36" i="7" s="1"/>
  <c r="AB46" i="6"/>
  <c r="AB36" i="7" s="1"/>
  <c r="AF46" i="6"/>
  <c r="AF36" i="7" s="1"/>
  <c r="AJ46" i="6"/>
  <c r="AJ36" i="7" s="1"/>
  <c r="AN46" i="6"/>
  <c r="AN36" i="7" s="1"/>
  <c r="AR46" i="6"/>
  <c r="AR36" i="7" s="1"/>
  <c r="AV46" i="6"/>
  <c r="AV36" i="7" s="1"/>
  <c r="AZ46" i="6"/>
  <c r="AZ36" i="7" s="1"/>
  <c r="BD46" i="6"/>
  <c r="BD36" i="7" s="1"/>
  <c r="BH46" i="6"/>
  <c r="BH36" i="7" s="1"/>
  <c r="BL46" i="6"/>
  <c r="BL36" i="7" s="1"/>
  <c r="BP46" i="6"/>
  <c r="BP36" i="7" s="1"/>
  <c r="BT46" i="6"/>
  <c r="BT36" i="7" s="1"/>
  <c r="BX46" i="6"/>
  <c r="BX36" i="7" s="1"/>
  <c r="CB46" i="6"/>
  <c r="CB36" i="7" s="1"/>
  <c r="E46" i="6"/>
  <c r="E36" i="7" s="1"/>
  <c r="I46" i="6"/>
  <c r="I36" i="7" s="1"/>
  <c r="M46" i="6"/>
  <c r="M36" i="7" s="1"/>
  <c r="Q46" i="6"/>
  <c r="Q36" i="7" s="1"/>
  <c r="U46" i="6"/>
  <c r="U36" i="7" s="1"/>
  <c r="Y46" i="6"/>
  <c r="Y36" i="7" s="1"/>
  <c r="AC46" i="6"/>
  <c r="AC36" i="7" s="1"/>
  <c r="AG46" i="6"/>
  <c r="AG36" i="7" s="1"/>
  <c r="AK46" i="6"/>
  <c r="AK36" i="7" s="1"/>
  <c r="AO46" i="6"/>
  <c r="AO36" i="7" s="1"/>
  <c r="AS46" i="6"/>
  <c r="AS36" i="7" s="1"/>
  <c r="AW46" i="6"/>
  <c r="AW36" i="7" s="1"/>
  <c r="BA46" i="6"/>
  <c r="BA36" i="7" s="1"/>
  <c r="BE46" i="6"/>
  <c r="BE36" i="7" s="1"/>
  <c r="BI46" i="6"/>
  <c r="BI36" i="7" s="1"/>
  <c r="BM46" i="6"/>
  <c r="BM36" i="7" s="1"/>
  <c r="BQ46" i="6"/>
  <c r="BQ36" i="7" s="1"/>
  <c r="BU46" i="6"/>
  <c r="BU36" i="7" s="1"/>
  <c r="BY46" i="6"/>
  <c r="BY36" i="7" s="1"/>
  <c r="CC46" i="6"/>
  <c r="CC36" i="7" s="1"/>
  <c r="F46" i="6"/>
  <c r="F36" i="7" s="1"/>
  <c r="V46" i="6"/>
  <c r="V36" i="7" s="1"/>
  <c r="AL46" i="6"/>
  <c r="AL36" i="7" s="1"/>
  <c r="BB46" i="6"/>
  <c r="BB36" i="7" s="1"/>
  <c r="BR46" i="6"/>
  <c r="BR36" i="7" s="1"/>
  <c r="R46" i="6"/>
  <c r="R36" i="7" s="1"/>
  <c r="BN46" i="6"/>
  <c r="BN36" i="7" s="1"/>
  <c r="J46" i="6"/>
  <c r="J36" i="7" s="1"/>
  <c r="Z46" i="6"/>
  <c r="Z36" i="7" s="1"/>
  <c r="AP46" i="6"/>
  <c r="AP36" i="7" s="1"/>
  <c r="BF46" i="6"/>
  <c r="BF36" i="7" s="1"/>
  <c r="BV46" i="6"/>
  <c r="BV36" i="7" s="1"/>
  <c r="AX46" i="6"/>
  <c r="AX36" i="7" s="1"/>
  <c r="N46" i="6"/>
  <c r="N36" i="7" s="1"/>
  <c r="AD46" i="6"/>
  <c r="AD36" i="7" s="1"/>
  <c r="AT46" i="6"/>
  <c r="AT36" i="7" s="1"/>
  <c r="BJ46" i="6"/>
  <c r="BJ36" i="7" s="1"/>
  <c r="BZ46" i="6"/>
  <c r="BZ36" i="7" s="1"/>
  <c r="AH46" i="6"/>
  <c r="AH36" i="7" s="1"/>
  <c r="CD46" i="6"/>
  <c r="CD36" i="7" s="1"/>
  <c r="CF75" i="6"/>
  <c r="CJ75" i="6"/>
  <c r="CN75" i="6"/>
  <c r="CR75" i="6"/>
  <c r="CV75" i="6"/>
  <c r="CZ75" i="6"/>
  <c r="CE75" i="6"/>
  <c r="CI75" i="6"/>
  <c r="CM75" i="6"/>
  <c r="CL75" i="6"/>
  <c r="CS75" i="6"/>
  <c r="CX75" i="6"/>
  <c r="CG75" i="6"/>
  <c r="CO75" i="6"/>
  <c r="CT75" i="6"/>
  <c r="CY75" i="6"/>
  <c r="CH75" i="6"/>
  <c r="CP75" i="6"/>
  <c r="CU75" i="6"/>
  <c r="DA75" i="6"/>
  <c r="CK75" i="6"/>
  <c r="CQ75" i="6"/>
  <c r="CW75" i="6"/>
  <c r="DB75" i="6"/>
  <c r="I75" i="6"/>
  <c r="M75" i="6"/>
  <c r="Q75" i="6"/>
  <c r="U75" i="6"/>
  <c r="Y75" i="6"/>
  <c r="AC75" i="6"/>
  <c r="AG75" i="6"/>
  <c r="AK75" i="6"/>
  <c r="AO75" i="6"/>
  <c r="AS75" i="6"/>
  <c r="AW75" i="6"/>
  <c r="BA75" i="6"/>
  <c r="BE75" i="6"/>
  <c r="BI75" i="6"/>
  <c r="BM75" i="6"/>
  <c r="BQ75" i="6"/>
  <c r="BU75" i="6"/>
  <c r="BY75" i="6"/>
  <c r="CC75" i="6"/>
  <c r="F75" i="6"/>
  <c r="J75" i="6"/>
  <c r="N75" i="6"/>
  <c r="R75" i="6"/>
  <c r="V75" i="6"/>
  <c r="Z75" i="6"/>
  <c r="AD75" i="6"/>
  <c r="AH75" i="6"/>
  <c r="AL75" i="6"/>
  <c r="AP75" i="6"/>
  <c r="AT75" i="6"/>
  <c r="AX75" i="6"/>
  <c r="BB75" i="6"/>
  <c r="BF75" i="6"/>
  <c r="BJ75" i="6"/>
  <c r="BN75" i="6"/>
  <c r="BR75" i="6"/>
  <c r="BV75" i="6"/>
  <c r="BZ75" i="6"/>
  <c r="G75" i="6"/>
  <c r="K75" i="6"/>
  <c r="O75" i="6"/>
  <c r="S75" i="6"/>
  <c r="W75" i="6"/>
  <c r="AA75" i="6"/>
  <c r="AE75" i="6"/>
  <c r="AI75" i="6"/>
  <c r="AM75" i="6"/>
  <c r="AQ75" i="6"/>
  <c r="AU75" i="6"/>
  <c r="AY75" i="6"/>
  <c r="BC75" i="6"/>
  <c r="BG75" i="6"/>
  <c r="BK75" i="6"/>
  <c r="BO75" i="6"/>
  <c r="BS75" i="6"/>
  <c r="BW75" i="6"/>
  <c r="CA75" i="6"/>
  <c r="H75" i="6"/>
  <c r="X75" i="6"/>
  <c r="AN75" i="6"/>
  <c r="BD75" i="6"/>
  <c r="BT75" i="6"/>
  <c r="L75" i="6"/>
  <c r="AB75" i="6"/>
  <c r="AR75" i="6"/>
  <c r="BH75" i="6"/>
  <c r="BX75" i="6"/>
  <c r="D75" i="6"/>
  <c r="P75" i="6"/>
  <c r="AF75" i="6"/>
  <c r="AV75" i="6"/>
  <c r="BL75" i="6"/>
  <c r="CB75" i="6"/>
  <c r="E75" i="6"/>
  <c r="C75" i="6"/>
  <c r="T75" i="6"/>
  <c r="CD75" i="6"/>
  <c r="AJ75" i="6"/>
  <c r="AZ75" i="6"/>
  <c r="BP75" i="6"/>
  <c r="E42" i="5"/>
  <c r="E47" i="5" s="1"/>
  <c r="D47" i="5"/>
  <c r="CN77" i="6"/>
  <c r="CZ77" i="6"/>
  <c r="CG77" i="6"/>
  <c r="CK77" i="6"/>
  <c r="CO77" i="6"/>
  <c r="DA77" i="6"/>
  <c r="CH77" i="6"/>
  <c r="CL77" i="6"/>
  <c r="CP77" i="6"/>
  <c r="CT77" i="6"/>
  <c r="CX77" i="6"/>
  <c r="DB77" i="6"/>
  <c r="CJ77" i="6"/>
  <c r="CV77" i="6"/>
  <c r="CW77" i="6"/>
  <c r="CE77" i="6"/>
  <c r="CI77" i="6"/>
  <c r="CM77" i="6"/>
  <c r="CQ77" i="6"/>
  <c r="CU77" i="6"/>
  <c r="CY77" i="6"/>
  <c r="CF77" i="6"/>
  <c r="CR77" i="6"/>
  <c r="CS77" i="6"/>
  <c r="F77" i="6"/>
  <c r="J77" i="6"/>
  <c r="N77" i="6"/>
  <c r="R77" i="6"/>
  <c r="V77" i="6"/>
  <c r="Z77" i="6"/>
  <c r="AD77" i="6"/>
  <c r="AH77" i="6"/>
  <c r="AL77" i="6"/>
  <c r="AP77" i="6"/>
  <c r="AT77" i="6"/>
  <c r="AX77" i="6"/>
  <c r="BB77" i="6"/>
  <c r="BF77" i="6"/>
  <c r="BJ77" i="6"/>
  <c r="BN77" i="6"/>
  <c r="BR77" i="6"/>
  <c r="BV77" i="6"/>
  <c r="BZ77" i="6"/>
  <c r="CD77" i="6"/>
  <c r="C77" i="6"/>
  <c r="G77" i="6"/>
  <c r="K77" i="6"/>
  <c r="O77" i="6"/>
  <c r="S77" i="6"/>
  <c r="W77" i="6"/>
  <c r="AA77" i="6"/>
  <c r="AE77" i="6"/>
  <c r="AI77" i="6"/>
  <c r="AM77" i="6"/>
  <c r="AQ77" i="6"/>
  <c r="AU77" i="6"/>
  <c r="AY77" i="6"/>
  <c r="BC77" i="6"/>
  <c r="BG77" i="6"/>
  <c r="BK77" i="6"/>
  <c r="BO77" i="6"/>
  <c r="BS77" i="6"/>
  <c r="BW77" i="6"/>
  <c r="CA77" i="6"/>
  <c r="D77" i="6"/>
  <c r="H77" i="6"/>
  <c r="L77" i="6"/>
  <c r="P77" i="6"/>
  <c r="T77" i="6"/>
  <c r="X77" i="6"/>
  <c r="AB77" i="6"/>
  <c r="AF77" i="6"/>
  <c r="AJ77" i="6"/>
  <c r="AN77" i="6"/>
  <c r="AR77" i="6"/>
  <c r="AV77" i="6"/>
  <c r="AZ77" i="6"/>
  <c r="BD77" i="6"/>
  <c r="BH77" i="6"/>
  <c r="BL77" i="6"/>
  <c r="BP77" i="6"/>
  <c r="BT77" i="6"/>
  <c r="BX77" i="6"/>
  <c r="CB77" i="6"/>
  <c r="E77" i="6"/>
  <c r="I77" i="6"/>
  <c r="Y77" i="6"/>
  <c r="AO77" i="6"/>
  <c r="BE77" i="6"/>
  <c r="BU77" i="6"/>
  <c r="M77" i="6"/>
  <c r="AC77" i="6"/>
  <c r="AS77" i="6"/>
  <c r="BI77" i="6"/>
  <c r="BY77" i="6"/>
  <c r="Q77" i="6"/>
  <c r="AG77" i="6"/>
  <c r="AW77" i="6"/>
  <c r="BM77" i="6"/>
  <c r="CC77" i="6"/>
  <c r="BA77" i="6"/>
  <c r="BQ77" i="6"/>
  <c r="AK77" i="6"/>
  <c r="U77" i="6"/>
  <c r="CF66" i="6"/>
  <c r="CF93" i="7" s="1"/>
  <c r="CJ66" i="6"/>
  <c r="CJ93" i="7" s="1"/>
  <c r="CN66" i="6"/>
  <c r="CN93" i="7" s="1"/>
  <c r="CR66" i="6"/>
  <c r="CR93" i="7" s="1"/>
  <c r="CV66" i="6"/>
  <c r="CV93" i="7" s="1"/>
  <c r="CZ66" i="6"/>
  <c r="CZ93" i="7" s="1"/>
  <c r="CG66" i="6"/>
  <c r="CG93" i="7" s="1"/>
  <c r="CK66" i="6"/>
  <c r="CK93" i="7" s="1"/>
  <c r="CO66" i="6"/>
  <c r="CO93" i="7" s="1"/>
  <c r="CS66" i="6"/>
  <c r="CS93" i="7" s="1"/>
  <c r="CW66" i="6"/>
  <c r="CW93" i="7" s="1"/>
  <c r="DA66" i="6"/>
  <c r="DA93" i="7" s="1"/>
  <c r="CH66" i="6"/>
  <c r="CH93" i="7" s="1"/>
  <c r="CL66" i="6"/>
  <c r="CL93" i="7" s="1"/>
  <c r="CP66" i="6"/>
  <c r="CP93" i="7" s="1"/>
  <c r="CT66" i="6"/>
  <c r="CT93" i="7" s="1"/>
  <c r="CX66" i="6"/>
  <c r="CX93" i="7" s="1"/>
  <c r="DB66" i="6"/>
  <c r="DB93" i="7" s="1"/>
  <c r="CE66" i="6"/>
  <c r="CI66" i="6"/>
  <c r="CM66" i="6"/>
  <c r="CQ66" i="6"/>
  <c r="CU66" i="6"/>
  <c r="CY66" i="6"/>
  <c r="G66" i="6"/>
  <c r="K66" i="6"/>
  <c r="O66" i="6"/>
  <c r="S66" i="6"/>
  <c r="W66" i="6"/>
  <c r="AA66" i="6"/>
  <c r="AE66" i="6"/>
  <c r="AI66" i="6"/>
  <c r="AM66" i="6"/>
  <c r="AQ66" i="6"/>
  <c r="AU66" i="6"/>
  <c r="AY66" i="6"/>
  <c r="BC66" i="6"/>
  <c r="BG66" i="6"/>
  <c r="BK66" i="6"/>
  <c r="BO66" i="6"/>
  <c r="BS66" i="6"/>
  <c r="BW66" i="6"/>
  <c r="CA66" i="6"/>
  <c r="C66" i="6"/>
  <c r="BM66" i="6"/>
  <c r="BM93" i="7" s="1"/>
  <c r="D66" i="6"/>
  <c r="D93" i="7" s="1"/>
  <c r="H66" i="6"/>
  <c r="H93" i="7" s="1"/>
  <c r="L66" i="6"/>
  <c r="L93" i="7" s="1"/>
  <c r="P66" i="6"/>
  <c r="P93" i="7" s="1"/>
  <c r="T66" i="6"/>
  <c r="T93" i="7" s="1"/>
  <c r="X66" i="6"/>
  <c r="X93" i="7" s="1"/>
  <c r="AB66" i="6"/>
  <c r="AB93" i="7" s="1"/>
  <c r="AF66" i="6"/>
  <c r="AF93" i="7" s="1"/>
  <c r="AJ66" i="6"/>
  <c r="AJ93" i="7" s="1"/>
  <c r="AN66" i="6"/>
  <c r="AN93" i="7" s="1"/>
  <c r="AR66" i="6"/>
  <c r="AR93" i="7" s="1"/>
  <c r="AV66" i="6"/>
  <c r="AV93" i="7" s="1"/>
  <c r="AZ66" i="6"/>
  <c r="AZ93" i="7" s="1"/>
  <c r="BD66" i="6"/>
  <c r="BD93" i="7" s="1"/>
  <c r="BH66" i="6"/>
  <c r="BH93" i="7" s="1"/>
  <c r="BL66" i="6"/>
  <c r="BL93" i="7" s="1"/>
  <c r="BP66" i="6"/>
  <c r="BP93" i="7" s="1"/>
  <c r="BT66" i="6"/>
  <c r="BT93" i="7" s="1"/>
  <c r="BX66" i="6"/>
  <c r="BX93" i="7" s="1"/>
  <c r="CB66" i="6"/>
  <c r="CB93" i="7" s="1"/>
  <c r="BU66" i="6"/>
  <c r="BU93" i="7" s="1"/>
  <c r="E66" i="6"/>
  <c r="E93" i="7" s="1"/>
  <c r="I66" i="6"/>
  <c r="I93" i="7" s="1"/>
  <c r="M66" i="6"/>
  <c r="M93" i="7" s="1"/>
  <c r="Q66" i="6"/>
  <c r="Q93" i="7" s="1"/>
  <c r="U66" i="6"/>
  <c r="U93" i="7" s="1"/>
  <c r="Y66" i="6"/>
  <c r="Y93" i="7" s="1"/>
  <c r="AC66" i="6"/>
  <c r="AC93" i="7" s="1"/>
  <c r="AG66" i="6"/>
  <c r="AG93" i="7" s="1"/>
  <c r="AK66" i="6"/>
  <c r="AK93" i="7" s="1"/>
  <c r="AO66" i="6"/>
  <c r="AO93" i="7" s="1"/>
  <c r="AS66" i="6"/>
  <c r="AS93" i="7" s="1"/>
  <c r="AW66" i="6"/>
  <c r="AW93" i="7" s="1"/>
  <c r="BA66" i="6"/>
  <c r="BA93" i="7" s="1"/>
  <c r="BE66" i="6"/>
  <c r="BE93" i="7" s="1"/>
  <c r="BI66" i="6"/>
  <c r="BI93" i="7" s="1"/>
  <c r="BQ66" i="6"/>
  <c r="BQ93" i="7" s="1"/>
  <c r="BY66" i="6"/>
  <c r="BY93" i="7" s="1"/>
  <c r="CC66" i="6"/>
  <c r="CC93" i="7" s="1"/>
  <c r="F66" i="6"/>
  <c r="F93" i="7" s="1"/>
  <c r="J66" i="6"/>
  <c r="N66" i="6"/>
  <c r="N93" i="7" s="1"/>
  <c r="R66" i="6"/>
  <c r="R93" i="7" s="1"/>
  <c r="V66" i="6"/>
  <c r="V93" i="7" s="1"/>
  <c r="Z66" i="6"/>
  <c r="Z93" i="7" s="1"/>
  <c r="AD66" i="6"/>
  <c r="AD93" i="7" s="1"/>
  <c r="AH66" i="6"/>
  <c r="AH93" i="7" s="1"/>
  <c r="AL66" i="6"/>
  <c r="AL93" i="7" s="1"/>
  <c r="AP66" i="6"/>
  <c r="AP93" i="7" s="1"/>
  <c r="AT66" i="6"/>
  <c r="AT93" i="7" s="1"/>
  <c r="AX66" i="6"/>
  <c r="AX93" i="7" s="1"/>
  <c r="BB66" i="6"/>
  <c r="BB93" i="7" s="1"/>
  <c r="BF66" i="6"/>
  <c r="BF93" i="7" s="1"/>
  <c r="BJ66" i="6"/>
  <c r="BJ93" i="7" s="1"/>
  <c r="BN66" i="6"/>
  <c r="BN93" i="7" s="1"/>
  <c r="BR66" i="6"/>
  <c r="BR93" i="7" s="1"/>
  <c r="BV66" i="6"/>
  <c r="BV93" i="7" s="1"/>
  <c r="BZ66" i="6"/>
  <c r="BZ93" i="7" s="1"/>
  <c r="CD66" i="6"/>
  <c r="CD93" i="7" s="1"/>
  <c r="CE41" i="6"/>
  <c r="CI41" i="6"/>
  <c r="CM41" i="6"/>
  <c r="CQ41" i="6"/>
  <c r="CU41" i="6"/>
  <c r="CY41" i="6"/>
  <c r="CF41" i="6"/>
  <c r="CJ41" i="6"/>
  <c r="CN41" i="6"/>
  <c r="CR41" i="6"/>
  <c r="CV41" i="6"/>
  <c r="CZ41" i="6"/>
  <c r="CG41" i="6"/>
  <c r="CK41" i="6"/>
  <c r="CO41" i="6"/>
  <c r="CS41" i="6"/>
  <c r="CW41" i="6"/>
  <c r="DA41" i="6"/>
  <c r="CH41" i="6"/>
  <c r="CL41" i="6"/>
  <c r="CP41" i="6"/>
  <c r="CT41" i="6"/>
  <c r="CX41" i="6"/>
  <c r="DB41" i="6"/>
  <c r="E41" i="6"/>
  <c r="I41" i="6"/>
  <c r="M41" i="6"/>
  <c r="Q41" i="6"/>
  <c r="U41" i="6"/>
  <c r="Y41" i="6"/>
  <c r="AC41" i="6"/>
  <c r="AG41" i="6"/>
  <c r="AK41" i="6"/>
  <c r="AO41" i="6"/>
  <c r="AS41" i="6"/>
  <c r="AW41" i="6"/>
  <c r="BA41" i="6"/>
  <c r="BE41" i="6"/>
  <c r="BI41" i="6"/>
  <c r="BM41" i="6"/>
  <c r="BQ41" i="6"/>
  <c r="BU41" i="6"/>
  <c r="D41" i="6"/>
  <c r="J41" i="6"/>
  <c r="O41" i="6"/>
  <c r="T41" i="6"/>
  <c r="Z41" i="6"/>
  <c r="AE41" i="6"/>
  <c r="AJ41" i="6"/>
  <c r="AP41" i="6"/>
  <c r="AU41" i="6"/>
  <c r="AZ41" i="6"/>
  <c r="BF41" i="6"/>
  <c r="BK41" i="6"/>
  <c r="BP41" i="6"/>
  <c r="BV41" i="6"/>
  <c r="BZ41" i="6"/>
  <c r="CD41" i="6"/>
  <c r="AA41" i="6"/>
  <c r="BB41" i="6"/>
  <c r="BL41" i="6"/>
  <c r="BR41" i="6"/>
  <c r="CA41" i="6"/>
  <c r="C41" i="6"/>
  <c r="N41" i="6"/>
  <c r="AD41" i="6"/>
  <c r="AT41" i="6"/>
  <c r="BJ41" i="6"/>
  <c r="BY41" i="6"/>
  <c r="F41" i="6"/>
  <c r="K41" i="6"/>
  <c r="P41" i="6"/>
  <c r="V41" i="6"/>
  <c r="AF41" i="6"/>
  <c r="AL41" i="6"/>
  <c r="AQ41" i="6"/>
  <c r="AV41" i="6"/>
  <c r="BG41" i="6"/>
  <c r="BW41" i="6"/>
  <c r="S41" i="6"/>
  <c r="AI41" i="6"/>
  <c r="BD41" i="6"/>
  <c r="BT41" i="6"/>
  <c r="G41" i="6"/>
  <c r="L41" i="6"/>
  <c r="R41" i="6"/>
  <c r="W41" i="6"/>
  <c r="AB41" i="6"/>
  <c r="AH41" i="6"/>
  <c r="AM41" i="6"/>
  <c r="AR41" i="6"/>
  <c r="AX41" i="6"/>
  <c r="BC41" i="6"/>
  <c r="BH41" i="6"/>
  <c r="BN41" i="6"/>
  <c r="BS41" i="6"/>
  <c r="BX41" i="6"/>
  <c r="CB41" i="6"/>
  <c r="H41" i="6"/>
  <c r="X41" i="6"/>
  <c r="AN41" i="6"/>
  <c r="AY41" i="6"/>
  <c r="BO41" i="6"/>
  <c r="CC41" i="6"/>
  <c r="CE43" i="6"/>
  <c r="CI43" i="6"/>
  <c r="CM43" i="6"/>
  <c r="CQ43" i="6"/>
  <c r="CU43" i="6"/>
  <c r="CY43" i="6"/>
  <c r="CF43" i="6"/>
  <c r="CJ43" i="6"/>
  <c r="CN43" i="6"/>
  <c r="CR43" i="6"/>
  <c r="CV43" i="6"/>
  <c r="CZ43" i="6"/>
  <c r="CG43" i="6"/>
  <c r="CK43" i="6"/>
  <c r="CO43" i="6"/>
  <c r="CS43" i="6"/>
  <c r="CW43" i="6"/>
  <c r="DA43" i="6"/>
  <c r="CH43" i="6"/>
  <c r="CL43" i="6"/>
  <c r="CP43" i="6"/>
  <c r="CT43" i="6"/>
  <c r="CX43" i="6"/>
  <c r="DB43" i="6"/>
  <c r="DE119" i="6" s="1"/>
  <c r="E43" i="6"/>
  <c r="I43" i="6"/>
  <c r="M43" i="6"/>
  <c r="Q43" i="6"/>
  <c r="U43" i="6"/>
  <c r="Y43" i="6"/>
  <c r="AC43" i="6"/>
  <c r="AG43" i="6"/>
  <c r="AK43" i="6"/>
  <c r="AO43" i="6"/>
  <c r="AS43" i="6"/>
  <c r="AW43" i="6"/>
  <c r="BA43" i="6"/>
  <c r="BE43" i="6"/>
  <c r="BI43" i="6"/>
  <c r="BM43" i="6"/>
  <c r="BQ43" i="6"/>
  <c r="BU43" i="6"/>
  <c r="BY43" i="6"/>
  <c r="CC43" i="6"/>
  <c r="F43" i="6"/>
  <c r="J43" i="6"/>
  <c r="N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BV43" i="6"/>
  <c r="BZ43" i="6"/>
  <c r="CD43" i="6"/>
  <c r="G43" i="6"/>
  <c r="K43" i="6"/>
  <c r="O43" i="6"/>
  <c r="S43" i="6"/>
  <c r="W43" i="6"/>
  <c r="AA43" i="6"/>
  <c r="AE43" i="6"/>
  <c r="AI43" i="6"/>
  <c r="AM43" i="6"/>
  <c r="AQ43" i="6"/>
  <c r="AU43" i="6"/>
  <c r="AY43" i="6"/>
  <c r="BC43" i="6"/>
  <c r="BG43" i="6"/>
  <c r="BK43" i="6"/>
  <c r="BO43" i="6"/>
  <c r="BS43" i="6"/>
  <c r="BW43" i="6"/>
  <c r="CA43" i="6"/>
  <c r="C43" i="6"/>
  <c r="D43" i="6"/>
  <c r="T43" i="6"/>
  <c r="AJ43" i="6"/>
  <c r="AZ43" i="6"/>
  <c r="BP43" i="6"/>
  <c r="AV43" i="6"/>
  <c r="H43" i="6"/>
  <c r="X43" i="6"/>
  <c r="AN43" i="6"/>
  <c r="BD43" i="6"/>
  <c r="BT43" i="6"/>
  <c r="AF43" i="6"/>
  <c r="CB43" i="6"/>
  <c r="L43" i="6"/>
  <c r="AB43" i="6"/>
  <c r="AR43" i="6"/>
  <c r="BH43" i="6"/>
  <c r="BX43" i="6"/>
  <c r="P43" i="6"/>
  <c r="BL43" i="6"/>
  <c r="CF69" i="6"/>
  <c r="CF75" i="7" s="1"/>
  <c r="CJ69" i="6"/>
  <c r="CJ75" i="7" s="1"/>
  <c r="CN69" i="6"/>
  <c r="CN75" i="7" s="1"/>
  <c r="CR69" i="6"/>
  <c r="CR75" i="7" s="1"/>
  <c r="CV69" i="6"/>
  <c r="CV75" i="7" s="1"/>
  <c r="CZ69" i="6"/>
  <c r="CZ75" i="7" s="1"/>
  <c r="CG69" i="6"/>
  <c r="CG75" i="7" s="1"/>
  <c r="CK69" i="6"/>
  <c r="CK75" i="7" s="1"/>
  <c r="CO69" i="6"/>
  <c r="CO75" i="7" s="1"/>
  <c r="CS69" i="6"/>
  <c r="CS75" i="7" s="1"/>
  <c r="CW69" i="6"/>
  <c r="CW75" i="7" s="1"/>
  <c r="DA69" i="6"/>
  <c r="DA75" i="7" s="1"/>
  <c r="CH69" i="6"/>
  <c r="CH75" i="7" s="1"/>
  <c r="CL69" i="6"/>
  <c r="CL75" i="7" s="1"/>
  <c r="CP69" i="6"/>
  <c r="CP75" i="7" s="1"/>
  <c r="CT69" i="6"/>
  <c r="CT75" i="7" s="1"/>
  <c r="CX69" i="6"/>
  <c r="CX75" i="7" s="1"/>
  <c r="DB69" i="6"/>
  <c r="DB75" i="7" s="1"/>
  <c r="CE69" i="6"/>
  <c r="CI69" i="6"/>
  <c r="CM69" i="6"/>
  <c r="CQ69" i="6"/>
  <c r="CU69" i="6"/>
  <c r="CY69" i="6"/>
  <c r="F69" i="6"/>
  <c r="F75" i="7" s="1"/>
  <c r="J69" i="6"/>
  <c r="J75" i="7" s="1"/>
  <c r="N69" i="6"/>
  <c r="N75" i="7" s="1"/>
  <c r="R69" i="6"/>
  <c r="R75" i="7" s="1"/>
  <c r="V69" i="6"/>
  <c r="V75" i="7" s="1"/>
  <c r="Z69" i="6"/>
  <c r="Z75" i="7" s="1"/>
  <c r="AD69" i="6"/>
  <c r="AD75" i="7" s="1"/>
  <c r="AH69" i="6"/>
  <c r="AH75" i="7" s="1"/>
  <c r="AL69" i="6"/>
  <c r="AL75" i="7" s="1"/>
  <c r="AP69" i="6"/>
  <c r="AP75" i="7" s="1"/>
  <c r="AT69" i="6"/>
  <c r="AT75" i="7" s="1"/>
  <c r="AX69" i="6"/>
  <c r="AX75" i="7" s="1"/>
  <c r="BB69" i="6"/>
  <c r="BB75" i="7" s="1"/>
  <c r="BF69" i="6"/>
  <c r="BF75" i="7" s="1"/>
  <c r="BJ69" i="6"/>
  <c r="BJ75" i="7" s="1"/>
  <c r="BN69" i="6"/>
  <c r="BN75" i="7" s="1"/>
  <c r="BR69" i="6"/>
  <c r="BR75" i="7" s="1"/>
  <c r="BV69" i="6"/>
  <c r="BV75" i="7" s="1"/>
  <c r="BZ69" i="6"/>
  <c r="BZ75" i="7" s="1"/>
  <c r="CD69" i="6"/>
  <c r="CD75" i="7" s="1"/>
  <c r="G69" i="6"/>
  <c r="K69" i="6"/>
  <c r="O69" i="6"/>
  <c r="S69" i="6"/>
  <c r="W69" i="6"/>
  <c r="AA69" i="6"/>
  <c r="AE69" i="6"/>
  <c r="AI69" i="6"/>
  <c r="AM69" i="6"/>
  <c r="AQ69" i="6"/>
  <c r="AU69" i="6"/>
  <c r="AY69" i="6"/>
  <c r="BC69" i="6"/>
  <c r="BG69" i="6"/>
  <c r="BK69" i="6"/>
  <c r="BO69" i="6"/>
  <c r="BS69" i="6"/>
  <c r="BW69" i="6"/>
  <c r="CA69" i="6"/>
  <c r="C69" i="6"/>
  <c r="D69" i="6"/>
  <c r="D75" i="7" s="1"/>
  <c r="H69" i="6"/>
  <c r="H75" i="7" s="1"/>
  <c r="L69" i="6"/>
  <c r="L75" i="7" s="1"/>
  <c r="P69" i="6"/>
  <c r="P75" i="7" s="1"/>
  <c r="T69" i="6"/>
  <c r="T75" i="7" s="1"/>
  <c r="X69" i="6"/>
  <c r="X75" i="7" s="1"/>
  <c r="AB69" i="6"/>
  <c r="AB75" i="7" s="1"/>
  <c r="AF69" i="6"/>
  <c r="AF75" i="7" s="1"/>
  <c r="AJ69" i="6"/>
  <c r="AJ75" i="7" s="1"/>
  <c r="AN69" i="6"/>
  <c r="AN75" i="7" s="1"/>
  <c r="AR69" i="6"/>
  <c r="AR75" i="7" s="1"/>
  <c r="AV69" i="6"/>
  <c r="AV75" i="7" s="1"/>
  <c r="AZ69" i="6"/>
  <c r="AZ75" i="7" s="1"/>
  <c r="BD69" i="6"/>
  <c r="BD75" i="7" s="1"/>
  <c r="BH69" i="6"/>
  <c r="BH75" i="7" s="1"/>
  <c r="BL69" i="6"/>
  <c r="BL75" i="7" s="1"/>
  <c r="BP69" i="6"/>
  <c r="BP75" i="7" s="1"/>
  <c r="BT69" i="6"/>
  <c r="BT75" i="7" s="1"/>
  <c r="BX69" i="6"/>
  <c r="BX75" i="7" s="1"/>
  <c r="CB69" i="6"/>
  <c r="CB75" i="7" s="1"/>
  <c r="E69" i="6"/>
  <c r="E75" i="7" s="1"/>
  <c r="U69" i="6"/>
  <c r="U75" i="7" s="1"/>
  <c r="AK69" i="6"/>
  <c r="AK75" i="7" s="1"/>
  <c r="BA69" i="6"/>
  <c r="BA75" i="7" s="1"/>
  <c r="BQ69" i="6"/>
  <c r="BQ75" i="7" s="1"/>
  <c r="Q69" i="6"/>
  <c r="Q75" i="7" s="1"/>
  <c r="AW69" i="6"/>
  <c r="AW75" i="7" s="1"/>
  <c r="I69" i="6"/>
  <c r="I75" i="7" s="1"/>
  <c r="Y69" i="6"/>
  <c r="Y75" i="7" s="1"/>
  <c r="AO69" i="6"/>
  <c r="AO75" i="7" s="1"/>
  <c r="BE69" i="6"/>
  <c r="BE75" i="7" s="1"/>
  <c r="BU69" i="6"/>
  <c r="BU75" i="7" s="1"/>
  <c r="AG69" i="6"/>
  <c r="AG75" i="7" s="1"/>
  <c r="CC69" i="6"/>
  <c r="CC75" i="7" s="1"/>
  <c r="M69" i="6"/>
  <c r="M75" i="7" s="1"/>
  <c r="AC69" i="6"/>
  <c r="AC75" i="7" s="1"/>
  <c r="AS69" i="6"/>
  <c r="AS75" i="7" s="1"/>
  <c r="BI69" i="6"/>
  <c r="BI75" i="7" s="1"/>
  <c r="BY69" i="6"/>
  <c r="BY75" i="7" s="1"/>
  <c r="BM69" i="6"/>
  <c r="BM75" i="7" s="1"/>
  <c r="CF71" i="6"/>
  <c r="CF81" i="7" s="1"/>
  <c r="CJ71" i="6"/>
  <c r="CJ81" i="7" s="1"/>
  <c r="CN71" i="6"/>
  <c r="CN81" i="7" s="1"/>
  <c r="CR71" i="6"/>
  <c r="CR81" i="7" s="1"/>
  <c r="CV71" i="6"/>
  <c r="CV81" i="7" s="1"/>
  <c r="CZ71" i="6"/>
  <c r="CZ81" i="7" s="1"/>
  <c r="CG71" i="6"/>
  <c r="CG81" i="7" s="1"/>
  <c r="CK71" i="6"/>
  <c r="CK81" i="7" s="1"/>
  <c r="CO71" i="6"/>
  <c r="CO81" i="7" s="1"/>
  <c r="CS71" i="6"/>
  <c r="CS81" i="7" s="1"/>
  <c r="CW71" i="6"/>
  <c r="CW81" i="7" s="1"/>
  <c r="DA71" i="6"/>
  <c r="DA81" i="7" s="1"/>
  <c r="CH71" i="6"/>
  <c r="CH81" i="7" s="1"/>
  <c r="CL71" i="6"/>
  <c r="CL81" i="7" s="1"/>
  <c r="CP71" i="6"/>
  <c r="CP81" i="7" s="1"/>
  <c r="CT71" i="6"/>
  <c r="CT81" i="7" s="1"/>
  <c r="CX71" i="6"/>
  <c r="CX81" i="7" s="1"/>
  <c r="DB71" i="6"/>
  <c r="DB81" i="7" s="1"/>
  <c r="CE71" i="6"/>
  <c r="CI71" i="6"/>
  <c r="CM71" i="6"/>
  <c r="CQ71" i="6"/>
  <c r="CU71" i="6"/>
  <c r="CY71" i="6"/>
  <c r="I71" i="6"/>
  <c r="I81" i="7" s="1"/>
  <c r="M71" i="6"/>
  <c r="M81" i="7" s="1"/>
  <c r="Q71" i="6"/>
  <c r="Q81" i="7" s="1"/>
  <c r="U71" i="6"/>
  <c r="U81" i="7" s="1"/>
  <c r="Y71" i="6"/>
  <c r="Y81" i="7" s="1"/>
  <c r="AC71" i="6"/>
  <c r="AC81" i="7" s="1"/>
  <c r="AG71" i="6"/>
  <c r="AG81" i="7" s="1"/>
  <c r="AK71" i="6"/>
  <c r="AK81" i="7" s="1"/>
  <c r="AO71" i="6"/>
  <c r="AO81" i="7" s="1"/>
  <c r="AS71" i="6"/>
  <c r="AS81" i="7" s="1"/>
  <c r="AW71" i="6"/>
  <c r="AW81" i="7" s="1"/>
  <c r="BA71" i="6"/>
  <c r="BA81" i="7" s="1"/>
  <c r="BE71" i="6"/>
  <c r="BE81" i="7" s="1"/>
  <c r="BI71" i="6"/>
  <c r="BI81" i="7" s="1"/>
  <c r="BM71" i="6"/>
  <c r="BM81" i="7" s="1"/>
  <c r="BQ71" i="6"/>
  <c r="BQ81" i="7" s="1"/>
  <c r="BU71" i="6"/>
  <c r="BU81" i="7" s="1"/>
  <c r="BY71" i="6"/>
  <c r="BY81" i="7" s="1"/>
  <c r="CC71" i="6"/>
  <c r="CC81" i="7" s="1"/>
  <c r="F71" i="6"/>
  <c r="F81" i="7" s="1"/>
  <c r="J71" i="6"/>
  <c r="J81" i="7" s="1"/>
  <c r="N71" i="6"/>
  <c r="N81" i="7" s="1"/>
  <c r="R71" i="6"/>
  <c r="R81" i="7" s="1"/>
  <c r="V71" i="6"/>
  <c r="V81" i="7" s="1"/>
  <c r="Z71" i="6"/>
  <c r="Z81" i="7" s="1"/>
  <c r="AD71" i="6"/>
  <c r="AD81" i="7" s="1"/>
  <c r="AH71" i="6"/>
  <c r="AH81" i="7" s="1"/>
  <c r="AL71" i="6"/>
  <c r="AL81" i="7" s="1"/>
  <c r="AP71" i="6"/>
  <c r="AP81" i="7" s="1"/>
  <c r="AT71" i="6"/>
  <c r="AT81" i="7" s="1"/>
  <c r="AX71" i="6"/>
  <c r="AX81" i="7" s="1"/>
  <c r="BB71" i="6"/>
  <c r="BB81" i="7" s="1"/>
  <c r="BF71" i="6"/>
  <c r="BF81" i="7" s="1"/>
  <c r="BJ71" i="6"/>
  <c r="BJ81" i="7" s="1"/>
  <c r="BN71" i="6"/>
  <c r="BN81" i="7" s="1"/>
  <c r="BR71" i="6"/>
  <c r="BR81" i="7" s="1"/>
  <c r="BV71" i="6"/>
  <c r="BV81" i="7" s="1"/>
  <c r="BZ71" i="6"/>
  <c r="BZ81" i="7" s="1"/>
  <c r="CD71" i="6"/>
  <c r="CD81" i="7" s="1"/>
  <c r="G71" i="6"/>
  <c r="K71" i="6"/>
  <c r="O71" i="6"/>
  <c r="S71" i="6"/>
  <c r="W71" i="6"/>
  <c r="AA71" i="6"/>
  <c r="AE71" i="6"/>
  <c r="AI71" i="6"/>
  <c r="AM71" i="6"/>
  <c r="AQ71" i="6"/>
  <c r="AU71" i="6"/>
  <c r="AY71" i="6"/>
  <c r="BC71" i="6"/>
  <c r="BG71" i="6"/>
  <c r="BK71" i="6"/>
  <c r="BO71" i="6"/>
  <c r="BS71" i="6"/>
  <c r="BW71" i="6"/>
  <c r="CA71" i="6"/>
  <c r="T71" i="6"/>
  <c r="T81" i="7" s="1"/>
  <c r="AJ71" i="6"/>
  <c r="AJ81" i="7" s="1"/>
  <c r="AZ71" i="6"/>
  <c r="AZ81" i="7" s="1"/>
  <c r="BP71" i="6"/>
  <c r="BP81" i="7" s="1"/>
  <c r="H71" i="6"/>
  <c r="H81" i="7" s="1"/>
  <c r="X71" i="6"/>
  <c r="X81" i="7" s="1"/>
  <c r="AN71" i="6"/>
  <c r="AN81" i="7" s="1"/>
  <c r="BD71" i="6"/>
  <c r="BD81" i="7" s="1"/>
  <c r="BT71" i="6"/>
  <c r="BT81" i="7" s="1"/>
  <c r="D71" i="6"/>
  <c r="D81" i="7" s="1"/>
  <c r="C71" i="6"/>
  <c r="L71" i="6"/>
  <c r="L81" i="7" s="1"/>
  <c r="AB71" i="6"/>
  <c r="AB81" i="7" s="1"/>
  <c r="AR71" i="6"/>
  <c r="AR81" i="7" s="1"/>
  <c r="BH71" i="6"/>
  <c r="BH81" i="7" s="1"/>
  <c r="BX71" i="6"/>
  <c r="BX81" i="7" s="1"/>
  <c r="E71" i="6"/>
  <c r="E81" i="7" s="1"/>
  <c r="BL71" i="6"/>
  <c r="BL81" i="7" s="1"/>
  <c r="P71" i="6"/>
  <c r="P81" i="7" s="1"/>
  <c r="CB71" i="6"/>
  <c r="CB81" i="7" s="1"/>
  <c r="AF71" i="6"/>
  <c r="AF81" i="7" s="1"/>
  <c r="AV71" i="6"/>
  <c r="AV81" i="7" s="1"/>
  <c r="CF76" i="6"/>
  <c r="CE76" i="6"/>
  <c r="CJ76" i="6"/>
  <c r="CN76" i="6"/>
  <c r="CR76" i="6"/>
  <c r="CV76" i="6"/>
  <c r="CZ76" i="6"/>
  <c r="CG76" i="6"/>
  <c r="CK76" i="6"/>
  <c r="CO76" i="6"/>
  <c r="CS76" i="6"/>
  <c r="CW76" i="6"/>
  <c r="DA76" i="6"/>
  <c r="CH76" i="6"/>
  <c r="CL76" i="6"/>
  <c r="CP76" i="6"/>
  <c r="CT76" i="6"/>
  <c r="CX76" i="6"/>
  <c r="DB76" i="6"/>
  <c r="CI76" i="6"/>
  <c r="CM76" i="6"/>
  <c r="CQ76" i="6"/>
  <c r="CU76" i="6"/>
  <c r="CY76" i="6"/>
  <c r="H76" i="6"/>
  <c r="L76" i="6"/>
  <c r="P76" i="6"/>
  <c r="T76" i="6"/>
  <c r="X76" i="6"/>
  <c r="AB76" i="6"/>
  <c r="AF76" i="6"/>
  <c r="AJ76" i="6"/>
  <c r="AN76" i="6"/>
  <c r="F76" i="6"/>
  <c r="J76" i="6"/>
  <c r="N76" i="6"/>
  <c r="R76" i="6"/>
  <c r="V76" i="6"/>
  <c r="Z76" i="6"/>
  <c r="AD76" i="6"/>
  <c r="AH76" i="6"/>
  <c r="G76" i="6"/>
  <c r="O76" i="6"/>
  <c r="W76" i="6"/>
  <c r="AE76" i="6"/>
  <c r="AL76" i="6"/>
  <c r="AQ76" i="6"/>
  <c r="AU76" i="6"/>
  <c r="AY76" i="6"/>
  <c r="BC76" i="6"/>
  <c r="BG76" i="6"/>
  <c r="BK76" i="6"/>
  <c r="BO76" i="6"/>
  <c r="BS76" i="6"/>
  <c r="BW76" i="6"/>
  <c r="CA76" i="6"/>
  <c r="E76" i="6"/>
  <c r="I76" i="6"/>
  <c r="Q76" i="6"/>
  <c r="Y76" i="6"/>
  <c r="AG76" i="6"/>
  <c r="AM76" i="6"/>
  <c r="AR76" i="6"/>
  <c r="AV76" i="6"/>
  <c r="AZ76" i="6"/>
  <c r="BD76" i="6"/>
  <c r="BH76" i="6"/>
  <c r="BL76" i="6"/>
  <c r="BP76" i="6"/>
  <c r="BT76" i="6"/>
  <c r="BX76" i="6"/>
  <c r="CB76" i="6"/>
  <c r="K76" i="6"/>
  <c r="S76" i="6"/>
  <c r="AA76" i="6"/>
  <c r="AI76" i="6"/>
  <c r="AO76" i="6"/>
  <c r="AS76" i="6"/>
  <c r="AW76" i="6"/>
  <c r="BA76" i="6"/>
  <c r="BE76" i="6"/>
  <c r="BI76" i="6"/>
  <c r="BM76" i="6"/>
  <c r="BQ76" i="6"/>
  <c r="BU76" i="6"/>
  <c r="BY76" i="6"/>
  <c r="CC76" i="6"/>
  <c r="AK76" i="6"/>
  <c r="BB76" i="6"/>
  <c r="BR76" i="6"/>
  <c r="M76" i="6"/>
  <c r="AP76" i="6"/>
  <c r="BF76" i="6"/>
  <c r="BV76" i="6"/>
  <c r="C76" i="6"/>
  <c r="U76" i="6"/>
  <c r="AT76" i="6"/>
  <c r="BJ76" i="6"/>
  <c r="BZ76" i="6"/>
  <c r="D76" i="6"/>
  <c r="BN76" i="6"/>
  <c r="CD76" i="6"/>
  <c r="AX76" i="6"/>
  <c r="AC76" i="6"/>
  <c r="W13" i="6"/>
  <c r="B83" i="5"/>
  <c r="AY163" i="6" l="1"/>
  <c r="AY159" i="6"/>
  <c r="FA119" i="6"/>
  <c r="DU119" i="6"/>
  <c r="EG119" i="6"/>
  <c r="DM119" i="6"/>
  <c r="DI119" i="6"/>
  <c r="ER119" i="6"/>
  <c r="AF77" i="9"/>
  <c r="AJ77" i="9"/>
  <c r="AN77" i="9"/>
  <c r="AC77" i="9"/>
  <c r="O65" i="6"/>
  <c r="N65" i="6"/>
  <c r="G17" i="5"/>
  <c r="H17" i="5" s="1"/>
  <c r="AO77" i="9"/>
  <c r="EK119" i="6"/>
  <c r="AK77" i="9"/>
  <c r="AG77" i="9"/>
  <c r="EB119" i="6"/>
  <c r="EU119" i="6"/>
  <c r="DO119" i="6"/>
  <c r="AD76" i="9"/>
  <c r="DG90" i="7"/>
  <c r="AE76" i="9"/>
  <c r="DK90" i="7"/>
  <c r="AI45" i="9"/>
  <c r="EA36" i="7"/>
  <c r="AJ45" i="9"/>
  <c r="EE36" i="7"/>
  <c r="AJ41" i="9"/>
  <c r="EE118" i="6"/>
  <c r="AJ121" i="9" s="1"/>
  <c r="EP117" i="6"/>
  <c r="EP50" i="6"/>
  <c r="EP59" i="6" s="1"/>
  <c r="DN117" i="6"/>
  <c r="DN50" i="6"/>
  <c r="DN59" i="6" s="1"/>
  <c r="DI117" i="6"/>
  <c r="DI126" i="6" s="1"/>
  <c r="DI50" i="6"/>
  <c r="DI59" i="6" s="1"/>
  <c r="DL117" i="6"/>
  <c r="DL50" i="6"/>
  <c r="DL59" i="6" s="1"/>
  <c r="AF40" i="9"/>
  <c r="DO117" i="6"/>
  <c r="DO50" i="6"/>
  <c r="DO59" i="6" s="1"/>
  <c r="AD67" i="9"/>
  <c r="DG93" i="7"/>
  <c r="DG94" i="7" s="1"/>
  <c r="DG143" i="6" s="1"/>
  <c r="AF67" i="9"/>
  <c r="DO93" i="7"/>
  <c r="DO94" i="7" s="1"/>
  <c r="DO143" i="6" s="1"/>
  <c r="AG73" i="9"/>
  <c r="DS87" i="7"/>
  <c r="DX88" i="7" s="1"/>
  <c r="DX149" i="6" s="1"/>
  <c r="AH153" i="9" s="1"/>
  <c r="AF42" i="9"/>
  <c r="DR119" i="6"/>
  <c r="AF72" i="9"/>
  <c r="DO81" i="7"/>
  <c r="DP82" i="7" s="1"/>
  <c r="DP148" i="6" s="1"/>
  <c r="AF152" i="9" s="1"/>
  <c r="AK69" i="9"/>
  <c r="EI72" i="7"/>
  <c r="EG73" i="7" s="1"/>
  <c r="EG145" i="6" s="1"/>
  <c r="AJ149" i="9" s="1"/>
  <c r="E65" i="6"/>
  <c r="J65" i="6"/>
  <c r="AO76" i="9"/>
  <c r="EY90" i="7"/>
  <c r="AH76" i="9"/>
  <c r="DW90" i="7"/>
  <c r="AL76" i="9"/>
  <c r="EM90" i="7"/>
  <c r="AC45" i="9"/>
  <c r="DC36" i="7"/>
  <c r="AO45" i="9"/>
  <c r="EY36" i="7"/>
  <c r="AH45" i="9"/>
  <c r="DW36" i="7"/>
  <c r="AM41" i="9"/>
  <c r="EQ118" i="6"/>
  <c r="AM121" i="9" s="1"/>
  <c r="AI41" i="9"/>
  <c r="EA118" i="6"/>
  <c r="AI121" i="9" s="1"/>
  <c r="AE41" i="9"/>
  <c r="DK118" i="6"/>
  <c r="AE121" i="9" s="1"/>
  <c r="DZ117" i="6"/>
  <c r="DZ50" i="6"/>
  <c r="DZ59" i="6" s="1"/>
  <c r="DV117" i="6"/>
  <c r="DV50" i="6"/>
  <c r="DV59" i="6" s="1"/>
  <c r="DR117" i="6"/>
  <c r="DR50" i="6"/>
  <c r="DR59" i="6" s="1"/>
  <c r="FA117" i="6"/>
  <c r="FA126" i="6" s="1"/>
  <c r="FA50" i="6"/>
  <c r="FA59" i="6" s="1"/>
  <c r="EK117" i="6"/>
  <c r="EK126" i="6" s="1"/>
  <c r="EK50" i="6"/>
  <c r="EK59" i="6" s="1"/>
  <c r="DU117" i="6"/>
  <c r="DU126" i="6" s="1"/>
  <c r="DU50" i="6"/>
  <c r="DU59" i="6" s="1"/>
  <c r="DE117" i="6"/>
  <c r="DE126" i="6" s="1"/>
  <c r="DE50" i="6"/>
  <c r="DE59" i="6" s="1"/>
  <c r="EN117" i="6"/>
  <c r="EN50" i="6"/>
  <c r="EN59" i="6" s="1"/>
  <c r="DX117" i="6"/>
  <c r="DX50" i="6"/>
  <c r="DX59" i="6" s="1"/>
  <c r="DH117" i="6"/>
  <c r="DH50" i="6"/>
  <c r="DH59" i="6" s="1"/>
  <c r="AM40" i="9"/>
  <c r="EQ117" i="6"/>
  <c r="EQ50" i="6"/>
  <c r="EQ59" i="6" s="1"/>
  <c r="AI40" i="9"/>
  <c r="EA117" i="6"/>
  <c r="EA50" i="6"/>
  <c r="EA59" i="6" s="1"/>
  <c r="AE40" i="9"/>
  <c r="DK117" i="6"/>
  <c r="DK50" i="6"/>
  <c r="DK59" i="6" s="1"/>
  <c r="AE67" i="9"/>
  <c r="DK93" i="7"/>
  <c r="DK94" i="7" s="1"/>
  <c r="DK143" i="6" s="1"/>
  <c r="AI67" i="9"/>
  <c r="EA93" i="7"/>
  <c r="EA94" i="7" s="1"/>
  <c r="EA143" i="6" s="1"/>
  <c r="AC67" i="9"/>
  <c r="DC93" i="7"/>
  <c r="DC94" i="7" s="1"/>
  <c r="DC143" i="6" s="1"/>
  <c r="AM74" i="9"/>
  <c r="EQ84" i="7"/>
  <c r="EV85" i="7" s="1"/>
  <c r="EV150" i="6" s="1"/>
  <c r="AN154" i="9" s="1"/>
  <c r="AL74" i="9"/>
  <c r="EM84" i="7"/>
  <c r="ER85" i="7" s="1"/>
  <c r="ER150" i="6" s="1"/>
  <c r="AM154" i="9" s="1"/>
  <c r="AO74" i="9"/>
  <c r="EY84" i="7"/>
  <c r="AN73" i="9"/>
  <c r="EU87" i="7"/>
  <c r="EZ88" i="7" s="1"/>
  <c r="EZ149" i="6" s="1"/>
  <c r="AO153" i="9" s="1"/>
  <c r="AM73" i="9"/>
  <c r="EQ87" i="7"/>
  <c r="EV88" i="7" s="1"/>
  <c r="EV149" i="6" s="1"/>
  <c r="AN153" i="9" s="1"/>
  <c r="AC73" i="9"/>
  <c r="DC87" i="7"/>
  <c r="DH88" i="7" s="1"/>
  <c r="DH149" i="6" s="1"/>
  <c r="AD153" i="9" s="1"/>
  <c r="DQ119" i="6"/>
  <c r="FB119" i="6"/>
  <c r="EN119" i="6"/>
  <c r="DX119" i="6"/>
  <c r="DH119" i="6"/>
  <c r="DH126" i="6" s="1"/>
  <c r="EQ119" i="6"/>
  <c r="EA119" i="6"/>
  <c r="DK119" i="6"/>
  <c r="AM42" i="9"/>
  <c r="ET119" i="6"/>
  <c r="AI42" i="9"/>
  <c r="ED119" i="6"/>
  <c r="AE42" i="9"/>
  <c r="DN119" i="6"/>
  <c r="AO72" i="9"/>
  <c r="EY81" i="7"/>
  <c r="EZ82" i="7" s="1"/>
  <c r="EZ148" i="6" s="1"/>
  <c r="AO152" i="9" s="1"/>
  <c r="AH72" i="9"/>
  <c r="DW81" i="7"/>
  <c r="DX82" i="7" s="1"/>
  <c r="DX148" i="6" s="1"/>
  <c r="AH152" i="9" s="1"/>
  <c r="AD72" i="9"/>
  <c r="DG81" i="7"/>
  <c r="DH82" i="7" s="1"/>
  <c r="DH148" i="6" s="1"/>
  <c r="AD152" i="9" s="1"/>
  <c r="AM77" i="9"/>
  <c r="AL77" i="9"/>
  <c r="AM70" i="9"/>
  <c r="EQ75" i="7"/>
  <c r="EO76" i="7" s="1"/>
  <c r="EO146" i="6" s="1"/>
  <c r="AL150" i="9" s="1"/>
  <c r="AL70" i="9"/>
  <c r="EM75" i="7"/>
  <c r="AO70" i="9"/>
  <c r="EY75" i="7"/>
  <c r="EW76" i="7" s="1"/>
  <c r="EW146" i="6" s="1"/>
  <c r="AN150" i="9" s="1"/>
  <c r="AN69" i="9"/>
  <c r="EU72" i="7"/>
  <c r="ES73" i="7" s="1"/>
  <c r="ES145" i="6" s="1"/>
  <c r="AM149" i="9" s="1"/>
  <c r="AM69" i="9"/>
  <c r="EQ72" i="7"/>
  <c r="EO73" i="7" s="1"/>
  <c r="EO145" i="6" s="1"/>
  <c r="AL149" i="9" s="1"/>
  <c r="AC69" i="9"/>
  <c r="DC72" i="7"/>
  <c r="DA73" i="7" s="1"/>
  <c r="AF76" i="9"/>
  <c r="DO90" i="7"/>
  <c r="AM45" i="9"/>
  <c r="EQ36" i="7"/>
  <c r="AF45" i="9"/>
  <c r="DO36" i="7"/>
  <c r="AF41" i="9"/>
  <c r="DO118" i="6"/>
  <c r="AF121" i="9" s="1"/>
  <c r="EL117" i="6"/>
  <c r="EL50" i="6"/>
  <c r="EL59" i="6" s="1"/>
  <c r="EO117" i="6"/>
  <c r="EO50" i="6"/>
  <c r="EO59" i="6" s="1"/>
  <c r="ER117" i="6"/>
  <c r="ER126" i="6" s="1"/>
  <c r="ER50" i="6"/>
  <c r="ER59" i="6" s="1"/>
  <c r="AN40" i="9"/>
  <c r="EU117" i="6"/>
  <c r="EU50" i="6"/>
  <c r="EU59" i="6" s="1"/>
  <c r="AM67" i="9"/>
  <c r="EQ93" i="7"/>
  <c r="EQ94" i="7" s="1"/>
  <c r="EQ143" i="6" s="1"/>
  <c r="AJ74" i="9"/>
  <c r="EE84" i="7"/>
  <c r="EJ85" i="7" s="1"/>
  <c r="EJ150" i="6" s="1"/>
  <c r="AK154" i="9" s="1"/>
  <c r="AC74" i="9"/>
  <c r="DC84" i="7"/>
  <c r="DH85" i="7" s="1"/>
  <c r="DH150" i="6" s="1"/>
  <c r="AD154" i="9" s="1"/>
  <c r="AO73" i="9"/>
  <c r="EY87" i="7"/>
  <c r="FD88" i="7" s="1"/>
  <c r="AD73" i="9"/>
  <c r="DG87" i="7"/>
  <c r="DL88" i="7" s="1"/>
  <c r="DL149" i="6" s="1"/>
  <c r="AE153" i="9" s="1"/>
  <c r="AJ42" i="9"/>
  <c r="EH119" i="6"/>
  <c r="AC72" i="9"/>
  <c r="DC81" i="7"/>
  <c r="DD82" i="7" s="1"/>
  <c r="DD148" i="6" s="1"/>
  <c r="AC152" i="9" s="1"/>
  <c r="AJ70" i="9"/>
  <c r="EE75" i="7"/>
  <c r="EC76" i="7" s="1"/>
  <c r="EC146" i="6" s="1"/>
  <c r="AI150" i="9" s="1"/>
  <c r="AC70" i="9"/>
  <c r="DC75" i="7"/>
  <c r="DA76" i="7" s="1"/>
  <c r="AG69" i="9"/>
  <c r="DS72" i="7"/>
  <c r="DQ73" i="7" s="1"/>
  <c r="DQ145" i="6" s="1"/>
  <c r="AF149" i="9" s="1"/>
  <c r="AO69" i="9"/>
  <c r="EY72" i="7"/>
  <c r="EW73" i="7" s="1"/>
  <c r="EW145" i="6" s="1"/>
  <c r="AN149" i="9" s="1"/>
  <c r="AD69" i="9"/>
  <c r="DG72" i="7"/>
  <c r="K65" i="6"/>
  <c r="K69" i="7" s="1"/>
  <c r="F65" i="6"/>
  <c r="F69" i="7" s="1"/>
  <c r="AK76" i="9"/>
  <c r="EI90" i="7"/>
  <c r="AN76" i="9"/>
  <c r="EU90" i="7"/>
  <c r="AM76" i="9"/>
  <c r="EQ90" i="7"/>
  <c r="AK45" i="9"/>
  <c r="EI36" i="7"/>
  <c r="AG45" i="9"/>
  <c r="DS36" i="7"/>
  <c r="AE45" i="9"/>
  <c r="DK36" i="7"/>
  <c r="AL41" i="9"/>
  <c r="EM118" i="6"/>
  <c r="AL121" i="9" s="1"/>
  <c r="AH41" i="9"/>
  <c r="DW118" i="6"/>
  <c r="AH121" i="9" s="1"/>
  <c r="AD41" i="9"/>
  <c r="DG118" i="6"/>
  <c r="AD121" i="9" s="1"/>
  <c r="DJ117" i="6"/>
  <c r="DJ50" i="6"/>
  <c r="DJ59" i="6" s="1"/>
  <c r="DF117" i="6"/>
  <c r="DF50" i="6"/>
  <c r="DF59" i="6" s="1"/>
  <c r="ET117" i="6"/>
  <c r="ET50" i="6"/>
  <c r="ET59" i="6" s="1"/>
  <c r="EW117" i="6"/>
  <c r="EW50" i="6"/>
  <c r="EW59" i="6" s="1"/>
  <c r="EG117" i="6"/>
  <c r="EG126" i="6" s="1"/>
  <c r="EG50" i="6"/>
  <c r="EG59" i="6" s="1"/>
  <c r="DQ117" i="6"/>
  <c r="DQ50" i="6"/>
  <c r="DQ59" i="6" s="1"/>
  <c r="EZ117" i="6"/>
  <c r="EZ50" i="6"/>
  <c r="EZ59" i="6" s="1"/>
  <c r="EJ117" i="6"/>
  <c r="EJ50" i="6"/>
  <c r="EJ59" i="6" s="1"/>
  <c r="DT117" i="6"/>
  <c r="DT50" i="6"/>
  <c r="DT59" i="6" s="1"/>
  <c r="DD117" i="6"/>
  <c r="DD50" i="6"/>
  <c r="DD59" i="6" s="1"/>
  <c r="AL40" i="9"/>
  <c r="EM117" i="6"/>
  <c r="EM50" i="6"/>
  <c r="EM59" i="6" s="1"/>
  <c r="AH40" i="9"/>
  <c r="DW117" i="6"/>
  <c r="DW50" i="6"/>
  <c r="DW59" i="6" s="1"/>
  <c r="AD40" i="9"/>
  <c r="DG117" i="6"/>
  <c r="DG50" i="6"/>
  <c r="DG59" i="6" s="1"/>
  <c r="AL67" i="9"/>
  <c r="EM93" i="7"/>
  <c r="EM94" i="7" s="1"/>
  <c r="EM143" i="6" s="1"/>
  <c r="AO67" i="9"/>
  <c r="EY93" i="7"/>
  <c r="EY94" i="7" s="1"/>
  <c r="EY143" i="6" s="1"/>
  <c r="AN67" i="9"/>
  <c r="EU93" i="7"/>
  <c r="EU94" i="7" s="1"/>
  <c r="EU143" i="6" s="1"/>
  <c r="AI74" i="9"/>
  <c r="EA84" i="7"/>
  <c r="EF85" i="7" s="1"/>
  <c r="EF150" i="6" s="1"/>
  <c r="AJ154" i="9" s="1"/>
  <c r="AH74" i="9"/>
  <c r="DW84" i="7"/>
  <c r="EB85" i="7" s="1"/>
  <c r="EB150" i="6" s="1"/>
  <c r="AI154" i="9" s="1"/>
  <c r="AK74" i="9"/>
  <c r="EI84" i="7"/>
  <c r="EN85" i="7" s="1"/>
  <c r="EN150" i="6" s="1"/>
  <c r="AL154" i="9" s="1"/>
  <c r="AJ73" i="9"/>
  <c r="EE87" i="7"/>
  <c r="EJ88" i="7" s="1"/>
  <c r="EJ149" i="6" s="1"/>
  <c r="AK153" i="9" s="1"/>
  <c r="AI73" i="9"/>
  <c r="EA87" i="7"/>
  <c r="EF88" i="7" s="1"/>
  <c r="EF149" i="6" s="1"/>
  <c r="AJ153" i="9" s="1"/>
  <c r="AL73" i="9"/>
  <c r="EM87" i="7"/>
  <c r="ER88" i="7" s="1"/>
  <c r="ER149" i="6" s="1"/>
  <c r="AM153" i="9" s="1"/>
  <c r="ES119" i="6"/>
  <c r="EO119" i="6"/>
  <c r="EZ119" i="6"/>
  <c r="EJ119" i="6"/>
  <c r="EJ126" i="6" s="1"/>
  <c r="DT119" i="6"/>
  <c r="EM119" i="6"/>
  <c r="DW119" i="6"/>
  <c r="DG119" i="6"/>
  <c r="AL42" i="9"/>
  <c r="EP119" i="6"/>
  <c r="AH42" i="9"/>
  <c r="DZ119" i="6"/>
  <c r="AD42" i="9"/>
  <c r="DJ119" i="6"/>
  <c r="AK72" i="9"/>
  <c r="EI81" i="7"/>
  <c r="EJ82" i="7" s="1"/>
  <c r="EJ148" i="6" s="1"/>
  <c r="AK152" i="9" s="1"/>
  <c r="AN72" i="9"/>
  <c r="EU81" i="7"/>
  <c r="EV82" i="7" s="1"/>
  <c r="EV148" i="6" s="1"/>
  <c r="AN152" i="9" s="1"/>
  <c r="AM72" i="9"/>
  <c r="EQ81" i="7"/>
  <c r="ER82" i="7" s="1"/>
  <c r="ER148" i="6" s="1"/>
  <c r="AM152" i="9" s="1"/>
  <c r="AI77" i="9"/>
  <c r="AH77" i="9"/>
  <c r="AI70" i="9"/>
  <c r="EA75" i="7"/>
  <c r="DY76" i="7" s="1"/>
  <c r="DY146" i="6" s="1"/>
  <c r="AH150" i="9" s="1"/>
  <c r="AH70" i="9"/>
  <c r="DW75" i="7"/>
  <c r="DU76" i="7" s="1"/>
  <c r="DU146" i="6" s="1"/>
  <c r="AG150" i="9" s="1"/>
  <c r="AK70" i="9"/>
  <c r="EI75" i="7"/>
  <c r="AJ69" i="9"/>
  <c r="EE72" i="7"/>
  <c r="EC73" i="7" s="1"/>
  <c r="EC145" i="6" s="1"/>
  <c r="AI149" i="9" s="1"/>
  <c r="AI69" i="9"/>
  <c r="EA72" i="7"/>
  <c r="DY73" i="7" s="1"/>
  <c r="DY145" i="6" s="1"/>
  <c r="AH149" i="9" s="1"/>
  <c r="AL69" i="9"/>
  <c r="EM72" i="7"/>
  <c r="EK73" i="7" s="1"/>
  <c r="EK145" i="6" s="1"/>
  <c r="AK149" i="9" s="1"/>
  <c r="AC76" i="9"/>
  <c r="DC90" i="7"/>
  <c r="AN45" i="9"/>
  <c r="EU36" i="7"/>
  <c r="DG36" i="7"/>
  <c r="AD45" i="9"/>
  <c r="AN41" i="9"/>
  <c r="EU118" i="6"/>
  <c r="AN121" i="9" s="1"/>
  <c r="EH117" i="6"/>
  <c r="EH126" i="6" s="1"/>
  <c r="EH50" i="6"/>
  <c r="EH59" i="6" s="1"/>
  <c r="DY117" i="6"/>
  <c r="DY50" i="6"/>
  <c r="DY59" i="6" s="1"/>
  <c r="EB117" i="6"/>
  <c r="EB50" i="6"/>
  <c r="EB59" i="6" s="1"/>
  <c r="AJ40" i="9"/>
  <c r="EE117" i="6"/>
  <c r="EE50" i="6"/>
  <c r="EE59" i="6" s="1"/>
  <c r="AG67" i="9"/>
  <c r="DS93" i="7"/>
  <c r="DS94" i="7" s="1"/>
  <c r="DS143" i="6" s="1"/>
  <c r="AF74" i="9"/>
  <c r="DO84" i="7"/>
  <c r="DT85" i="7" s="1"/>
  <c r="DT150" i="6" s="1"/>
  <c r="AG154" i="9" s="1"/>
  <c r="AN74" i="9"/>
  <c r="EU84" i="7"/>
  <c r="EZ85" i="7" s="1"/>
  <c r="EZ150" i="6" s="1"/>
  <c r="AO154" i="9" s="1"/>
  <c r="AK73" i="9"/>
  <c r="EI87" i="7"/>
  <c r="EN88" i="7" s="1"/>
  <c r="EN149" i="6" s="1"/>
  <c r="AL153" i="9" s="1"/>
  <c r="DL119" i="6"/>
  <c r="EE119" i="6"/>
  <c r="AN42" i="9"/>
  <c r="EX119" i="6"/>
  <c r="AL72" i="9"/>
  <c r="EM81" i="7"/>
  <c r="EN82" i="7" s="1"/>
  <c r="EN148" i="6" s="1"/>
  <c r="AL152" i="9" s="1"/>
  <c r="AE72" i="9"/>
  <c r="DK81" i="7"/>
  <c r="DL82" i="7" s="1"/>
  <c r="DL148" i="6" s="1"/>
  <c r="AE152" i="9" s="1"/>
  <c r="AF70" i="9"/>
  <c r="DO75" i="7"/>
  <c r="DM76" i="7" s="1"/>
  <c r="DM146" i="6" s="1"/>
  <c r="AE150" i="9" s="1"/>
  <c r="AN70" i="9"/>
  <c r="EU75" i="7"/>
  <c r="ES76" i="7" s="1"/>
  <c r="ES146" i="6" s="1"/>
  <c r="AM150" i="9" s="1"/>
  <c r="DD70" i="6"/>
  <c r="DH70" i="6"/>
  <c r="DL70" i="6"/>
  <c r="DP70" i="6"/>
  <c r="DT70" i="6"/>
  <c r="DX70" i="6"/>
  <c r="EB70" i="6"/>
  <c r="EF70" i="6"/>
  <c r="EJ70" i="6"/>
  <c r="EN70" i="6"/>
  <c r="ER70" i="6"/>
  <c r="EV70" i="6"/>
  <c r="EZ70" i="6"/>
  <c r="DE70" i="6"/>
  <c r="DI70" i="6"/>
  <c r="DM70" i="6"/>
  <c r="DQ70" i="6"/>
  <c r="DU70" i="6"/>
  <c r="DY70" i="6"/>
  <c r="EC70" i="6"/>
  <c r="EG70" i="6"/>
  <c r="EK70" i="6"/>
  <c r="EO70" i="6"/>
  <c r="ES70" i="6"/>
  <c r="EW70" i="6"/>
  <c r="FA70" i="6"/>
  <c r="DF70" i="6"/>
  <c r="DJ70" i="6"/>
  <c r="DN70" i="6"/>
  <c r="DR70" i="6"/>
  <c r="DV70" i="6"/>
  <c r="DZ70" i="6"/>
  <c r="ED70" i="6"/>
  <c r="EH70" i="6"/>
  <c r="EL70" i="6"/>
  <c r="EP70" i="6"/>
  <c r="ET70" i="6"/>
  <c r="EX70" i="6"/>
  <c r="FB70" i="6"/>
  <c r="DO70" i="6"/>
  <c r="EE70" i="6"/>
  <c r="EU70" i="6"/>
  <c r="DC70" i="6"/>
  <c r="DS70" i="6"/>
  <c r="EI70" i="6"/>
  <c r="EY70" i="6"/>
  <c r="EA70" i="6"/>
  <c r="DG70" i="6"/>
  <c r="DW70" i="6"/>
  <c r="EM70" i="6"/>
  <c r="DK70" i="6"/>
  <c r="EQ70" i="6"/>
  <c r="O69" i="7"/>
  <c r="H65" i="6"/>
  <c r="Q65" i="6"/>
  <c r="Q69" i="7" s="1"/>
  <c r="R65" i="6"/>
  <c r="R69" i="7" s="1"/>
  <c r="P65" i="6"/>
  <c r="P69" i="7" s="1"/>
  <c r="DD65" i="6"/>
  <c r="DH65" i="6"/>
  <c r="DL65" i="6"/>
  <c r="DP65" i="6"/>
  <c r="DT65" i="6"/>
  <c r="DX65" i="6"/>
  <c r="EB65" i="6"/>
  <c r="EF65" i="6"/>
  <c r="EJ65" i="6"/>
  <c r="EN65" i="6"/>
  <c r="ER65" i="6"/>
  <c r="EV65" i="6"/>
  <c r="EZ65" i="6"/>
  <c r="DE65" i="6"/>
  <c r="DI65" i="6"/>
  <c r="DM65" i="6"/>
  <c r="DQ65" i="6"/>
  <c r="DU65" i="6"/>
  <c r="DY65" i="6"/>
  <c r="EC65" i="6"/>
  <c r="EG65" i="6"/>
  <c r="EK65" i="6"/>
  <c r="EO65" i="6"/>
  <c r="ES65" i="6"/>
  <c r="EW65" i="6"/>
  <c r="FA65" i="6"/>
  <c r="DF65" i="6"/>
  <c r="DJ65" i="6"/>
  <c r="DN65" i="6"/>
  <c r="DR65" i="6"/>
  <c r="DV65" i="6"/>
  <c r="DZ65" i="6"/>
  <c r="ED65" i="6"/>
  <c r="EH65" i="6"/>
  <c r="EL65" i="6"/>
  <c r="EP65" i="6"/>
  <c r="ET65" i="6"/>
  <c r="EX65" i="6"/>
  <c r="FB65" i="6"/>
  <c r="DC65" i="6"/>
  <c r="DS65" i="6"/>
  <c r="EI65" i="6"/>
  <c r="EY65" i="6"/>
  <c r="EE65" i="6"/>
  <c r="DG65" i="6"/>
  <c r="DW65" i="6"/>
  <c r="EM65" i="6"/>
  <c r="DK65" i="6"/>
  <c r="EA65" i="6"/>
  <c r="EQ65" i="6"/>
  <c r="DO65" i="6"/>
  <c r="EU65" i="6"/>
  <c r="AG86" i="9"/>
  <c r="AG76" i="9"/>
  <c r="DS90" i="7"/>
  <c r="AJ76" i="9"/>
  <c r="EE90" i="7"/>
  <c r="AI76" i="9"/>
  <c r="EA90" i="7"/>
  <c r="AL45" i="9"/>
  <c r="EM36" i="7"/>
  <c r="AO41" i="9"/>
  <c r="EY118" i="6"/>
  <c r="AO121" i="9" s="1"/>
  <c r="AK41" i="9"/>
  <c r="EI118" i="6"/>
  <c r="AK121" i="9" s="1"/>
  <c r="AG41" i="9"/>
  <c r="DS118" i="6"/>
  <c r="AG121" i="9" s="1"/>
  <c r="AC41" i="9"/>
  <c r="DC118" i="6"/>
  <c r="AC121" i="9" s="1"/>
  <c r="FB117" i="6"/>
  <c r="FB50" i="6"/>
  <c r="FB59" i="6" s="1"/>
  <c r="EX117" i="6"/>
  <c r="EX50" i="6"/>
  <c r="EX59" i="6" s="1"/>
  <c r="ED117" i="6"/>
  <c r="ED50" i="6"/>
  <c r="ED59" i="6" s="1"/>
  <c r="ES117" i="6"/>
  <c r="ES50" i="6"/>
  <c r="ES59" i="6" s="1"/>
  <c r="EC117" i="6"/>
  <c r="EC50" i="6"/>
  <c r="EC59" i="6" s="1"/>
  <c r="DM117" i="6"/>
  <c r="DM126" i="6" s="1"/>
  <c r="DM50" i="6"/>
  <c r="DM59" i="6" s="1"/>
  <c r="EV117" i="6"/>
  <c r="EV50" i="6"/>
  <c r="EV59" i="6" s="1"/>
  <c r="EF117" i="6"/>
  <c r="EF50" i="6"/>
  <c r="EF59" i="6" s="1"/>
  <c r="DP117" i="6"/>
  <c r="DP50" i="6"/>
  <c r="DP59" i="6" s="1"/>
  <c r="AO40" i="9"/>
  <c r="EY117" i="6"/>
  <c r="EY50" i="6"/>
  <c r="EY59" i="6" s="1"/>
  <c r="AK40" i="9"/>
  <c r="EI117" i="6"/>
  <c r="EI50" i="6"/>
  <c r="EI59" i="6" s="1"/>
  <c r="AG40" i="9"/>
  <c r="DS117" i="6"/>
  <c r="AG120" i="9" s="1"/>
  <c r="DS50" i="6"/>
  <c r="DS59" i="6" s="1"/>
  <c r="AC40" i="9"/>
  <c r="DC117" i="6"/>
  <c r="DC50" i="6"/>
  <c r="DC59" i="6" s="1"/>
  <c r="AH67" i="9"/>
  <c r="DW93" i="7"/>
  <c r="DW94" i="7" s="1"/>
  <c r="DW143" i="6" s="1"/>
  <c r="AK67" i="9"/>
  <c r="EI93" i="7"/>
  <c r="EI94" i="7" s="1"/>
  <c r="EI143" i="6" s="1"/>
  <c r="AJ67" i="9"/>
  <c r="EE93" i="7"/>
  <c r="EE94" i="7" s="1"/>
  <c r="EE143" i="6" s="1"/>
  <c r="AE74" i="9"/>
  <c r="DK84" i="7"/>
  <c r="DP85" i="7" s="1"/>
  <c r="DP150" i="6" s="1"/>
  <c r="AF154" i="9" s="1"/>
  <c r="AD74" i="9"/>
  <c r="DG84" i="7"/>
  <c r="DL85" i="7" s="1"/>
  <c r="DL150" i="6" s="1"/>
  <c r="AE154" i="9" s="1"/>
  <c r="AG74" i="9"/>
  <c r="DS84" i="7"/>
  <c r="DX85" i="7" s="1"/>
  <c r="DX150" i="6" s="1"/>
  <c r="AH154" i="9" s="1"/>
  <c r="AF73" i="9"/>
  <c r="DO87" i="7"/>
  <c r="DT88" i="7" s="1"/>
  <c r="DT149" i="6" s="1"/>
  <c r="AG153" i="9" s="1"/>
  <c r="AE73" i="9"/>
  <c r="DK87" i="7"/>
  <c r="DP88" i="7" s="1"/>
  <c r="DP149" i="6" s="1"/>
  <c r="AF153" i="9" s="1"/>
  <c r="AH73" i="9"/>
  <c r="DW87" i="7"/>
  <c r="EB88" i="7" s="1"/>
  <c r="EB149" i="6" s="1"/>
  <c r="AI153" i="9" s="1"/>
  <c r="EW119" i="6"/>
  <c r="EC119" i="6"/>
  <c r="DY119" i="6"/>
  <c r="EV119" i="6"/>
  <c r="EF119" i="6"/>
  <c r="DP119" i="6"/>
  <c r="EY119" i="6"/>
  <c r="EI119" i="6"/>
  <c r="DS119" i="6"/>
  <c r="AO42" i="9"/>
  <c r="AK42" i="9"/>
  <c r="EL119" i="6"/>
  <c r="EL126" i="6" s="1"/>
  <c r="AG42" i="9"/>
  <c r="DV119" i="6"/>
  <c r="DV126" i="6" s="1"/>
  <c r="AC42" i="9"/>
  <c r="DF119" i="6"/>
  <c r="AG72" i="9"/>
  <c r="DS81" i="7"/>
  <c r="DT82" i="7" s="1"/>
  <c r="DT148" i="6" s="1"/>
  <c r="AG152" i="9" s="1"/>
  <c r="AJ72" i="9"/>
  <c r="EE81" i="7"/>
  <c r="EF82" i="7" s="1"/>
  <c r="EF148" i="6" s="1"/>
  <c r="AJ152" i="9" s="1"/>
  <c r="AI72" i="9"/>
  <c r="EA81" i="7"/>
  <c r="EB82" i="7" s="1"/>
  <c r="EB148" i="6" s="1"/>
  <c r="AI152" i="9" s="1"/>
  <c r="AE77" i="9"/>
  <c r="AD77" i="9"/>
  <c r="AE70" i="9"/>
  <c r="DK75" i="7"/>
  <c r="DI76" i="7" s="1"/>
  <c r="DI146" i="6" s="1"/>
  <c r="AD150" i="9" s="1"/>
  <c r="AD70" i="9"/>
  <c r="DG75" i="7"/>
  <c r="DE76" i="7" s="1"/>
  <c r="DE146" i="6" s="1"/>
  <c r="AC150" i="9" s="1"/>
  <c r="AG70" i="9"/>
  <c r="DS75" i="7"/>
  <c r="DQ76" i="7" s="1"/>
  <c r="DQ146" i="6" s="1"/>
  <c r="AF150" i="9" s="1"/>
  <c r="FA76" i="7"/>
  <c r="FA146" i="6" s="1"/>
  <c r="AO150" i="9" s="1"/>
  <c r="AF69" i="9"/>
  <c r="DO72" i="7"/>
  <c r="DM73" i="7" s="1"/>
  <c r="DM145" i="6" s="1"/>
  <c r="AE149" i="9" s="1"/>
  <c r="AE69" i="9"/>
  <c r="DK72" i="7"/>
  <c r="AH69" i="9"/>
  <c r="DW72" i="7"/>
  <c r="DU73" i="7" s="1"/>
  <c r="DU145" i="6" s="1"/>
  <c r="AG149" i="9" s="1"/>
  <c r="FA73" i="7"/>
  <c r="FA145" i="6" s="1"/>
  <c r="AO149" i="9" s="1"/>
  <c r="DD119" i="6"/>
  <c r="DC119" i="6"/>
  <c r="M65" i="6"/>
  <c r="M69" i="7" s="1"/>
  <c r="C65" i="6"/>
  <c r="C69" i="7" s="1"/>
  <c r="I65" i="6"/>
  <c r="I69" i="7" s="1"/>
  <c r="N69" i="7"/>
  <c r="CE119" i="6"/>
  <c r="V65" i="6"/>
  <c r="V69" i="7" s="1"/>
  <c r="Z65" i="6"/>
  <c r="Z69" i="7" s="1"/>
  <c r="AD65" i="6"/>
  <c r="AD69" i="7" s="1"/>
  <c r="AH65" i="6"/>
  <c r="AH69" i="7" s="1"/>
  <c r="S65" i="6"/>
  <c r="S69" i="7" s="1"/>
  <c r="W65" i="6"/>
  <c r="W69" i="7" s="1"/>
  <c r="AE65" i="6"/>
  <c r="AE69" i="7" s="1"/>
  <c r="T65" i="6"/>
  <c r="X65" i="6"/>
  <c r="X69" i="7" s="1"/>
  <c r="AF65" i="6"/>
  <c r="AF69" i="7" s="1"/>
  <c r="AA65" i="6"/>
  <c r="U65" i="6"/>
  <c r="U69" i="7" s="1"/>
  <c r="AC65" i="6"/>
  <c r="AC69" i="7" s="1"/>
  <c r="AB65" i="6"/>
  <c r="AB69" i="7" s="1"/>
  <c r="Y65" i="6"/>
  <c r="AG65" i="6"/>
  <c r="AG69" i="7" s="1"/>
  <c r="AK65" i="6"/>
  <c r="AK69" i="7" s="1"/>
  <c r="AO65" i="6"/>
  <c r="AO69" i="7" s="1"/>
  <c r="AS65" i="6"/>
  <c r="AS69" i="7" s="1"/>
  <c r="AW65" i="6"/>
  <c r="AW69" i="7" s="1"/>
  <c r="BA65" i="6"/>
  <c r="BA69" i="7" s="1"/>
  <c r="BE65" i="6"/>
  <c r="BE69" i="7" s="1"/>
  <c r="BI65" i="6"/>
  <c r="BI69" i="7" s="1"/>
  <c r="BM65" i="6"/>
  <c r="BM69" i="7" s="1"/>
  <c r="BQ65" i="6"/>
  <c r="BQ69" i="7" s="1"/>
  <c r="BU65" i="6"/>
  <c r="BU69" i="7" s="1"/>
  <c r="BY65" i="6"/>
  <c r="BY69" i="7" s="1"/>
  <c r="CC65" i="6"/>
  <c r="CC69" i="7" s="1"/>
  <c r="CG65" i="6"/>
  <c r="CG69" i="7" s="1"/>
  <c r="CK65" i="6"/>
  <c r="CK69" i="7" s="1"/>
  <c r="CO65" i="6"/>
  <c r="CO69" i="7" s="1"/>
  <c r="CS65" i="6"/>
  <c r="CS69" i="7" s="1"/>
  <c r="CW65" i="6"/>
  <c r="CW69" i="7" s="1"/>
  <c r="DA65" i="6"/>
  <c r="DA69" i="7" s="1"/>
  <c r="AL65" i="6"/>
  <c r="AL69" i="7" s="1"/>
  <c r="AP65" i="6"/>
  <c r="AP69" i="7" s="1"/>
  <c r="AT65" i="6"/>
  <c r="AT69" i="7" s="1"/>
  <c r="AX65" i="6"/>
  <c r="AX69" i="7" s="1"/>
  <c r="BB65" i="6"/>
  <c r="BB69" i="7" s="1"/>
  <c r="BF65" i="6"/>
  <c r="BF69" i="7" s="1"/>
  <c r="BJ65" i="6"/>
  <c r="BJ69" i="7" s="1"/>
  <c r="BN65" i="6"/>
  <c r="BN69" i="7" s="1"/>
  <c r="BR65" i="6"/>
  <c r="BR69" i="7" s="1"/>
  <c r="BV65" i="6"/>
  <c r="BV69" i="7" s="1"/>
  <c r="BZ65" i="6"/>
  <c r="BZ69" i="7" s="1"/>
  <c r="CD65" i="6"/>
  <c r="CD69" i="7" s="1"/>
  <c r="CH65" i="6"/>
  <c r="CH69" i="7" s="1"/>
  <c r="CL65" i="6"/>
  <c r="CL69" i="7" s="1"/>
  <c r="CP65" i="6"/>
  <c r="CP69" i="7" s="1"/>
  <c r="CT65" i="6"/>
  <c r="CT69" i="7" s="1"/>
  <c r="CX65" i="6"/>
  <c r="CX69" i="7" s="1"/>
  <c r="DB65" i="6"/>
  <c r="DB69" i="7" s="1"/>
  <c r="AM65" i="6"/>
  <c r="AQ65" i="6"/>
  <c r="AU65" i="6"/>
  <c r="AY65" i="6"/>
  <c r="BC65" i="6"/>
  <c r="BG65" i="6"/>
  <c r="BK65" i="6"/>
  <c r="BO65" i="6"/>
  <c r="BS65" i="6"/>
  <c r="BW65" i="6"/>
  <c r="CA65" i="6"/>
  <c r="CE65" i="6"/>
  <c r="CI65" i="6"/>
  <c r="CM65" i="6"/>
  <c r="CQ65" i="6"/>
  <c r="CU65" i="6"/>
  <c r="CY65" i="6"/>
  <c r="AI65" i="6"/>
  <c r="AR65" i="6"/>
  <c r="AR69" i="7" s="1"/>
  <c r="BH65" i="6"/>
  <c r="BH69" i="7" s="1"/>
  <c r="BX65" i="6"/>
  <c r="BX69" i="7" s="1"/>
  <c r="CN65" i="6"/>
  <c r="CN69" i="7" s="1"/>
  <c r="AN65" i="6"/>
  <c r="AN69" i="7" s="1"/>
  <c r="BT65" i="6"/>
  <c r="BT69" i="7" s="1"/>
  <c r="CZ65" i="6"/>
  <c r="CZ69" i="7" s="1"/>
  <c r="AV65" i="6"/>
  <c r="AV69" i="7" s="1"/>
  <c r="BL65" i="6"/>
  <c r="BL69" i="7" s="1"/>
  <c r="CB65" i="6"/>
  <c r="CB69" i="7" s="1"/>
  <c r="CR65" i="6"/>
  <c r="CR69" i="7" s="1"/>
  <c r="AJ65" i="6"/>
  <c r="AJ69" i="7" s="1"/>
  <c r="AZ65" i="6"/>
  <c r="AZ69" i="7" s="1"/>
  <c r="BP65" i="6"/>
  <c r="BP69" i="7" s="1"/>
  <c r="CF65" i="6"/>
  <c r="CF69" i="7" s="1"/>
  <c r="CV65" i="6"/>
  <c r="CV69" i="7" s="1"/>
  <c r="BD65" i="6"/>
  <c r="BD69" i="7" s="1"/>
  <c r="CJ65" i="6"/>
  <c r="CJ69" i="7" s="1"/>
  <c r="J93" i="7"/>
  <c r="D67" i="9"/>
  <c r="C67" i="9"/>
  <c r="AA73" i="9"/>
  <c r="BA188" i="6"/>
  <c r="AZ86" i="6"/>
  <c r="AZ159" i="6" s="1"/>
  <c r="AB77" i="9"/>
  <c r="X77" i="9"/>
  <c r="AA76" i="9"/>
  <c r="AB73" i="9"/>
  <c r="DA119" i="6"/>
  <c r="CK119" i="6"/>
  <c r="AA42" i="9"/>
  <c r="AA40" i="9"/>
  <c r="CU72" i="7"/>
  <c r="AA69" i="9"/>
  <c r="CY81" i="7"/>
  <c r="AB72" i="9"/>
  <c r="CY75" i="7"/>
  <c r="CW76" i="7" s="1"/>
  <c r="AB70" i="9"/>
  <c r="CY93" i="7"/>
  <c r="CY94" i="7" s="1"/>
  <c r="CY143" i="6" s="1"/>
  <c r="AB147" i="9" s="1"/>
  <c r="AB67" i="9"/>
  <c r="AA77" i="9"/>
  <c r="CY36" i="7"/>
  <c r="AB45" i="9"/>
  <c r="CY84" i="7"/>
  <c r="AB74" i="9"/>
  <c r="CU81" i="7"/>
  <c r="AA72" i="9"/>
  <c r="CU75" i="7"/>
  <c r="AA70" i="9"/>
  <c r="CU93" i="7"/>
  <c r="CU94" i="7" s="1"/>
  <c r="CU143" i="6" s="1"/>
  <c r="AA147" i="9" s="1"/>
  <c r="AA67" i="9"/>
  <c r="CU36" i="7"/>
  <c r="CZ37" i="7" s="1"/>
  <c r="CY122" i="6" s="1"/>
  <c r="AB125" i="9" s="1"/>
  <c r="AA45" i="9"/>
  <c r="CU84" i="7"/>
  <c r="CZ85" i="7" s="1"/>
  <c r="CZ150" i="6" s="1"/>
  <c r="AB154" i="9" s="1"/>
  <c r="AA74" i="9"/>
  <c r="CY118" i="6"/>
  <c r="AB121" i="9" s="1"/>
  <c r="AB41" i="9"/>
  <c r="AB42" i="9"/>
  <c r="AB40" i="9"/>
  <c r="AB76" i="9"/>
  <c r="CY72" i="7"/>
  <c r="CW73" i="7" s="1"/>
  <c r="AB69" i="9"/>
  <c r="CU118" i="6"/>
  <c r="AA121" i="9" s="1"/>
  <c r="AA41" i="9"/>
  <c r="CS119" i="6"/>
  <c r="CZ119" i="6"/>
  <c r="CJ119" i="6"/>
  <c r="AV90" i="7"/>
  <c r="L90" i="7"/>
  <c r="CW90" i="7"/>
  <c r="CX119" i="6"/>
  <c r="Z77" i="9"/>
  <c r="CD90" i="7"/>
  <c r="BD90" i="7"/>
  <c r="I72" i="9"/>
  <c r="AA81" i="7"/>
  <c r="AB82" i="7" s="1"/>
  <c r="AB148" i="6" s="1"/>
  <c r="I152" i="9" s="1"/>
  <c r="E72" i="9"/>
  <c r="K81" i="7"/>
  <c r="L82" i="7" s="1"/>
  <c r="L148" i="6" s="1"/>
  <c r="E152" i="9" s="1"/>
  <c r="D42" i="9"/>
  <c r="J119" i="6"/>
  <c r="D122" i="9" s="1"/>
  <c r="AH117" i="6"/>
  <c r="AH50" i="6"/>
  <c r="AH59" i="6" s="1"/>
  <c r="BL117" i="6"/>
  <c r="BL126" i="6" s="1"/>
  <c r="BL172" i="6" s="1"/>
  <c r="BL50" i="6"/>
  <c r="BL59" i="6" s="1"/>
  <c r="AK117" i="6"/>
  <c r="AK126" i="6" s="1"/>
  <c r="AK172" i="6" s="1"/>
  <c r="AK50" i="6"/>
  <c r="AK59" i="6" s="1"/>
  <c r="CP117" i="6"/>
  <c r="CP50" i="6"/>
  <c r="CP59" i="6" s="1"/>
  <c r="CE117" i="6"/>
  <c r="W40" i="9"/>
  <c r="CE50" i="6"/>
  <c r="CE59" i="6" s="1"/>
  <c r="AM93" i="7"/>
  <c r="AM94" i="7" s="1"/>
  <c r="AM143" i="6" s="1"/>
  <c r="L147" i="9" s="1"/>
  <c r="L67" i="9"/>
  <c r="Y67" i="9"/>
  <c r="CM93" i="7"/>
  <c r="CM94" i="7" s="1"/>
  <c r="CM143" i="6" s="1"/>
  <c r="Y147" i="9" s="1"/>
  <c r="O77" i="9"/>
  <c r="G77" i="9"/>
  <c r="BX90" i="7"/>
  <c r="W76" i="9"/>
  <c r="CE90" i="7"/>
  <c r="Q72" i="9"/>
  <c r="BG81" i="7"/>
  <c r="T70" i="9"/>
  <c r="BS75" i="7"/>
  <c r="BQ76" i="7" s="1"/>
  <c r="BV119" i="6"/>
  <c r="T122" i="9" s="1"/>
  <c r="T42" i="9"/>
  <c r="H42" i="9"/>
  <c r="Z119" i="6"/>
  <c r="H122" i="9" s="1"/>
  <c r="W42" i="9"/>
  <c r="CH119" i="6"/>
  <c r="BX117" i="6"/>
  <c r="BX126" i="6" s="1"/>
  <c r="BX172" i="6" s="1"/>
  <c r="BX50" i="6"/>
  <c r="BX59" i="6" s="1"/>
  <c r="L117" i="6"/>
  <c r="L126" i="6" s="1"/>
  <c r="L172" i="6" s="1"/>
  <c r="L50" i="6"/>
  <c r="L59" i="6" s="1"/>
  <c r="BY117" i="6"/>
  <c r="BY126" i="6" s="1"/>
  <c r="BY172" i="6" s="1"/>
  <c r="BY50" i="6"/>
  <c r="BY59" i="6" s="1"/>
  <c r="AJ117" i="6"/>
  <c r="AJ126" i="6" s="1"/>
  <c r="AJ172" i="6" s="1"/>
  <c r="AJ50" i="6"/>
  <c r="AJ59" i="6" s="1"/>
  <c r="BA117" i="6"/>
  <c r="BA126" i="6" s="1"/>
  <c r="BA172" i="6" s="1"/>
  <c r="BA50" i="6"/>
  <c r="BA59" i="6" s="1"/>
  <c r="E117" i="6"/>
  <c r="E126" i="6" s="1"/>
  <c r="E172" i="6" s="1"/>
  <c r="E50" i="6"/>
  <c r="E59" i="6" s="1"/>
  <c r="CN117" i="6"/>
  <c r="CN50" i="6"/>
  <c r="CN59" i="6" s="1"/>
  <c r="CU117" i="6"/>
  <c r="CU50" i="6"/>
  <c r="CU59" i="6" s="1"/>
  <c r="BC93" i="7"/>
  <c r="BC94" i="7" s="1"/>
  <c r="BC143" i="6" s="1"/>
  <c r="P147" i="9" s="1"/>
  <c r="P67" i="9"/>
  <c r="W93" i="7"/>
  <c r="W94" i="7" s="1"/>
  <c r="W143" i="6" s="1"/>
  <c r="H147" i="9" s="1"/>
  <c r="H67" i="9"/>
  <c r="S77" i="9"/>
  <c r="K77" i="9"/>
  <c r="C77" i="9"/>
  <c r="AZ90" i="7"/>
  <c r="C76" i="9"/>
  <c r="C90" i="7"/>
  <c r="X90" i="7"/>
  <c r="T76" i="9"/>
  <c r="BS90" i="7"/>
  <c r="P76" i="9"/>
  <c r="BC90" i="7"/>
  <c r="L76" i="9"/>
  <c r="AM90" i="7"/>
  <c r="H76" i="9"/>
  <c r="W90" i="7"/>
  <c r="D76" i="9"/>
  <c r="G90" i="7"/>
  <c r="BN90" i="7"/>
  <c r="AX90" i="7"/>
  <c r="AH90" i="7"/>
  <c r="R90" i="7"/>
  <c r="CC90" i="7"/>
  <c r="BM90" i="7"/>
  <c r="AW90" i="7"/>
  <c r="AG90" i="7"/>
  <c r="Q90" i="7"/>
  <c r="CU90" i="7"/>
  <c r="CT90" i="7"/>
  <c r="CS90" i="7"/>
  <c r="CN90" i="7"/>
  <c r="CA36" i="7"/>
  <c r="CF37" i="7" s="1"/>
  <c r="CE122" i="6" s="1"/>
  <c r="W125" i="9" s="1"/>
  <c r="V45" i="9"/>
  <c r="BK36" i="7"/>
  <c r="BP37" i="7" s="1"/>
  <c r="BO122" i="6" s="1"/>
  <c r="S125" i="9" s="1"/>
  <c r="R45" i="9"/>
  <c r="AU36" i="7"/>
  <c r="AZ37" i="7" s="1"/>
  <c r="AY122" i="6" s="1"/>
  <c r="O125" i="9" s="1"/>
  <c r="N45" i="9"/>
  <c r="J45" i="9"/>
  <c r="AE36" i="7"/>
  <c r="AJ37" i="7" s="1"/>
  <c r="AI122" i="6" s="1"/>
  <c r="K125" i="9" s="1"/>
  <c r="F45" i="9"/>
  <c r="O36" i="7"/>
  <c r="T37" i="7" s="1"/>
  <c r="S122" i="6" s="1"/>
  <c r="G125" i="9" s="1"/>
  <c r="Y45" i="9"/>
  <c r="CM36" i="7"/>
  <c r="CR37" i="7" s="1"/>
  <c r="CQ122" i="6" s="1"/>
  <c r="Z125" i="9" s="1"/>
  <c r="CA72" i="7"/>
  <c r="BY73" i="7" s="1"/>
  <c r="V69" i="9"/>
  <c r="BK72" i="7"/>
  <c r="R69" i="9"/>
  <c r="AU72" i="7"/>
  <c r="N69" i="9"/>
  <c r="AA72" i="7"/>
  <c r="Y73" i="7" s="1"/>
  <c r="I69" i="9"/>
  <c r="AE72" i="7"/>
  <c r="J69" i="9"/>
  <c r="W72" i="7"/>
  <c r="H69" i="9"/>
  <c r="G72" i="7"/>
  <c r="D69" i="9"/>
  <c r="W69" i="9"/>
  <c r="CE72" i="7"/>
  <c r="CC73" i="7" s="1"/>
  <c r="C84" i="7"/>
  <c r="H85" i="7" s="1"/>
  <c r="H150" i="6" s="1"/>
  <c r="D154" i="9" s="1"/>
  <c r="C74" i="9"/>
  <c r="CA84" i="7"/>
  <c r="CF85" i="7" s="1"/>
  <c r="CF150" i="6" s="1"/>
  <c r="W154" i="9" s="1"/>
  <c r="V74" i="9"/>
  <c r="BK84" i="7"/>
  <c r="BP85" i="7" s="1"/>
  <c r="BP150" i="6" s="1"/>
  <c r="S154" i="9" s="1"/>
  <c r="R74" i="9"/>
  <c r="AU84" i="7"/>
  <c r="AZ85" i="7" s="1"/>
  <c r="AZ150" i="6" s="1"/>
  <c r="O154" i="9" s="1"/>
  <c r="N74" i="9"/>
  <c r="AE84" i="7"/>
  <c r="AJ85" i="7" s="1"/>
  <c r="AJ150" i="6" s="1"/>
  <c r="K154" i="9" s="1"/>
  <c r="J74" i="9"/>
  <c r="O84" i="7"/>
  <c r="T85" i="7" s="1"/>
  <c r="T150" i="6" s="1"/>
  <c r="G154" i="9" s="1"/>
  <c r="F74" i="9"/>
  <c r="Y74" i="9"/>
  <c r="CM84" i="7"/>
  <c r="CR85" i="7" s="1"/>
  <c r="CR150" i="6" s="1"/>
  <c r="Z154" i="9" s="1"/>
  <c r="C118" i="6"/>
  <c r="C121" i="9" s="1"/>
  <c r="C41" i="9"/>
  <c r="BO118" i="6"/>
  <c r="S121" i="9" s="1"/>
  <c r="S41" i="9"/>
  <c r="AY118" i="6"/>
  <c r="O121" i="9" s="1"/>
  <c r="O41" i="9"/>
  <c r="AI118" i="6"/>
  <c r="K121" i="9" s="1"/>
  <c r="K41" i="9"/>
  <c r="S118" i="6"/>
  <c r="G121" i="9" s="1"/>
  <c r="G41" i="9"/>
  <c r="CQ118" i="6"/>
  <c r="Z121" i="9" s="1"/>
  <c r="Z41" i="9"/>
  <c r="BO87" i="7"/>
  <c r="S73" i="9"/>
  <c r="AU87" i="7"/>
  <c r="N73" i="9"/>
  <c r="BG87" i="7"/>
  <c r="Q73" i="9"/>
  <c r="W87" i="7"/>
  <c r="AB88" i="7" s="1"/>
  <c r="AB149" i="6" s="1"/>
  <c r="I153" i="9" s="1"/>
  <c r="H73" i="9"/>
  <c r="BV87" i="7"/>
  <c r="BF87" i="7"/>
  <c r="AP87" i="7"/>
  <c r="BU87" i="7"/>
  <c r="BE87" i="7"/>
  <c r="AO87" i="7"/>
  <c r="BP87" i="7"/>
  <c r="AZ87" i="7"/>
  <c r="AJ87" i="7"/>
  <c r="CP87" i="7"/>
  <c r="CY87" i="7"/>
  <c r="X73" i="9"/>
  <c r="CI87" i="7"/>
  <c r="DA87" i="7"/>
  <c r="CK87" i="7"/>
  <c r="CR87" i="7"/>
  <c r="T72" i="9"/>
  <c r="BS81" i="7"/>
  <c r="P72" i="9"/>
  <c r="BC81" i="7"/>
  <c r="L72" i="9"/>
  <c r="AM81" i="7"/>
  <c r="AN82" i="7" s="1"/>
  <c r="AN148" i="6" s="1"/>
  <c r="L152" i="9" s="1"/>
  <c r="H72" i="9"/>
  <c r="W81" i="7"/>
  <c r="X82" i="7" s="1"/>
  <c r="X148" i="6" s="1"/>
  <c r="H152" i="9" s="1"/>
  <c r="D72" i="9"/>
  <c r="G81" i="7"/>
  <c r="H82" i="7" s="1"/>
  <c r="H148" i="6" s="1"/>
  <c r="D152" i="9" s="1"/>
  <c r="X72" i="9"/>
  <c r="CI81" i="7"/>
  <c r="C75" i="7"/>
  <c r="C70" i="9"/>
  <c r="BO75" i="7"/>
  <c r="BM76" i="7" s="1"/>
  <c r="S70" i="9"/>
  <c r="AY75" i="7"/>
  <c r="O70" i="9"/>
  <c r="AI75" i="7"/>
  <c r="AG146" i="6" s="1"/>
  <c r="J150" i="9" s="1"/>
  <c r="K70" i="9"/>
  <c r="S75" i="7"/>
  <c r="Q76" i="7" s="1"/>
  <c r="G70" i="9"/>
  <c r="X70" i="9"/>
  <c r="CI75" i="7"/>
  <c r="CG146" i="6" s="1"/>
  <c r="W150" i="9" s="1"/>
  <c r="C42" i="9"/>
  <c r="F119" i="6"/>
  <c r="C122" i="9" s="1"/>
  <c r="S42" i="9"/>
  <c r="BR119" i="6"/>
  <c r="S122" i="9" s="1"/>
  <c r="O42" i="9"/>
  <c r="BB119" i="6"/>
  <c r="O122" i="9" s="1"/>
  <c r="K42" i="9"/>
  <c r="AL119" i="6"/>
  <c r="K122" i="9" s="1"/>
  <c r="G42" i="9"/>
  <c r="V119" i="6"/>
  <c r="G122" i="9" s="1"/>
  <c r="CG119" i="6"/>
  <c r="CF119" i="6"/>
  <c r="CO119" i="6"/>
  <c r="CV119" i="6"/>
  <c r="CM119" i="6"/>
  <c r="Z42" i="9"/>
  <c r="CT119" i="6"/>
  <c r="CC117" i="6"/>
  <c r="CC126" i="6" s="1"/>
  <c r="CC172" i="6" s="1"/>
  <c r="CC50" i="6"/>
  <c r="CC59" i="6" s="1"/>
  <c r="X117" i="6"/>
  <c r="X126" i="6" s="1"/>
  <c r="X172" i="6" s="1"/>
  <c r="X50" i="6"/>
  <c r="X59" i="6" s="1"/>
  <c r="BS117" i="6"/>
  <c r="T40" i="9"/>
  <c r="BS50" i="6"/>
  <c r="BS59" i="6" s="1"/>
  <c r="AX117" i="6"/>
  <c r="AX50" i="6"/>
  <c r="AX59" i="6" s="1"/>
  <c r="AB117" i="6"/>
  <c r="AB126" i="6" s="1"/>
  <c r="AB172" i="6" s="1"/>
  <c r="AB50" i="6"/>
  <c r="AB59" i="6" s="1"/>
  <c r="D40" i="9"/>
  <c r="G117" i="6"/>
  <c r="G50" i="6"/>
  <c r="G59" i="6" s="1"/>
  <c r="S117" i="6"/>
  <c r="G40" i="9"/>
  <c r="S50" i="6"/>
  <c r="S59" i="6" s="1"/>
  <c r="AQ117" i="6"/>
  <c r="M40" i="9"/>
  <c r="AQ50" i="6"/>
  <c r="AQ59" i="6" s="1"/>
  <c r="P117" i="6"/>
  <c r="P126" i="6" s="1"/>
  <c r="P172" i="6" s="1"/>
  <c r="P50" i="6"/>
  <c r="P59" i="6" s="1"/>
  <c r="BJ117" i="6"/>
  <c r="BJ50" i="6"/>
  <c r="BJ59" i="6" s="1"/>
  <c r="C40" i="9"/>
  <c r="C117" i="6"/>
  <c r="C50" i="6"/>
  <c r="C59" i="6" s="1"/>
  <c r="BB117" i="6"/>
  <c r="BB50" i="6"/>
  <c r="BB59" i="6" s="1"/>
  <c r="BV117" i="6"/>
  <c r="BV50" i="6"/>
  <c r="BV59" i="6" s="1"/>
  <c r="AZ117" i="6"/>
  <c r="AZ126" i="6" s="1"/>
  <c r="AZ172" i="6" s="1"/>
  <c r="AZ50" i="6"/>
  <c r="AZ59" i="6" s="1"/>
  <c r="J40" i="9"/>
  <c r="AE117" i="6"/>
  <c r="AE50" i="6"/>
  <c r="AE59" i="6" s="1"/>
  <c r="J117" i="6"/>
  <c r="J50" i="6"/>
  <c r="J59" i="6" s="1"/>
  <c r="BM117" i="6"/>
  <c r="BM126" i="6" s="1"/>
  <c r="BM172" i="6" s="1"/>
  <c r="BM50" i="6"/>
  <c r="BM59" i="6" s="1"/>
  <c r="AW117" i="6"/>
  <c r="AW126" i="6" s="1"/>
  <c r="AW172" i="6" s="1"/>
  <c r="AW50" i="6"/>
  <c r="AW59" i="6" s="1"/>
  <c r="AG117" i="6"/>
  <c r="AG126" i="6" s="1"/>
  <c r="AG172" i="6" s="1"/>
  <c r="AG50" i="6"/>
  <c r="AG59" i="6" s="1"/>
  <c r="Q117" i="6"/>
  <c r="Q126" i="6" s="1"/>
  <c r="Q172" i="6" s="1"/>
  <c r="Q50" i="6"/>
  <c r="Q59" i="6" s="1"/>
  <c r="DB117" i="6"/>
  <c r="DB50" i="6"/>
  <c r="DB59" i="6" s="1"/>
  <c r="CL117" i="6"/>
  <c r="CL50" i="6"/>
  <c r="CL59" i="6" s="1"/>
  <c r="CS117" i="6"/>
  <c r="CS50" i="6"/>
  <c r="CS59" i="6" s="1"/>
  <c r="CZ117" i="6"/>
  <c r="CZ50" i="6"/>
  <c r="CZ59" i="6" s="1"/>
  <c r="CJ117" i="6"/>
  <c r="CJ50" i="6"/>
  <c r="CJ59" i="6" s="1"/>
  <c r="CQ117" i="6"/>
  <c r="Z40" i="9"/>
  <c r="CQ50" i="6"/>
  <c r="CQ59" i="6" s="1"/>
  <c r="C93" i="7"/>
  <c r="C94" i="7" s="1"/>
  <c r="C143" i="6" s="1"/>
  <c r="C147" i="9" s="1"/>
  <c r="S67" i="9"/>
  <c r="BO93" i="7"/>
  <c r="BO94" i="7" s="1"/>
  <c r="BO143" i="6" s="1"/>
  <c r="S147" i="9" s="1"/>
  <c r="O67" i="9"/>
  <c r="AY93" i="7"/>
  <c r="AY94" i="7" s="1"/>
  <c r="AY143" i="6" s="1"/>
  <c r="O147" i="9" s="1"/>
  <c r="K67" i="9"/>
  <c r="AI93" i="7"/>
  <c r="AI94" i="7" s="1"/>
  <c r="AI143" i="6" s="1"/>
  <c r="K147" i="9" s="1"/>
  <c r="G67" i="9"/>
  <c r="S93" i="7"/>
  <c r="S94" i="7" s="1"/>
  <c r="S143" i="6" s="1"/>
  <c r="G147" i="9" s="1"/>
  <c r="X67" i="9"/>
  <c r="CI93" i="7"/>
  <c r="CI94" i="7" s="1"/>
  <c r="CI143" i="6" s="1"/>
  <c r="X147" i="9" s="1"/>
  <c r="V77" i="9"/>
  <c r="R77" i="9"/>
  <c r="N77" i="9"/>
  <c r="J77" i="9"/>
  <c r="F77" i="9"/>
  <c r="W77" i="9"/>
  <c r="AJ90" i="7"/>
  <c r="E90" i="7"/>
  <c r="AF90" i="7"/>
  <c r="BH90" i="7"/>
  <c r="BT90" i="7"/>
  <c r="H90" i="7"/>
  <c r="BO90" i="7"/>
  <c r="S76" i="9"/>
  <c r="AY90" i="7"/>
  <c r="O76" i="9"/>
  <c r="AI90" i="7"/>
  <c r="K76" i="9"/>
  <c r="S90" i="7"/>
  <c r="G76" i="9"/>
  <c r="BZ90" i="7"/>
  <c r="BJ90" i="7"/>
  <c r="AT90" i="7"/>
  <c r="AD90" i="7"/>
  <c r="N90" i="7"/>
  <c r="BY90" i="7"/>
  <c r="BI90" i="7"/>
  <c r="AS90" i="7"/>
  <c r="AC90" i="7"/>
  <c r="M90" i="7"/>
  <c r="Z76" i="9"/>
  <c r="CQ90" i="7"/>
  <c r="CP90" i="7"/>
  <c r="CO90" i="7"/>
  <c r="CL90" i="7"/>
  <c r="CZ90" i="7"/>
  <c r="CJ90" i="7"/>
  <c r="BW36" i="7"/>
  <c r="CB37" i="7" s="1"/>
  <c r="CA122" i="6" s="1"/>
  <c r="V125" i="9" s="1"/>
  <c r="U45" i="9"/>
  <c r="BG36" i="7"/>
  <c r="BL37" i="7" s="1"/>
  <c r="BK122" i="6" s="1"/>
  <c r="R125" i="9" s="1"/>
  <c r="Q45" i="9"/>
  <c r="AQ36" i="7"/>
  <c r="AV37" i="7" s="1"/>
  <c r="AU122" i="6" s="1"/>
  <c r="N125" i="9" s="1"/>
  <c r="M45" i="9"/>
  <c r="AA36" i="7"/>
  <c r="AF37" i="7" s="1"/>
  <c r="AE122" i="6" s="1"/>
  <c r="J125" i="9" s="1"/>
  <c r="I45" i="9"/>
  <c r="K36" i="7"/>
  <c r="P37" i="7" s="1"/>
  <c r="O122" i="6" s="1"/>
  <c r="F125" i="9" s="1"/>
  <c r="E45" i="9"/>
  <c r="X45" i="9"/>
  <c r="CI36" i="7"/>
  <c r="CN37" i="7" s="1"/>
  <c r="CM122" i="6" s="1"/>
  <c r="Y125" i="9" s="1"/>
  <c r="AM72" i="7"/>
  <c r="AK73" i="7" s="1"/>
  <c r="L69" i="9"/>
  <c r="BW72" i="7"/>
  <c r="BU73" i="7" s="1"/>
  <c r="U69" i="9"/>
  <c r="BG72" i="7"/>
  <c r="Q69" i="9"/>
  <c r="AQ72" i="7"/>
  <c r="M69" i="9"/>
  <c r="S72" i="7"/>
  <c r="Q73" i="7" s="1"/>
  <c r="Q145" i="6" s="1"/>
  <c r="F149" i="9" s="1"/>
  <c r="G69" i="9"/>
  <c r="CQ72" i="7"/>
  <c r="CO73" i="7" s="1"/>
  <c r="Z69" i="9"/>
  <c r="BW84" i="7"/>
  <c r="CB85" i="7" s="1"/>
  <c r="CB150" i="6" s="1"/>
  <c r="V154" i="9" s="1"/>
  <c r="U74" i="9"/>
  <c r="BG84" i="7"/>
  <c r="BL85" i="7" s="1"/>
  <c r="BL150" i="6" s="1"/>
  <c r="R154" i="9" s="1"/>
  <c r="Q74" i="9"/>
  <c r="AQ84" i="7"/>
  <c r="AV85" i="7" s="1"/>
  <c r="AV150" i="6" s="1"/>
  <c r="N154" i="9" s="1"/>
  <c r="M74" i="9"/>
  <c r="AA84" i="7"/>
  <c r="AF85" i="7" s="1"/>
  <c r="AF150" i="6" s="1"/>
  <c r="J154" i="9" s="1"/>
  <c r="I74" i="9"/>
  <c r="K84" i="7"/>
  <c r="P85" i="7" s="1"/>
  <c r="P150" i="6" s="1"/>
  <c r="F154" i="9" s="1"/>
  <c r="E74" i="9"/>
  <c r="X74" i="9"/>
  <c r="CI84" i="7"/>
  <c r="CN85" i="7" s="1"/>
  <c r="CN150" i="6" s="1"/>
  <c r="Y154" i="9" s="1"/>
  <c r="L69" i="7"/>
  <c r="CA118" i="6"/>
  <c r="V121" i="9" s="1"/>
  <c r="V41" i="9"/>
  <c r="BK118" i="6"/>
  <c r="R121" i="9" s="1"/>
  <c r="R41" i="9"/>
  <c r="AU118" i="6"/>
  <c r="N121" i="9" s="1"/>
  <c r="N41" i="9"/>
  <c r="AE118" i="6"/>
  <c r="J121" i="9" s="1"/>
  <c r="J41" i="9"/>
  <c r="O118" i="6"/>
  <c r="F121" i="9" s="1"/>
  <c r="F41" i="9"/>
  <c r="Y41" i="9"/>
  <c r="CM118" i="6"/>
  <c r="Y121" i="9" s="1"/>
  <c r="AI87" i="7"/>
  <c r="K73" i="9"/>
  <c r="AY87" i="7"/>
  <c r="O73" i="9"/>
  <c r="AE87" i="7"/>
  <c r="AJ88" i="7" s="1"/>
  <c r="AJ149" i="6" s="1"/>
  <c r="K153" i="9" s="1"/>
  <c r="J73" i="9"/>
  <c r="AQ87" i="7"/>
  <c r="M73" i="9"/>
  <c r="BS87" i="7"/>
  <c r="T73" i="9"/>
  <c r="G87" i="7"/>
  <c r="L88" i="7" s="1"/>
  <c r="L149" i="6" s="1"/>
  <c r="E153" i="9" s="1"/>
  <c r="D73" i="9"/>
  <c r="BR87" i="7"/>
  <c r="BB87" i="7"/>
  <c r="AL87" i="7"/>
  <c r="BQ87" i="7"/>
  <c r="BA87" i="7"/>
  <c r="AK87" i="7"/>
  <c r="CB87" i="7"/>
  <c r="BL87" i="7"/>
  <c r="AV87" i="7"/>
  <c r="DB87" i="7"/>
  <c r="CU87" i="7"/>
  <c r="W73" i="9"/>
  <c r="CE87" i="7"/>
  <c r="CW87" i="7"/>
  <c r="CG87" i="7"/>
  <c r="CN87" i="7"/>
  <c r="C72" i="9"/>
  <c r="C81" i="7"/>
  <c r="D82" i="7" s="1"/>
  <c r="D148" i="6" s="1"/>
  <c r="C152" i="9" s="1"/>
  <c r="U72" i="9"/>
  <c r="BW81" i="7"/>
  <c r="L70" i="9"/>
  <c r="AM75" i="7"/>
  <c r="AK146" i="6" s="1"/>
  <c r="K150" i="9" s="1"/>
  <c r="H70" i="9"/>
  <c r="W75" i="7"/>
  <c r="L42" i="9"/>
  <c r="AP119" i="6"/>
  <c r="L122" i="9" s="1"/>
  <c r="P40" i="9"/>
  <c r="BC117" i="6"/>
  <c r="BC50" i="6"/>
  <c r="BC59" i="6" s="1"/>
  <c r="AV117" i="6"/>
  <c r="AV126" i="6" s="1"/>
  <c r="AV172" i="6" s="1"/>
  <c r="AV50" i="6"/>
  <c r="AV59" i="6" s="1"/>
  <c r="N117" i="6"/>
  <c r="N50" i="6"/>
  <c r="N59" i="6" s="1"/>
  <c r="BF117" i="6"/>
  <c r="BF50" i="6"/>
  <c r="BF59" i="6" s="1"/>
  <c r="O117" i="6"/>
  <c r="F40" i="9"/>
  <c r="O50" i="6"/>
  <c r="O59" i="6" s="1"/>
  <c r="U117" i="6"/>
  <c r="U126" i="6" s="1"/>
  <c r="U172" i="6" s="1"/>
  <c r="U50" i="6"/>
  <c r="U59" i="6" s="1"/>
  <c r="CG117" i="6"/>
  <c r="CG50" i="6"/>
  <c r="CG59" i="6" s="1"/>
  <c r="BS93" i="7"/>
  <c r="BS94" i="7" s="1"/>
  <c r="BS143" i="6" s="1"/>
  <c r="T147" i="9" s="1"/>
  <c r="T67" i="9"/>
  <c r="K72" i="9"/>
  <c r="AI81" i="7"/>
  <c r="AJ82" i="7" s="1"/>
  <c r="AJ148" i="6" s="1"/>
  <c r="K152" i="9" s="1"/>
  <c r="W72" i="9"/>
  <c r="CE81" i="7"/>
  <c r="BK93" i="7"/>
  <c r="BK94" i="7" s="1"/>
  <c r="BK143" i="6" s="1"/>
  <c r="R147" i="9" s="1"/>
  <c r="R67" i="9"/>
  <c r="O93" i="7"/>
  <c r="O94" i="7" s="1"/>
  <c r="O143" i="6" s="1"/>
  <c r="F147" i="9" s="1"/>
  <c r="F67" i="9"/>
  <c r="W67" i="9"/>
  <c r="CE93" i="7"/>
  <c r="CE94" i="7" s="1"/>
  <c r="CE143" i="6" s="1"/>
  <c r="W147" i="9" s="1"/>
  <c r="E77" i="9"/>
  <c r="CB90" i="7"/>
  <c r="AR90" i="7"/>
  <c r="V76" i="9"/>
  <c r="CA90" i="7"/>
  <c r="R76" i="9"/>
  <c r="BK90" i="7"/>
  <c r="N76" i="9"/>
  <c r="AU90" i="7"/>
  <c r="J76" i="9"/>
  <c r="AE90" i="7"/>
  <c r="F76" i="9"/>
  <c r="O90" i="7"/>
  <c r="BV90" i="7"/>
  <c r="BF90" i="7"/>
  <c r="AP90" i="7"/>
  <c r="Z90" i="7"/>
  <c r="J90" i="7"/>
  <c r="BU90" i="7"/>
  <c r="BE90" i="7"/>
  <c r="AO90" i="7"/>
  <c r="Y90" i="7"/>
  <c r="I90" i="7"/>
  <c r="CK90" i="7"/>
  <c r="CH90" i="7"/>
  <c r="CG90" i="7"/>
  <c r="Y76" i="9"/>
  <c r="CM90" i="7"/>
  <c r="CV90" i="7"/>
  <c r="CF90" i="7"/>
  <c r="T45" i="9"/>
  <c r="BS36" i="7"/>
  <c r="BX37" i="7" s="1"/>
  <c r="BW122" i="6" s="1"/>
  <c r="U125" i="9" s="1"/>
  <c r="P45" i="9"/>
  <c r="BC36" i="7"/>
  <c r="BH37" i="7" s="1"/>
  <c r="BG122" i="6" s="1"/>
  <c r="Q125" i="9" s="1"/>
  <c r="L45" i="9"/>
  <c r="AM36" i="7"/>
  <c r="AR37" i="7" s="1"/>
  <c r="AQ122" i="6" s="1"/>
  <c r="M125" i="9" s="1"/>
  <c r="W36" i="7"/>
  <c r="AB37" i="7" s="1"/>
  <c r="AA122" i="6" s="1"/>
  <c r="I125" i="9" s="1"/>
  <c r="H45" i="9"/>
  <c r="D45" i="9"/>
  <c r="G36" i="7"/>
  <c r="L37" i="7" s="1"/>
  <c r="K122" i="6" s="1"/>
  <c r="E125" i="9" s="1"/>
  <c r="W45" i="9"/>
  <c r="CE36" i="7"/>
  <c r="CJ37" i="7" s="1"/>
  <c r="CI122" i="6" s="1"/>
  <c r="X125" i="9" s="1"/>
  <c r="BS72" i="7"/>
  <c r="T69" i="9"/>
  <c r="BC72" i="7"/>
  <c r="BA73" i="7" s="1"/>
  <c r="P69" i="9"/>
  <c r="O72" i="7"/>
  <c r="M73" i="7" s="1"/>
  <c r="F69" i="9"/>
  <c r="Y69" i="9"/>
  <c r="CM72" i="7"/>
  <c r="BS84" i="7"/>
  <c r="BX85" i="7" s="1"/>
  <c r="BX150" i="6" s="1"/>
  <c r="U154" i="9" s="1"/>
  <c r="T74" i="9"/>
  <c r="BC84" i="7"/>
  <c r="BH85" i="7" s="1"/>
  <c r="BH150" i="6" s="1"/>
  <c r="Q154" i="9" s="1"/>
  <c r="P74" i="9"/>
  <c r="AM84" i="7"/>
  <c r="AR85" i="7" s="1"/>
  <c r="AR150" i="6" s="1"/>
  <c r="M154" i="9" s="1"/>
  <c r="L74" i="9"/>
  <c r="W84" i="7"/>
  <c r="AB85" i="7" s="1"/>
  <c r="AB150" i="6" s="1"/>
  <c r="I154" i="9" s="1"/>
  <c r="H74" i="9"/>
  <c r="G84" i="7"/>
  <c r="L85" i="7" s="1"/>
  <c r="L150" i="6" s="1"/>
  <c r="E154" i="9" s="1"/>
  <c r="D74" i="9"/>
  <c r="W74" i="9"/>
  <c r="CE84" i="7"/>
  <c r="CJ85" i="7" s="1"/>
  <c r="CJ150" i="6" s="1"/>
  <c r="X154" i="9" s="1"/>
  <c r="J69" i="7"/>
  <c r="H69" i="7"/>
  <c r="BW118" i="6"/>
  <c r="U121" i="9" s="1"/>
  <c r="U41" i="9"/>
  <c r="BG118" i="6"/>
  <c r="Q121" i="9" s="1"/>
  <c r="Q41" i="9"/>
  <c r="AQ118" i="6"/>
  <c r="M121" i="9" s="1"/>
  <c r="M41" i="9"/>
  <c r="AA118" i="6"/>
  <c r="I121" i="9" s="1"/>
  <c r="I41" i="9"/>
  <c r="K118" i="6"/>
  <c r="E121" i="9" s="1"/>
  <c r="E41" i="9"/>
  <c r="CI118" i="6"/>
  <c r="X121" i="9" s="1"/>
  <c r="X41" i="9"/>
  <c r="C87" i="7"/>
  <c r="H88" i="7" s="1"/>
  <c r="H149" i="6" s="1"/>
  <c r="D153" i="9" s="1"/>
  <c r="C73" i="9"/>
  <c r="CA87" i="7"/>
  <c r="V73" i="9"/>
  <c r="O87" i="7"/>
  <c r="T88" i="7" s="1"/>
  <c r="T149" i="6" s="1"/>
  <c r="G153" i="9" s="1"/>
  <c r="F73" i="9"/>
  <c r="AA87" i="7"/>
  <c r="AF88" i="7" s="1"/>
  <c r="AF149" i="6" s="1"/>
  <c r="J153" i="9" s="1"/>
  <c r="I73" i="9"/>
  <c r="BC87" i="7"/>
  <c r="P73" i="9"/>
  <c r="CD87" i="7"/>
  <c r="BN87" i="7"/>
  <c r="AX87" i="7"/>
  <c r="CC87" i="7"/>
  <c r="BM87" i="7"/>
  <c r="AW87" i="7"/>
  <c r="BX87" i="7"/>
  <c r="BH87" i="7"/>
  <c r="AR87" i="7"/>
  <c r="CX87" i="7"/>
  <c r="Z73" i="9"/>
  <c r="CQ87" i="7"/>
  <c r="CL87" i="7"/>
  <c r="CS87" i="7"/>
  <c r="CZ87" i="7"/>
  <c r="CJ87" i="7"/>
  <c r="M72" i="9"/>
  <c r="AQ81" i="7"/>
  <c r="AR82" i="7" s="1"/>
  <c r="AR148" i="6" s="1"/>
  <c r="M152" i="9" s="1"/>
  <c r="Y72" i="9"/>
  <c r="CM81" i="7"/>
  <c r="P70" i="9"/>
  <c r="BC75" i="7"/>
  <c r="D70" i="9"/>
  <c r="G75" i="7"/>
  <c r="Y70" i="9"/>
  <c r="CM75" i="7"/>
  <c r="P42" i="9"/>
  <c r="BF119" i="6"/>
  <c r="P122" i="9" s="1"/>
  <c r="CQ119" i="6"/>
  <c r="AN117" i="6"/>
  <c r="AN126" i="6" s="1"/>
  <c r="AN172" i="6" s="1"/>
  <c r="AN50" i="6"/>
  <c r="AN59" i="6" s="1"/>
  <c r="K40" i="9"/>
  <c r="AI117" i="6"/>
  <c r="AI50" i="6"/>
  <c r="AI59" i="6" s="1"/>
  <c r="V117" i="6"/>
  <c r="V50" i="6"/>
  <c r="V59" i="6" s="1"/>
  <c r="BZ117" i="6"/>
  <c r="BZ50" i="6"/>
  <c r="BZ59" i="6" s="1"/>
  <c r="BQ117" i="6"/>
  <c r="BQ126" i="6" s="1"/>
  <c r="BQ172" i="6" s="1"/>
  <c r="BQ50" i="6"/>
  <c r="BQ59" i="6" s="1"/>
  <c r="CW117" i="6"/>
  <c r="CW50" i="6"/>
  <c r="CW59" i="6" s="1"/>
  <c r="G93" i="7"/>
  <c r="S72" i="9"/>
  <c r="BO81" i="7"/>
  <c r="O72" i="9"/>
  <c r="AY81" i="7"/>
  <c r="AZ82" i="7" s="1"/>
  <c r="AZ148" i="6" s="1"/>
  <c r="O152" i="9" s="1"/>
  <c r="G72" i="9"/>
  <c r="S81" i="7"/>
  <c r="T82" i="7" s="1"/>
  <c r="T148" i="6" s="1"/>
  <c r="G152" i="9" s="1"/>
  <c r="V70" i="9"/>
  <c r="CA75" i="7"/>
  <c r="BY76" i="7" s="1"/>
  <c r="R70" i="9"/>
  <c r="BK75" i="7"/>
  <c r="BI76" i="7" s="1"/>
  <c r="N70" i="9"/>
  <c r="AU75" i="7"/>
  <c r="J70" i="9"/>
  <c r="AE75" i="7"/>
  <c r="F70" i="9"/>
  <c r="O75" i="7"/>
  <c r="W70" i="9"/>
  <c r="CE75" i="7"/>
  <c r="CC76" i="7" s="1"/>
  <c r="V42" i="9"/>
  <c r="CD119" i="6"/>
  <c r="V122" i="9" s="1"/>
  <c r="R42" i="9"/>
  <c r="BN119" i="6"/>
  <c r="R122" i="9" s="1"/>
  <c r="N42" i="9"/>
  <c r="AX119" i="6"/>
  <c r="N122" i="9" s="1"/>
  <c r="J42" i="9"/>
  <c r="AH119" i="6"/>
  <c r="J122" i="9" s="1"/>
  <c r="F42" i="9"/>
  <c r="R119" i="6"/>
  <c r="F122" i="9" s="1"/>
  <c r="CR119" i="6"/>
  <c r="CY119" i="6"/>
  <c r="CI119" i="6"/>
  <c r="Y42" i="9"/>
  <c r="CP119" i="6"/>
  <c r="BO117" i="6"/>
  <c r="S40" i="9"/>
  <c r="BO50" i="6"/>
  <c r="BO59" i="6" s="1"/>
  <c r="H117" i="6"/>
  <c r="H126" i="6" s="1"/>
  <c r="H172" i="6" s="1"/>
  <c r="H50" i="6"/>
  <c r="H59" i="6" s="1"/>
  <c r="BN117" i="6"/>
  <c r="BN50" i="6"/>
  <c r="BN59" i="6" s="1"/>
  <c r="AR117" i="6"/>
  <c r="AR126" i="6" s="1"/>
  <c r="AR172" i="6" s="1"/>
  <c r="AR50" i="6"/>
  <c r="AR59" i="6" s="1"/>
  <c r="W117" i="6"/>
  <c r="H40" i="9"/>
  <c r="W50" i="6"/>
  <c r="W59" i="6" s="1"/>
  <c r="BT117" i="6"/>
  <c r="BT126" i="6" s="1"/>
  <c r="BT172" i="6" s="1"/>
  <c r="BT50" i="6"/>
  <c r="BT59" i="6" s="1"/>
  <c r="U40" i="9"/>
  <c r="BW117" i="6"/>
  <c r="BW50" i="6"/>
  <c r="BW59" i="6" s="1"/>
  <c r="AL117" i="6"/>
  <c r="AL50" i="6"/>
  <c r="AL59" i="6" s="1"/>
  <c r="E40" i="9"/>
  <c r="K117" i="6"/>
  <c r="K50" i="6"/>
  <c r="K59" i="6" s="1"/>
  <c r="AT117" i="6"/>
  <c r="AT50" i="6"/>
  <c r="AT59" i="6" s="1"/>
  <c r="CA117" i="6"/>
  <c r="V40" i="9"/>
  <c r="CA50" i="6"/>
  <c r="CA59" i="6" s="1"/>
  <c r="AA117" i="6"/>
  <c r="I40" i="9"/>
  <c r="AA50" i="6"/>
  <c r="AA59" i="6" s="1"/>
  <c r="BP117" i="6"/>
  <c r="BP126" i="6" s="1"/>
  <c r="BP172" i="6" s="1"/>
  <c r="BP50" i="6"/>
  <c r="BP59" i="6" s="1"/>
  <c r="AU117" i="6"/>
  <c r="N40" i="9"/>
  <c r="AU50" i="6"/>
  <c r="AU59" i="6" s="1"/>
  <c r="Z117" i="6"/>
  <c r="Z50" i="6"/>
  <c r="Z59" i="6" s="1"/>
  <c r="D117" i="6"/>
  <c r="D126" i="6" s="1"/>
  <c r="D172" i="6" s="1"/>
  <c r="D50" i="6"/>
  <c r="D59" i="6" s="1"/>
  <c r="BI117" i="6"/>
  <c r="BI126" i="6" s="1"/>
  <c r="BI172" i="6" s="1"/>
  <c r="BI50" i="6"/>
  <c r="BI59" i="6" s="1"/>
  <c r="AS117" i="6"/>
  <c r="AS126" i="6" s="1"/>
  <c r="AS172" i="6" s="1"/>
  <c r="AS50" i="6"/>
  <c r="AS59" i="6" s="1"/>
  <c r="AC117" i="6"/>
  <c r="AC126" i="6" s="1"/>
  <c r="AC172" i="6" s="1"/>
  <c r="AC50" i="6"/>
  <c r="AC59" i="6" s="1"/>
  <c r="M117" i="6"/>
  <c r="M126" i="6" s="1"/>
  <c r="M172" i="6" s="1"/>
  <c r="M50" i="6"/>
  <c r="M59" i="6" s="1"/>
  <c r="CX117" i="6"/>
  <c r="CX50" i="6"/>
  <c r="CX59" i="6" s="1"/>
  <c r="CH117" i="6"/>
  <c r="CH50" i="6"/>
  <c r="CH59" i="6" s="1"/>
  <c r="CO117" i="6"/>
  <c r="CO50" i="6"/>
  <c r="CO59" i="6" s="1"/>
  <c r="CV117" i="6"/>
  <c r="CV50" i="6"/>
  <c r="CV59" i="6" s="1"/>
  <c r="CF117" i="6"/>
  <c r="CF50" i="6"/>
  <c r="CF59" i="6" s="1"/>
  <c r="Y40" i="9"/>
  <c r="CM117" i="6"/>
  <c r="CM50" i="6"/>
  <c r="CM59" i="6" s="1"/>
  <c r="CA93" i="7"/>
  <c r="CA94" i="7" s="1"/>
  <c r="CA143" i="6" s="1"/>
  <c r="V147" i="9" s="1"/>
  <c r="V67" i="9"/>
  <c r="AU93" i="7"/>
  <c r="AU94" i="7" s="1"/>
  <c r="AU143" i="6" s="1"/>
  <c r="N147" i="9" s="1"/>
  <c r="N67" i="9"/>
  <c r="AE93" i="7"/>
  <c r="AE94" i="7" s="1"/>
  <c r="AE143" i="6" s="1"/>
  <c r="J147" i="9" s="1"/>
  <c r="J67" i="9"/>
  <c r="U77" i="9"/>
  <c r="Q77" i="9"/>
  <c r="M77" i="9"/>
  <c r="I77" i="9"/>
  <c r="P90" i="7"/>
  <c r="V72" i="9"/>
  <c r="CA81" i="7"/>
  <c r="R72" i="9"/>
  <c r="BK81" i="7"/>
  <c r="N72" i="9"/>
  <c r="AU81" i="7"/>
  <c r="AV82" i="7" s="1"/>
  <c r="AV148" i="6" s="1"/>
  <c r="N152" i="9" s="1"/>
  <c r="J72" i="9"/>
  <c r="AE81" i="7"/>
  <c r="AF82" i="7" s="1"/>
  <c r="AF148" i="6" s="1"/>
  <c r="J152" i="9" s="1"/>
  <c r="F72" i="9"/>
  <c r="O81" i="7"/>
  <c r="P82" i="7" s="1"/>
  <c r="P148" i="6" s="1"/>
  <c r="F152" i="9" s="1"/>
  <c r="CQ81" i="7"/>
  <c r="Z72" i="9"/>
  <c r="BW75" i="7"/>
  <c r="BU76" i="7" s="1"/>
  <c r="U70" i="9"/>
  <c r="BG75" i="7"/>
  <c r="BE76" i="7" s="1"/>
  <c r="Q70" i="9"/>
  <c r="AQ75" i="7"/>
  <c r="AO76" i="7" s="1"/>
  <c r="M70" i="9"/>
  <c r="AA75" i="7"/>
  <c r="I70" i="9"/>
  <c r="K75" i="7"/>
  <c r="E70" i="9"/>
  <c r="Z70" i="9"/>
  <c r="CQ75" i="7"/>
  <c r="CO76" i="7" s="1"/>
  <c r="CO146" i="6" s="1"/>
  <c r="Y150" i="9" s="1"/>
  <c r="U42" i="9"/>
  <c r="BZ119" i="6"/>
  <c r="U122" i="9" s="1"/>
  <c r="Q42" i="9"/>
  <c r="BJ119" i="6"/>
  <c r="Q122" i="9" s="1"/>
  <c r="M42" i="9"/>
  <c r="AT119" i="6"/>
  <c r="M122" i="9" s="1"/>
  <c r="AD119" i="6"/>
  <c r="I122" i="9" s="1"/>
  <c r="I42" i="9"/>
  <c r="E42" i="9"/>
  <c r="N119" i="6"/>
  <c r="E122" i="9" s="1"/>
  <c r="CW119" i="6"/>
  <c r="CN119" i="6"/>
  <c r="CU119" i="6"/>
  <c r="DB119" i="6"/>
  <c r="X42" i="9"/>
  <c r="CL119" i="6"/>
  <c r="O40" i="9"/>
  <c r="AY117" i="6"/>
  <c r="AY50" i="6"/>
  <c r="AY59" i="6" s="1"/>
  <c r="CB117" i="6"/>
  <c r="CB126" i="6" s="1"/>
  <c r="CB172" i="6" s="1"/>
  <c r="CB50" i="6"/>
  <c r="CB59" i="6" s="1"/>
  <c r="BH117" i="6"/>
  <c r="BH126" i="6" s="1"/>
  <c r="BH172" i="6" s="1"/>
  <c r="BH50" i="6"/>
  <c r="BH59" i="6" s="1"/>
  <c r="AM117" i="6"/>
  <c r="L40" i="9"/>
  <c r="AM50" i="6"/>
  <c r="AM59" i="6" s="1"/>
  <c r="R117" i="6"/>
  <c r="R50" i="6"/>
  <c r="R59" i="6" s="1"/>
  <c r="BD117" i="6"/>
  <c r="BD126" i="6" s="1"/>
  <c r="BD172" i="6" s="1"/>
  <c r="BD50" i="6"/>
  <c r="BD59" i="6" s="1"/>
  <c r="BG117" i="6"/>
  <c r="Q40" i="9"/>
  <c r="BG50" i="6"/>
  <c r="BG59" i="6" s="1"/>
  <c r="AF117" i="6"/>
  <c r="AF126" i="6" s="1"/>
  <c r="AF172" i="6" s="1"/>
  <c r="AF50" i="6"/>
  <c r="AF59" i="6" s="1"/>
  <c r="F117" i="6"/>
  <c r="F50" i="6"/>
  <c r="F59" i="6" s="1"/>
  <c r="AD117" i="6"/>
  <c r="AD50" i="6"/>
  <c r="AD59" i="6" s="1"/>
  <c r="BR117" i="6"/>
  <c r="BR50" i="6"/>
  <c r="BR59" i="6" s="1"/>
  <c r="CD117" i="6"/>
  <c r="CD50" i="6"/>
  <c r="CD59" i="6" s="1"/>
  <c r="BK117" i="6"/>
  <c r="R40" i="9"/>
  <c r="BK50" i="6"/>
  <c r="BK59" i="6" s="1"/>
  <c r="AP117" i="6"/>
  <c r="AP50" i="6"/>
  <c r="AP59" i="6" s="1"/>
  <c r="T117" i="6"/>
  <c r="T126" i="6" s="1"/>
  <c r="T172" i="6" s="1"/>
  <c r="T50" i="6"/>
  <c r="T59" i="6" s="1"/>
  <c r="BU117" i="6"/>
  <c r="BU126" i="6" s="1"/>
  <c r="BU172" i="6" s="1"/>
  <c r="BU50" i="6"/>
  <c r="BU59" i="6" s="1"/>
  <c r="BE117" i="6"/>
  <c r="BE126" i="6" s="1"/>
  <c r="BE172" i="6" s="1"/>
  <c r="BE50" i="6"/>
  <c r="BE59" i="6" s="1"/>
  <c r="AO117" i="6"/>
  <c r="AO126" i="6" s="1"/>
  <c r="AO172" i="6" s="1"/>
  <c r="AO50" i="6"/>
  <c r="AO59" i="6" s="1"/>
  <c r="Y117" i="6"/>
  <c r="Y126" i="6" s="1"/>
  <c r="Y172" i="6" s="1"/>
  <c r="Y50" i="6"/>
  <c r="Y59" i="6" s="1"/>
  <c r="I117" i="6"/>
  <c r="I126" i="6" s="1"/>
  <c r="I172" i="6" s="1"/>
  <c r="I50" i="6"/>
  <c r="I59" i="6" s="1"/>
  <c r="CT117" i="6"/>
  <c r="CT50" i="6"/>
  <c r="CT59" i="6" s="1"/>
  <c r="DA117" i="6"/>
  <c r="DA50" i="6"/>
  <c r="DA59" i="6" s="1"/>
  <c r="CK117" i="6"/>
  <c r="CK50" i="6"/>
  <c r="CK59" i="6" s="1"/>
  <c r="CR117" i="6"/>
  <c r="CR50" i="6"/>
  <c r="CR59" i="6" s="1"/>
  <c r="CY117" i="6"/>
  <c r="CY50" i="6"/>
  <c r="CY59" i="6" s="1"/>
  <c r="CI117" i="6"/>
  <c r="X40" i="9"/>
  <c r="CI50" i="6"/>
  <c r="CI59" i="6" s="1"/>
  <c r="U67" i="9"/>
  <c r="BW93" i="7"/>
  <c r="BW94" i="7" s="1"/>
  <c r="BW143" i="6" s="1"/>
  <c r="U147" i="9" s="1"/>
  <c r="Q67" i="9"/>
  <c r="BG93" i="7"/>
  <c r="BG94" i="7" s="1"/>
  <c r="BG143" i="6" s="1"/>
  <c r="Q147" i="9" s="1"/>
  <c r="M67" i="9"/>
  <c r="AQ93" i="7"/>
  <c r="AQ94" i="7" s="1"/>
  <c r="AQ143" i="6" s="1"/>
  <c r="M147" i="9" s="1"/>
  <c r="I67" i="9"/>
  <c r="AA93" i="7"/>
  <c r="AA94" i="7" s="1"/>
  <c r="AA143" i="6" s="1"/>
  <c r="I147" i="9" s="1"/>
  <c r="E67" i="9"/>
  <c r="K93" i="7"/>
  <c r="K94" i="7" s="1"/>
  <c r="K143" i="6" s="1"/>
  <c r="E147" i="9" s="1"/>
  <c r="Z67" i="9"/>
  <c r="CQ93" i="7"/>
  <c r="CQ94" i="7" s="1"/>
  <c r="CQ143" i="6" s="1"/>
  <c r="Z147" i="9" s="1"/>
  <c r="T77" i="9"/>
  <c r="P77" i="9"/>
  <c r="L77" i="9"/>
  <c r="H77" i="9"/>
  <c r="D77" i="9"/>
  <c r="Y77" i="9"/>
  <c r="BP90" i="7"/>
  <c r="T90" i="7"/>
  <c r="BL90" i="7"/>
  <c r="D90" i="7"/>
  <c r="AB90" i="7"/>
  <c r="AN90" i="7"/>
  <c r="U76" i="9"/>
  <c r="BW90" i="7"/>
  <c r="Q76" i="9"/>
  <c r="BG90" i="7"/>
  <c r="M76" i="9"/>
  <c r="AQ90" i="7"/>
  <c r="I76" i="9"/>
  <c r="AA90" i="7"/>
  <c r="E76" i="9"/>
  <c r="K90" i="7"/>
  <c r="BR90" i="7"/>
  <c r="BB90" i="7"/>
  <c r="AL90" i="7"/>
  <c r="V90" i="7"/>
  <c r="F90" i="7"/>
  <c r="BQ90" i="7"/>
  <c r="BA90" i="7"/>
  <c r="AK90" i="7"/>
  <c r="U90" i="7"/>
  <c r="DB90" i="7"/>
  <c r="DA90" i="7"/>
  <c r="CY90" i="7"/>
  <c r="CX90" i="7"/>
  <c r="X76" i="9"/>
  <c r="CI90" i="7"/>
  <c r="CR90" i="7"/>
  <c r="C36" i="7"/>
  <c r="H37" i="7" s="1"/>
  <c r="G122" i="6" s="1"/>
  <c r="D125" i="9" s="1"/>
  <c r="C45" i="9"/>
  <c r="S45" i="9"/>
  <c r="BO36" i="7"/>
  <c r="BT37" i="7" s="1"/>
  <c r="BS122" i="6" s="1"/>
  <c r="T125" i="9" s="1"/>
  <c r="AY36" i="7"/>
  <c r="BD37" i="7" s="1"/>
  <c r="BC122" i="6" s="1"/>
  <c r="P125" i="9" s="1"/>
  <c r="O45" i="9"/>
  <c r="AI36" i="7"/>
  <c r="AN37" i="7" s="1"/>
  <c r="AM122" i="6" s="1"/>
  <c r="L125" i="9" s="1"/>
  <c r="K45" i="9"/>
  <c r="S36" i="7"/>
  <c r="X37" i="7" s="1"/>
  <c r="W122" i="6" s="1"/>
  <c r="H125" i="9" s="1"/>
  <c r="G45" i="9"/>
  <c r="Z45" i="9"/>
  <c r="CQ36" i="7"/>
  <c r="CV37" i="7" s="1"/>
  <c r="CU122" i="6" s="1"/>
  <c r="AA125" i="9" s="1"/>
  <c r="C72" i="7"/>
  <c r="C69" i="9"/>
  <c r="BO72" i="7"/>
  <c r="BM73" i="7" s="1"/>
  <c r="S69" i="9"/>
  <c r="AY72" i="7"/>
  <c r="O69" i="9"/>
  <c r="AI72" i="7"/>
  <c r="AG73" i="7" s="1"/>
  <c r="K69" i="9"/>
  <c r="K72" i="7"/>
  <c r="E69" i="9"/>
  <c r="X69" i="9"/>
  <c r="CI72" i="7"/>
  <c r="BO84" i="7"/>
  <c r="BT85" i="7" s="1"/>
  <c r="BT150" i="6" s="1"/>
  <c r="T154" i="9" s="1"/>
  <c r="S74" i="9"/>
  <c r="AY84" i="7"/>
  <c r="BD85" i="7" s="1"/>
  <c r="BD150" i="6" s="1"/>
  <c r="P154" i="9" s="1"/>
  <c r="O74" i="9"/>
  <c r="AI84" i="7"/>
  <c r="AN85" i="7" s="1"/>
  <c r="AN150" i="6" s="1"/>
  <c r="L154" i="9" s="1"/>
  <c r="K74" i="9"/>
  <c r="S84" i="7"/>
  <c r="X85" i="7" s="1"/>
  <c r="X150" i="6" s="1"/>
  <c r="H154" i="9" s="1"/>
  <c r="G74" i="9"/>
  <c r="CQ84" i="7"/>
  <c r="CV85" i="7" s="1"/>
  <c r="CV150" i="6" s="1"/>
  <c r="AA154" i="9" s="1"/>
  <c r="Z74" i="9"/>
  <c r="G69" i="7"/>
  <c r="D69" i="7"/>
  <c r="BS118" i="6"/>
  <c r="T121" i="9" s="1"/>
  <c r="T41" i="9"/>
  <c r="BC118" i="6"/>
  <c r="P121" i="9" s="1"/>
  <c r="P41" i="9"/>
  <c r="AM118" i="6"/>
  <c r="L121" i="9" s="1"/>
  <c r="L41" i="9"/>
  <c r="W118" i="6"/>
  <c r="H121" i="9" s="1"/>
  <c r="H41" i="9"/>
  <c r="G118" i="6"/>
  <c r="D121" i="9" s="1"/>
  <c r="D41" i="9"/>
  <c r="W41" i="9"/>
  <c r="CE118" i="6"/>
  <c r="W121" i="9" s="1"/>
  <c r="S87" i="7"/>
  <c r="X88" i="7" s="1"/>
  <c r="X149" i="6" s="1"/>
  <c r="H153" i="9" s="1"/>
  <c r="G73" i="9"/>
  <c r="BK87" i="7"/>
  <c r="R73" i="9"/>
  <c r="BW87" i="7"/>
  <c r="U73" i="9"/>
  <c r="K87" i="7"/>
  <c r="P88" i="7" s="1"/>
  <c r="P149" i="6" s="1"/>
  <c r="F153" i="9" s="1"/>
  <c r="E73" i="9"/>
  <c r="AM87" i="7"/>
  <c r="L73" i="9"/>
  <c r="BZ87" i="7"/>
  <c r="BJ87" i="7"/>
  <c r="AT87" i="7"/>
  <c r="BY87" i="7"/>
  <c r="BI87" i="7"/>
  <c r="AS87" i="7"/>
  <c r="BT87" i="7"/>
  <c r="BD87" i="7"/>
  <c r="AN87" i="7"/>
  <c r="CT87" i="7"/>
  <c r="Y73" i="9"/>
  <c r="CM87" i="7"/>
  <c r="CH87" i="7"/>
  <c r="CO87" i="7"/>
  <c r="CV87" i="7"/>
  <c r="CF87" i="7"/>
  <c r="X13" i="6"/>
  <c r="CH70" i="6"/>
  <c r="CL70" i="6"/>
  <c r="CP70" i="6"/>
  <c r="CT70" i="6"/>
  <c r="CX70" i="6"/>
  <c r="DB70" i="6"/>
  <c r="CI70" i="6"/>
  <c r="CY70" i="6"/>
  <c r="CE70" i="6"/>
  <c r="CM70" i="6"/>
  <c r="CQ70" i="6"/>
  <c r="CU70" i="6"/>
  <c r="CF70" i="6"/>
  <c r="CJ70" i="6"/>
  <c r="CN70" i="6"/>
  <c r="CR70" i="6"/>
  <c r="CV70" i="6"/>
  <c r="CZ70" i="6"/>
  <c r="CG70" i="6"/>
  <c r="CK70" i="6"/>
  <c r="CO70" i="6"/>
  <c r="CS70" i="6"/>
  <c r="CW70" i="6"/>
  <c r="DA70" i="6"/>
  <c r="D70" i="6"/>
  <c r="H70" i="6"/>
  <c r="L70" i="6"/>
  <c r="P70" i="6"/>
  <c r="T70" i="6"/>
  <c r="X70" i="6"/>
  <c r="AB70" i="6"/>
  <c r="AF70" i="6"/>
  <c r="AJ70" i="6"/>
  <c r="AN70" i="6"/>
  <c r="AR70" i="6"/>
  <c r="AV70" i="6"/>
  <c r="AZ70" i="6"/>
  <c r="BD70" i="6"/>
  <c r="BH70" i="6"/>
  <c r="BL70" i="6"/>
  <c r="BP70" i="6"/>
  <c r="BT70" i="6"/>
  <c r="BX70" i="6"/>
  <c r="CB70" i="6"/>
  <c r="K70" i="6"/>
  <c r="AE70" i="6"/>
  <c r="AQ70" i="6"/>
  <c r="BC70" i="6"/>
  <c r="BW70" i="6"/>
  <c r="E70" i="6"/>
  <c r="I70" i="6"/>
  <c r="M70" i="6"/>
  <c r="Q70" i="6"/>
  <c r="U70" i="6"/>
  <c r="Y70" i="6"/>
  <c r="AC70" i="6"/>
  <c r="AG70" i="6"/>
  <c r="AK70" i="6"/>
  <c r="AO70" i="6"/>
  <c r="AS70" i="6"/>
  <c r="AW70" i="6"/>
  <c r="BA70" i="6"/>
  <c r="BE70" i="6"/>
  <c r="BI70" i="6"/>
  <c r="BM70" i="6"/>
  <c r="BQ70" i="6"/>
  <c r="BU70" i="6"/>
  <c r="BY70" i="6"/>
  <c r="CC70" i="6"/>
  <c r="O70" i="6"/>
  <c r="W70" i="6"/>
  <c r="AI70" i="6"/>
  <c r="AU70" i="6"/>
  <c r="BG70" i="6"/>
  <c r="BO70" i="6"/>
  <c r="CA70" i="6"/>
  <c r="F70" i="6"/>
  <c r="J70" i="6"/>
  <c r="N70" i="6"/>
  <c r="R70" i="6"/>
  <c r="V70" i="6"/>
  <c r="Z70" i="6"/>
  <c r="AD70" i="6"/>
  <c r="AH70" i="6"/>
  <c r="AL70" i="6"/>
  <c r="AP70" i="6"/>
  <c r="AT70" i="6"/>
  <c r="AX70" i="6"/>
  <c r="BB70" i="6"/>
  <c r="BF70" i="6"/>
  <c r="BJ70" i="6"/>
  <c r="BN70" i="6"/>
  <c r="BR70" i="6"/>
  <c r="BV70" i="6"/>
  <c r="BZ70" i="6"/>
  <c r="CD70" i="6"/>
  <c r="G70" i="6"/>
  <c r="S70" i="6"/>
  <c r="AA70" i="6"/>
  <c r="AM70" i="6"/>
  <c r="AY70" i="6"/>
  <c r="BK70" i="6"/>
  <c r="BS70" i="6"/>
  <c r="C70" i="6"/>
  <c r="C16" i="5"/>
  <c r="D16" i="5" s="1"/>
  <c r="E16" i="5" s="1"/>
  <c r="C15" i="5"/>
  <c r="D15" i="5" s="1"/>
  <c r="E15" i="5" s="1"/>
  <c r="C14" i="5"/>
  <c r="D14" i="5" s="1"/>
  <c r="AF122" i="9" l="1"/>
  <c r="DL126" i="6"/>
  <c r="DL136" i="6" s="1"/>
  <c r="EB126" i="6"/>
  <c r="EB172" i="6" s="1"/>
  <c r="DT126" i="6"/>
  <c r="DT136" i="6" s="1"/>
  <c r="AD120" i="9"/>
  <c r="E66" i="9"/>
  <c r="DQ126" i="6"/>
  <c r="DQ136" i="6" s="1"/>
  <c r="EX126" i="6"/>
  <c r="EX136" i="6" s="1"/>
  <c r="EZ126" i="6"/>
  <c r="EZ172" i="6" s="1"/>
  <c r="AL120" i="9"/>
  <c r="ED126" i="6"/>
  <c r="ED172" i="6" s="1"/>
  <c r="DN126" i="6"/>
  <c r="DN172" i="6" s="1"/>
  <c r="DR126" i="6"/>
  <c r="DR172" i="6" s="1"/>
  <c r="C66" i="9"/>
  <c r="DE172" i="6"/>
  <c r="DE136" i="6"/>
  <c r="AO122" i="9"/>
  <c r="ES126" i="6"/>
  <c r="ES172" i="6" s="1"/>
  <c r="BP88" i="7"/>
  <c r="BP149" i="6" s="1"/>
  <c r="S153" i="9" s="1"/>
  <c r="E69" i="7"/>
  <c r="E70" i="7" s="1"/>
  <c r="E142" i="6" s="1"/>
  <c r="C146" i="9" s="1"/>
  <c r="DX126" i="6"/>
  <c r="DX172" i="6" s="1"/>
  <c r="EF126" i="6"/>
  <c r="EF172" i="6" s="1"/>
  <c r="AC120" i="9"/>
  <c r="FB126" i="6"/>
  <c r="FB172" i="6" s="1"/>
  <c r="EN126" i="6"/>
  <c r="EN172" i="6" s="1"/>
  <c r="CZ88" i="7"/>
  <c r="BD88" i="7"/>
  <c r="BD149" i="6" s="1"/>
  <c r="P153" i="9" s="1"/>
  <c r="EC126" i="6"/>
  <c r="EC172" i="6" s="1"/>
  <c r="O67" i="10"/>
  <c r="AJ120" i="9"/>
  <c r="AE120" i="9"/>
  <c r="AI49" i="9"/>
  <c r="AI59" i="9" s="1"/>
  <c r="CV88" i="7"/>
  <c r="CV149" i="6" s="1"/>
  <c r="AA153" i="9" s="1"/>
  <c r="AD49" i="9"/>
  <c r="AD59" i="9" s="1"/>
  <c r="ER172" i="6"/>
  <c r="ER136" i="6"/>
  <c r="AK66" i="9"/>
  <c r="EI69" i="7"/>
  <c r="DR69" i="7"/>
  <c r="EK69" i="7"/>
  <c r="DE69" i="7"/>
  <c r="DH69" i="7"/>
  <c r="AH71" i="9"/>
  <c r="DW79" i="7"/>
  <c r="DW78" i="7" s="1"/>
  <c r="DW147" i="6"/>
  <c r="DW155" i="6" s="1"/>
  <c r="AJ71" i="9"/>
  <c r="EE79" i="7"/>
  <c r="EE78" i="7" s="1"/>
  <c r="EE147" i="6"/>
  <c r="EE155" i="6" s="1"/>
  <c r="DN147" i="6"/>
  <c r="DN79" i="7"/>
  <c r="DN78" i="7" s="1"/>
  <c r="DQ147" i="6"/>
  <c r="DQ79" i="7"/>
  <c r="DQ78" i="7" s="1"/>
  <c r="EJ79" i="7"/>
  <c r="EJ78" i="7" s="1"/>
  <c r="EJ147" i="6"/>
  <c r="EJ173" i="6" s="1"/>
  <c r="DD79" i="7"/>
  <c r="DD78" i="7" s="1"/>
  <c r="DD147" i="6"/>
  <c r="EW126" i="6"/>
  <c r="O64" i="10"/>
  <c r="EL41" i="7"/>
  <c r="DH41" i="7"/>
  <c r="DU41" i="7"/>
  <c r="DV41" i="7"/>
  <c r="DL41" i="7"/>
  <c r="DN41" i="7"/>
  <c r="BL82" i="7"/>
  <c r="BL148" i="6" s="1"/>
  <c r="R152" i="9" s="1"/>
  <c r="BH88" i="7"/>
  <c r="BH149" i="6" s="1"/>
  <c r="Q153" i="9" s="1"/>
  <c r="F66" i="9"/>
  <c r="CN88" i="7"/>
  <c r="CN149" i="6" s="1"/>
  <c r="Y153" i="9" s="1"/>
  <c r="BL88" i="7"/>
  <c r="BL149" i="6" s="1"/>
  <c r="R153" i="9" s="1"/>
  <c r="BT88" i="7"/>
  <c r="BT149" i="6" s="1"/>
  <c r="T153" i="9" s="1"/>
  <c r="DD85" i="7"/>
  <c r="DD150" i="6" s="1"/>
  <c r="AC154" i="9" s="1"/>
  <c r="AZ163" i="6"/>
  <c r="DF126" i="6"/>
  <c r="EL172" i="6"/>
  <c r="EL136" i="6"/>
  <c r="AK122" i="9"/>
  <c r="EV126" i="6"/>
  <c r="AJ147" i="9"/>
  <c r="AH147" i="9"/>
  <c r="DW173" i="6"/>
  <c r="O36" i="10"/>
  <c r="AC49" i="9"/>
  <c r="AC59" i="9" s="1"/>
  <c r="EI41" i="7"/>
  <c r="AO120" i="9"/>
  <c r="EY126" i="6"/>
  <c r="EF41" i="7"/>
  <c r="DM41" i="7"/>
  <c r="ES41" i="7"/>
  <c r="EX41" i="7"/>
  <c r="AI66" i="9"/>
  <c r="EA69" i="7"/>
  <c r="AD66" i="9"/>
  <c r="DG69" i="7"/>
  <c r="AG66" i="9"/>
  <c r="DS69" i="7"/>
  <c r="ET69" i="7"/>
  <c r="ED69" i="7"/>
  <c r="DN69" i="7"/>
  <c r="EW69" i="7"/>
  <c r="EG69" i="7"/>
  <c r="DQ69" i="7"/>
  <c r="EZ69" i="7"/>
  <c r="EJ69" i="7"/>
  <c r="DT69" i="7"/>
  <c r="DD69" i="7"/>
  <c r="AM71" i="9"/>
  <c r="EQ79" i="7"/>
  <c r="EQ78" i="7" s="1"/>
  <c r="EQ147" i="6"/>
  <c r="EQ155" i="6" s="1"/>
  <c r="AD71" i="9"/>
  <c r="DG79" i="7"/>
  <c r="DG78" i="7" s="1"/>
  <c r="DG147" i="6"/>
  <c r="AG71" i="9"/>
  <c r="DS79" i="7"/>
  <c r="DS78" i="7" s="1"/>
  <c r="DS147" i="6"/>
  <c r="DS155" i="6" s="1"/>
  <c r="AF71" i="9"/>
  <c r="DO79" i="7"/>
  <c r="DO78" i="7" s="1"/>
  <c r="DO147" i="6"/>
  <c r="DO173" i="6" s="1"/>
  <c r="EP79" i="7"/>
  <c r="EP78" i="7" s="1"/>
  <c r="EP147" i="6"/>
  <c r="DZ79" i="7"/>
  <c r="DZ78" i="7" s="1"/>
  <c r="DZ147" i="6"/>
  <c r="DJ79" i="7"/>
  <c r="DJ78" i="7" s="1"/>
  <c r="DJ147" i="6"/>
  <c r="ES147" i="6"/>
  <c r="ES79" i="7"/>
  <c r="ES78" i="7" s="1"/>
  <c r="EC147" i="6"/>
  <c r="EC79" i="7"/>
  <c r="EC78" i="7" s="1"/>
  <c r="DM147" i="6"/>
  <c r="DM79" i="7"/>
  <c r="DM78" i="7" s="1"/>
  <c r="EV79" i="7"/>
  <c r="EV78" i="7" s="1"/>
  <c r="EV147" i="6"/>
  <c r="EV173" i="6" s="1"/>
  <c r="EF79" i="7"/>
  <c r="EF78" i="7" s="1"/>
  <c r="EF147" i="6"/>
  <c r="EF173" i="6" s="1"/>
  <c r="DP79" i="7"/>
  <c r="DP78" i="7" s="1"/>
  <c r="DP147" i="6"/>
  <c r="DP173" i="6" s="1"/>
  <c r="EE126" i="6"/>
  <c r="AJ122" i="9"/>
  <c r="AG147" i="9"/>
  <c r="AJ49" i="9"/>
  <c r="AJ59" i="9" s="1"/>
  <c r="DY126" i="6"/>
  <c r="DW126" i="6"/>
  <c r="AH122" i="9"/>
  <c r="DW41" i="7"/>
  <c r="DT41" i="7"/>
  <c r="EZ41" i="7"/>
  <c r="EG41" i="7"/>
  <c r="ET41" i="7"/>
  <c r="DJ41" i="7"/>
  <c r="AN122" i="9"/>
  <c r="EU41" i="7"/>
  <c r="O59" i="10"/>
  <c r="DK126" i="6"/>
  <c r="AE122" i="9"/>
  <c r="AC147" i="9"/>
  <c r="AE147" i="9"/>
  <c r="AE49" i="9"/>
  <c r="AE59" i="9" s="1"/>
  <c r="EQ41" i="7"/>
  <c r="DU172" i="6"/>
  <c r="DU136" i="6"/>
  <c r="FA172" i="6"/>
  <c r="FA136" i="6"/>
  <c r="AF147" i="9"/>
  <c r="DO41" i="7"/>
  <c r="BT82" i="7"/>
  <c r="BT148" i="6" s="1"/>
  <c r="T152" i="9" s="1"/>
  <c r="DS126" i="6"/>
  <c r="AG122" i="9"/>
  <c r="AG129" i="9" s="1"/>
  <c r="AG139" i="9" s="1"/>
  <c r="EY41" i="7"/>
  <c r="AH66" i="9"/>
  <c r="DW69" i="7"/>
  <c r="EH69" i="7"/>
  <c r="DU69" i="7"/>
  <c r="EN69" i="7"/>
  <c r="AK71" i="9"/>
  <c r="EI79" i="7"/>
  <c r="EI78" i="7" s="1"/>
  <c r="EI147" i="6"/>
  <c r="EI155" i="6" s="1"/>
  <c r="ED147" i="6"/>
  <c r="ED79" i="7"/>
  <c r="ED78" i="7" s="1"/>
  <c r="EW147" i="6"/>
  <c r="EW79" i="7"/>
  <c r="EW78" i="7" s="1"/>
  <c r="EG147" i="6"/>
  <c r="EG79" i="7"/>
  <c r="EG78" i="7" s="1"/>
  <c r="EZ79" i="7"/>
  <c r="EZ78" i="7" s="1"/>
  <c r="EZ147" i="6"/>
  <c r="EZ173" i="6" s="1"/>
  <c r="DT79" i="7"/>
  <c r="DT78" i="7" s="1"/>
  <c r="DT147" i="6"/>
  <c r="DT173" i="6" s="1"/>
  <c r="EJ172" i="6"/>
  <c r="EJ136" i="6"/>
  <c r="AL147" i="9"/>
  <c r="ER41" i="7"/>
  <c r="DH172" i="6"/>
  <c r="DH136" i="6"/>
  <c r="EN41" i="7"/>
  <c r="CR88" i="7"/>
  <c r="CR149" i="6" s="1"/>
  <c r="Z153" i="9" s="1"/>
  <c r="DD63" i="6"/>
  <c r="DH63" i="6"/>
  <c r="DL63" i="6"/>
  <c r="DL42" i="7" s="1"/>
  <c r="DP63" i="6"/>
  <c r="DP42" i="7" s="1"/>
  <c r="DT63" i="6"/>
  <c r="DX63" i="6"/>
  <c r="DX42" i="7" s="1"/>
  <c r="EB63" i="6"/>
  <c r="EB42" i="7" s="1"/>
  <c r="EF63" i="6"/>
  <c r="EF42" i="7" s="1"/>
  <c r="EJ63" i="6"/>
  <c r="EN63" i="6"/>
  <c r="EN42" i="7" s="1"/>
  <c r="ER63" i="6"/>
  <c r="ER42" i="7" s="1"/>
  <c r="EV63" i="6"/>
  <c r="EV42" i="7" s="1"/>
  <c r="EZ63" i="6"/>
  <c r="DE63" i="6"/>
  <c r="DI63" i="6"/>
  <c r="DI42" i="7" s="1"/>
  <c r="DM63" i="6"/>
  <c r="DM42" i="7" s="1"/>
  <c r="DQ63" i="6"/>
  <c r="DU63" i="6"/>
  <c r="DY63" i="6"/>
  <c r="DY42" i="7" s="1"/>
  <c r="EC63" i="6"/>
  <c r="EC42" i="7" s="1"/>
  <c r="EG63" i="6"/>
  <c r="EK63" i="6"/>
  <c r="EO63" i="6"/>
  <c r="EO42" i="7" s="1"/>
  <c r="ES63" i="6"/>
  <c r="ES42" i="7" s="1"/>
  <c r="EW63" i="6"/>
  <c r="FA63" i="6"/>
  <c r="FA42" i="7" s="1"/>
  <c r="DF63" i="6"/>
  <c r="DF42" i="7" s="1"/>
  <c r="DJ63" i="6"/>
  <c r="DJ42" i="7" s="1"/>
  <c r="DN63" i="6"/>
  <c r="DR63" i="6"/>
  <c r="DR42" i="7" s="1"/>
  <c r="DV63" i="6"/>
  <c r="DV42" i="7" s="1"/>
  <c r="DZ63" i="6"/>
  <c r="DZ42" i="7" s="1"/>
  <c r="ED63" i="6"/>
  <c r="EH63" i="6"/>
  <c r="EL63" i="6"/>
  <c r="EL42" i="7" s="1"/>
  <c r="EP63" i="6"/>
  <c r="EP42" i="7" s="1"/>
  <c r="ET63" i="6"/>
  <c r="EX63" i="6"/>
  <c r="EX42" i="7" s="1"/>
  <c r="FB63" i="6"/>
  <c r="FB42" i="7" s="1"/>
  <c r="DK63" i="6"/>
  <c r="DK42" i="7" s="1"/>
  <c r="EA63" i="6"/>
  <c r="EQ63" i="6"/>
  <c r="DO63" i="6"/>
  <c r="DO42" i="7" s="1"/>
  <c r="EE63" i="6"/>
  <c r="EE42" i="7" s="1"/>
  <c r="EU63" i="6"/>
  <c r="DC63" i="6"/>
  <c r="DC42" i="7" s="1"/>
  <c r="DS63" i="6"/>
  <c r="EI63" i="6"/>
  <c r="EY63" i="6"/>
  <c r="DG63" i="6"/>
  <c r="DW63" i="6"/>
  <c r="EM63" i="6"/>
  <c r="EM42" i="7" s="1"/>
  <c r="CB88" i="7"/>
  <c r="CR82" i="7"/>
  <c r="CR148" i="6" s="1"/>
  <c r="Z152" i="9" s="1"/>
  <c r="CJ88" i="7"/>
  <c r="CJ149" i="6" s="1"/>
  <c r="X153" i="9" s="1"/>
  <c r="BX88" i="7"/>
  <c r="BX149" i="6" s="1"/>
  <c r="U153" i="9" s="1"/>
  <c r="CJ82" i="7"/>
  <c r="CJ148" i="6" s="1"/>
  <c r="X152" i="9" s="1"/>
  <c r="BD82" i="7"/>
  <c r="BD148" i="6" s="1"/>
  <c r="P152" i="9" s="1"/>
  <c r="CZ82" i="7"/>
  <c r="CZ148" i="6" s="1"/>
  <c r="AB152" i="9" s="1"/>
  <c r="DD126" i="6"/>
  <c r="DD172" i="6" s="1"/>
  <c r="O38" i="10"/>
  <c r="DS41" i="7"/>
  <c r="AK120" i="9"/>
  <c r="EI126" i="6"/>
  <c r="AO49" i="9"/>
  <c r="AO59" i="9" s="1"/>
  <c r="DM172" i="6"/>
  <c r="DM136" i="6"/>
  <c r="O37" i="10"/>
  <c r="AN66" i="9"/>
  <c r="EU69" i="7"/>
  <c r="AE66" i="9"/>
  <c r="DK69" i="7"/>
  <c r="AJ66" i="9"/>
  <c r="EE69" i="7"/>
  <c r="AC66" i="9"/>
  <c r="DC69" i="7"/>
  <c r="EP69" i="7"/>
  <c r="DZ69" i="7"/>
  <c r="DJ69" i="7"/>
  <c r="ES69" i="7"/>
  <c r="EC69" i="7"/>
  <c r="DM69" i="7"/>
  <c r="EV69" i="7"/>
  <c r="EF69" i="7"/>
  <c r="DP69" i="7"/>
  <c r="AE71" i="9"/>
  <c r="DK79" i="7"/>
  <c r="DK78" i="7" s="1"/>
  <c r="DK147" i="6"/>
  <c r="DK173" i="6" s="1"/>
  <c r="AI71" i="9"/>
  <c r="EA79" i="7"/>
  <c r="EA78" i="7" s="1"/>
  <c r="EA147" i="6"/>
  <c r="EA155" i="6" s="1"/>
  <c r="AC71" i="9"/>
  <c r="DC79" i="7"/>
  <c r="DC78" i="7" s="1"/>
  <c r="DC147" i="6"/>
  <c r="FB147" i="6"/>
  <c r="FB79" i="7"/>
  <c r="FB78" i="7" s="1"/>
  <c r="EL147" i="6"/>
  <c r="EL79" i="7"/>
  <c r="EL78" i="7" s="1"/>
  <c r="DV147" i="6"/>
  <c r="DV79" i="7"/>
  <c r="DV78" i="7" s="1"/>
  <c r="DF147" i="6"/>
  <c r="DF79" i="7"/>
  <c r="DF78" i="7" s="1"/>
  <c r="EO147" i="6"/>
  <c r="EO79" i="7"/>
  <c r="EO78" i="7" s="1"/>
  <c r="DY147" i="6"/>
  <c r="DY79" i="7"/>
  <c r="DY78" i="7" s="1"/>
  <c r="DI147" i="6"/>
  <c r="DI79" i="7"/>
  <c r="DI78" i="7" s="1"/>
  <c r="ER79" i="7"/>
  <c r="ER78" i="7" s="1"/>
  <c r="ER147" i="6"/>
  <c r="ER173" i="6" s="1"/>
  <c r="EB79" i="7"/>
  <c r="EB78" i="7" s="1"/>
  <c r="EB147" i="6"/>
  <c r="EB173" i="6" s="1"/>
  <c r="DL79" i="7"/>
  <c r="DL78" i="7" s="1"/>
  <c r="DL147" i="6"/>
  <c r="DL173" i="6" s="1"/>
  <c r="DL172" i="6"/>
  <c r="EB41" i="7"/>
  <c r="EH41" i="7"/>
  <c r="EM126" i="6"/>
  <c r="AL122" i="9"/>
  <c r="AO147" i="9"/>
  <c r="DG41" i="7"/>
  <c r="AH120" i="9"/>
  <c r="AL49" i="9"/>
  <c r="AL59" i="9" s="1"/>
  <c r="EG172" i="6"/>
  <c r="EG136" i="6"/>
  <c r="DJ126" i="6"/>
  <c r="O60" i="10"/>
  <c r="O62" i="10"/>
  <c r="EU126" i="6"/>
  <c r="AN120" i="9"/>
  <c r="EO41" i="7"/>
  <c r="CS73" i="7"/>
  <c r="CS145" i="6" s="1"/>
  <c r="Z149" i="9" s="1"/>
  <c r="EA126" i="6"/>
  <c r="AI122" i="9"/>
  <c r="O63" i="10"/>
  <c r="O57" i="10"/>
  <c r="EA41" i="7"/>
  <c r="AM120" i="9"/>
  <c r="DX41" i="7"/>
  <c r="DE41" i="7"/>
  <c r="EK41" i="7"/>
  <c r="DR41" i="7"/>
  <c r="DZ41" i="7"/>
  <c r="AF120" i="9"/>
  <c r="AF129" i="9" s="1"/>
  <c r="AF139" i="9" s="1"/>
  <c r="DO126" i="6"/>
  <c r="DI41" i="7"/>
  <c r="EP41" i="7"/>
  <c r="CN82" i="7"/>
  <c r="CN148" i="6" s="1"/>
  <c r="Y152" i="9" s="1"/>
  <c r="AG49" i="9"/>
  <c r="AG59" i="9" s="1"/>
  <c r="AM66" i="9"/>
  <c r="EQ69" i="7"/>
  <c r="EX69" i="7"/>
  <c r="FA69" i="7"/>
  <c r="DX69" i="7"/>
  <c r="ET147" i="6"/>
  <c r="ET79" i="7"/>
  <c r="ET78" i="7" s="1"/>
  <c r="DY41" i="7"/>
  <c r="DG126" i="6"/>
  <c r="AD122" i="9"/>
  <c r="AD129" i="9" s="1"/>
  <c r="AD139" i="9" s="1"/>
  <c r="AN147" i="9"/>
  <c r="EM41" i="7"/>
  <c r="FA41" i="7"/>
  <c r="DD64" i="6"/>
  <c r="DD66" i="7" s="1"/>
  <c r="DH64" i="6"/>
  <c r="DH66" i="7" s="1"/>
  <c r="DL64" i="6"/>
  <c r="DL66" i="7" s="1"/>
  <c r="DP64" i="6"/>
  <c r="DP66" i="7" s="1"/>
  <c r="DT64" i="6"/>
  <c r="DT66" i="7" s="1"/>
  <c r="DX64" i="6"/>
  <c r="DX66" i="7" s="1"/>
  <c r="EB64" i="6"/>
  <c r="EB66" i="7" s="1"/>
  <c r="EF64" i="6"/>
  <c r="EF66" i="7" s="1"/>
  <c r="EJ64" i="6"/>
  <c r="EJ66" i="7" s="1"/>
  <c r="EN64" i="6"/>
  <c r="EN66" i="7" s="1"/>
  <c r="ER64" i="6"/>
  <c r="ER66" i="7" s="1"/>
  <c r="EV64" i="6"/>
  <c r="EV66" i="7" s="1"/>
  <c r="EZ64" i="6"/>
  <c r="EZ66" i="7" s="1"/>
  <c r="DE64" i="6"/>
  <c r="DE66" i="7" s="1"/>
  <c r="DI64" i="6"/>
  <c r="DI66" i="7" s="1"/>
  <c r="DM64" i="6"/>
  <c r="DM66" i="7" s="1"/>
  <c r="DQ64" i="6"/>
  <c r="DQ66" i="7" s="1"/>
  <c r="DU64" i="6"/>
  <c r="DU66" i="7" s="1"/>
  <c r="DY64" i="6"/>
  <c r="DY66" i="7" s="1"/>
  <c r="EC64" i="6"/>
  <c r="EC66" i="7" s="1"/>
  <c r="EG64" i="6"/>
  <c r="EG66" i="7" s="1"/>
  <c r="EK64" i="6"/>
  <c r="EK66" i="7" s="1"/>
  <c r="EO64" i="6"/>
  <c r="EO66" i="7" s="1"/>
  <c r="ES64" i="6"/>
  <c r="ES66" i="7" s="1"/>
  <c r="EW64" i="6"/>
  <c r="EW66" i="7" s="1"/>
  <c r="FA64" i="6"/>
  <c r="FA66" i="7" s="1"/>
  <c r="DF64" i="6"/>
  <c r="DF66" i="7" s="1"/>
  <c r="DJ64" i="6"/>
  <c r="DJ66" i="7" s="1"/>
  <c r="DN64" i="6"/>
  <c r="DN66" i="7" s="1"/>
  <c r="DR64" i="6"/>
  <c r="DR66" i="7" s="1"/>
  <c r="DV64" i="6"/>
  <c r="DV66" i="7" s="1"/>
  <c r="DZ64" i="6"/>
  <c r="DZ66" i="7" s="1"/>
  <c r="ED64" i="6"/>
  <c r="ED66" i="7" s="1"/>
  <c r="EH64" i="6"/>
  <c r="EH66" i="7" s="1"/>
  <c r="EL64" i="6"/>
  <c r="EL66" i="7" s="1"/>
  <c r="EP64" i="6"/>
  <c r="EP66" i="7" s="1"/>
  <c r="ET64" i="6"/>
  <c r="ET66" i="7" s="1"/>
  <c r="EX64" i="6"/>
  <c r="EX66" i="7" s="1"/>
  <c r="FB64" i="6"/>
  <c r="FB66" i="7" s="1"/>
  <c r="DG64" i="6"/>
  <c r="DW64" i="6"/>
  <c r="EM64" i="6"/>
  <c r="DK64" i="6"/>
  <c r="EA64" i="6"/>
  <c r="EQ64" i="6"/>
  <c r="DO64" i="6"/>
  <c r="EE64" i="6"/>
  <c r="EU64" i="6"/>
  <c r="DC64" i="6"/>
  <c r="DS64" i="6"/>
  <c r="EI64" i="6"/>
  <c r="EY64" i="6"/>
  <c r="CB82" i="7"/>
  <c r="CB148" i="6" s="1"/>
  <c r="V152" i="9" s="1"/>
  <c r="BP82" i="7"/>
  <c r="BP148" i="6" s="1"/>
  <c r="S152" i="9" s="1"/>
  <c r="CF88" i="7"/>
  <c r="CF149" i="6" s="1"/>
  <c r="W153" i="9" s="1"/>
  <c r="CF82" i="7"/>
  <c r="CF148" i="6" s="1"/>
  <c r="W152" i="9" s="1"/>
  <c r="BX82" i="7"/>
  <c r="BX148" i="6" s="1"/>
  <c r="U152" i="9" s="1"/>
  <c r="CO145" i="6"/>
  <c r="Y149" i="9" s="1"/>
  <c r="BU145" i="6"/>
  <c r="T149" i="9" s="1"/>
  <c r="DD88" i="7"/>
  <c r="DD149" i="6" s="1"/>
  <c r="AC153" i="9" s="1"/>
  <c r="BH82" i="7"/>
  <c r="BH148" i="6" s="1"/>
  <c r="Q152" i="9" s="1"/>
  <c r="CV82" i="7"/>
  <c r="CV148" i="6" s="1"/>
  <c r="AA152" i="9" s="1"/>
  <c r="DC126" i="6"/>
  <c r="DC172" i="6" s="1"/>
  <c r="AC122" i="9"/>
  <c r="DV172" i="6"/>
  <c r="DV136" i="6"/>
  <c r="DP126" i="6"/>
  <c r="AK147" i="9"/>
  <c r="DC41" i="7"/>
  <c r="AK49" i="9"/>
  <c r="AK59" i="9" s="1"/>
  <c r="DP41" i="7"/>
  <c r="EV41" i="7"/>
  <c r="EC41" i="7"/>
  <c r="ED41" i="7"/>
  <c r="FB41" i="7"/>
  <c r="AF66" i="9"/>
  <c r="DO69" i="7"/>
  <c r="AL66" i="9"/>
  <c r="EM69" i="7"/>
  <c r="AO66" i="9"/>
  <c r="EY42" i="7"/>
  <c r="EY69" i="7"/>
  <c r="FB69" i="7"/>
  <c r="EL69" i="7"/>
  <c r="DV69" i="7"/>
  <c r="DF69" i="7"/>
  <c r="EO69" i="7"/>
  <c r="DY69" i="7"/>
  <c r="DI69" i="7"/>
  <c r="ER69" i="7"/>
  <c r="EB69" i="7"/>
  <c r="DL69" i="7"/>
  <c r="CG73" i="7"/>
  <c r="CG145" i="6" s="1"/>
  <c r="W149" i="9" s="1"/>
  <c r="AL71" i="9"/>
  <c r="EM79" i="7"/>
  <c r="EM78" i="7" s="1"/>
  <c r="EM147" i="6"/>
  <c r="EM155" i="6" s="1"/>
  <c r="AO71" i="9"/>
  <c r="EY79" i="7"/>
  <c r="EY78" i="7" s="1"/>
  <c r="EY147" i="6"/>
  <c r="AN71" i="9"/>
  <c r="EU79" i="7"/>
  <c r="EU78" i="7" s="1"/>
  <c r="EU147" i="6"/>
  <c r="EX147" i="6"/>
  <c r="EX79" i="7"/>
  <c r="EX78" i="7" s="1"/>
  <c r="EH147" i="6"/>
  <c r="EH79" i="7"/>
  <c r="EH78" i="7" s="1"/>
  <c r="DR147" i="6"/>
  <c r="DR79" i="7"/>
  <c r="DR78" i="7" s="1"/>
  <c r="FA147" i="6"/>
  <c r="FA79" i="7"/>
  <c r="FA78" i="7" s="1"/>
  <c r="EK147" i="6"/>
  <c r="EK79" i="7"/>
  <c r="EK78" i="7" s="1"/>
  <c r="DU147" i="6"/>
  <c r="DU79" i="7"/>
  <c r="DU78" i="7" s="1"/>
  <c r="DE147" i="6"/>
  <c r="DE79" i="7"/>
  <c r="DE78" i="7" s="1"/>
  <c r="EN79" i="7"/>
  <c r="EN78" i="7" s="1"/>
  <c r="EN147" i="6"/>
  <c r="EN173" i="6" s="1"/>
  <c r="DX79" i="7"/>
  <c r="DX78" i="7" s="1"/>
  <c r="DX147" i="6"/>
  <c r="DX173" i="6" s="1"/>
  <c r="DH79" i="7"/>
  <c r="DH78" i="7" s="1"/>
  <c r="DH147" i="6"/>
  <c r="DH173" i="6" s="1"/>
  <c r="EE41" i="7"/>
  <c r="EH172" i="6"/>
  <c r="EH136" i="6"/>
  <c r="O66" i="10"/>
  <c r="AH49" i="9"/>
  <c r="AH59" i="9" s="1"/>
  <c r="DD41" i="7"/>
  <c r="EJ41" i="7"/>
  <c r="DQ41" i="7"/>
  <c r="EW41" i="7"/>
  <c r="DF41" i="7"/>
  <c r="CK73" i="7"/>
  <c r="CK145" i="6" s="1"/>
  <c r="X149" i="9" s="1"/>
  <c r="CS76" i="7"/>
  <c r="CS146" i="6" s="1"/>
  <c r="Z150" i="9" s="1"/>
  <c r="AM147" i="9"/>
  <c r="AN49" i="9"/>
  <c r="AN59" i="9" s="1"/>
  <c r="EO126" i="6"/>
  <c r="BQ73" i="7"/>
  <c r="BQ145" i="6" s="1"/>
  <c r="S149" i="9" s="1"/>
  <c r="ET126" i="6"/>
  <c r="EQ126" i="6"/>
  <c r="AM122" i="9"/>
  <c r="AI147" i="9"/>
  <c r="DK41" i="7"/>
  <c r="AI120" i="9"/>
  <c r="AM49" i="9"/>
  <c r="AM59" i="9" s="1"/>
  <c r="EK172" i="6"/>
  <c r="EK136" i="6"/>
  <c r="DZ126" i="6"/>
  <c r="O41" i="10"/>
  <c r="AD147" i="9"/>
  <c r="AF49" i="9"/>
  <c r="AF59" i="9" s="1"/>
  <c r="DI172" i="6"/>
  <c r="DI136" i="6"/>
  <c r="EP126" i="6"/>
  <c r="Y145" i="6"/>
  <c r="H149" i="9" s="1"/>
  <c r="D66" i="9"/>
  <c r="CJ126" i="6"/>
  <c r="CJ172" i="6" s="1"/>
  <c r="U73" i="7"/>
  <c r="U145" i="6" s="1"/>
  <c r="G149" i="9" s="1"/>
  <c r="DA126" i="6"/>
  <c r="DA172" i="6" s="1"/>
  <c r="Z126" i="6"/>
  <c r="Z172" i="6" s="1"/>
  <c r="G94" i="7"/>
  <c r="G143" i="6" s="1"/>
  <c r="D147" i="9" s="1"/>
  <c r="AP126" i="6"/>
  <c r="AP172" i="6" s="1"/>
  <c r="V126" i="6"/>
  <c r="V172" i="6" s="1"/>
  <c r="CZ126" i="6"/>
  <c r="CZ136" i="6" s="1"/>
  <c r="J126" i="6"/>
  <c r="J172" i="6" s="1"/>
  <c r="H66" i="9"/>
  <c r="I66" i="9"/>
  <c r="J66" i="9"/>
  <c r="Y69" i="7"/>
  <c r="G66" i="9"/>
  <c r="AA69" i="7"/>
  <c r="T69" i="7"/>
  <c r="U70" i="7" s="1"/>
  <c r="U142" i="6" s="1"/>
  <c r="G146" i="9" s="1"/>
  <c r="C41" i="10"/>
  <c r="C36" i="10"/>
  <c r="B38" i="10"/>
  <c r="C62" i="10"/>
  <c r="B64" i="10"/>
  <c r="C59" i="10"/>
  <c r="C66" i="10"/>
  <c r="C38" i="10"/>
  <c r="B57" i="10"/>
  <c r="C67" i="10"/>
  <c r="C60" i="10"/>
  <c r="B63" i="10"/>
  <c r="B37" i="10"/>
  <c r="B67" i="10"/>
  <c r="C57" i="10"/>
  <c r="C37" i="10"/>
  <c r="B59" i="10"/>
  <c r="B41" i="10"/>
  <c r="B62" i="10"/>
  <c r="C64" i="10"/>
  <c r="C63" i="10"/>
  <c r="B36" i="10"/>
  <c r="B60" i="10"/>
  <c r="B66" i="10"/>
  <c r="CZ149" i="6"/>
  <c r="AB153" i="9" s="1"/>
  <c r="AA66" i="9"/>
  <c r="CU69" i="7"/>
  <c r="CS70" i="7" s="1"/>
  <c r="CS142" i="6" s="1"/>
  <c r="Z146" i="9" s="1"/>
  <c r="W66" i="9"/>
  <c r="CE69" i="7"/>
  <c r="BO69" i="7"/>
  <c r="BM70" i="7" s="1"/>
  <c r="S66" i="9"/>
  <c r="AY69" i="7"/>
  <c r="AW70" i="7" s="1"/>
  <c r="AW142" i="6" s="1"/>
  <c r="N146" i="9" s="1"/>
  <c r="O66" i="9"/>
  <c r="Z66" i="9"/>
  <c r="CQ69" i="7"/>
  <c r="CA69" i="7"/>
  <c r="BY70" i="7" s="1"/>
  <c r="V66" i="9"/>
  <c r="BK69" i="7"/>
  <c r="BI70" i="7" s="1"/>
  <c r="BI142" i="6" s="1"/>
  <c r="Q146" i="9" s="1"/>
  <c r="R66" i="9"/>
  <c r="AU69" i="7"/>
  <c r="N66" i="9"/>
  <c r="AI69" i="7"/>
  <c r="K66" i="9"/>
  <c r="CM69" i="7"/>
  <c r="CK70" i="7" s="1"/>
  <c r="Y66" i="9"/>
  <c r="U66" i="9"/>
  <c r="BW69" i="7"/>
  <c r="BU70" i="7" s="1"/>
  <c r="Q66" i="9"/>
  <c r="BG69" i="7"/>
  <c r="M66" i="9"/>
  <c r="AQ69" i="7"/>
  <c r="AO70" i="7" s="1"/>
  <c r="AB66" i="9"/>
  <c r="CY69" i="7"/>
  <c r="CW70" i="7" s="1"/>
  <c r="X66" i="9"/>
  <c r="CI69" i="7"/>
  <c r="CG70" i="7" s="1"/>
  <c r="T66" i="9"/>
  <c r="BS69" i="7"/>
  <c r="P66" i="9"/>
  <c r="BC69" i="7"/>
  <c r="BA70" i="7" s="1"/>
  <c r="L66" i="9"/>
  <c r="AM69" i="7"/>
  <c r="AK70" i="7" s="1"/>
  <c r="AK142" i="6" s="1"/>
  <c r="K146" i="9" s="1"/>
  <c r="DA145" i="6"/>
  <c r="AB149" i="9" s="1"/>
  <c r="CW145" i="6"/>
  <c r="AA149" i="9" s="1"/>
  <c r="DA146" i="6"/>
  <c r="AB150" i="9" s="1"/>
  <c r="CW146" i="6"/>
  <c r="AA150" i="9" s="1"/>
  <c r="BA76" i="7"/>
  <c r="BA146" i="6" s="1"/>
  <c r="O150" i="9" s="1"/>
  <c r="AO146" i="6"/>
  <c r="L150" i="9" s="1"/>
  <c r="BA145" i="6"/>
  <c r="O149" i="9" s="1"/>
  <c r="BM146" i="6"/>
  <c r="R150" i="9" s="1"/>
  <c r="BQ146" i="6"/>
  <c r="S150" i="9" s="1"/>
  <c r="AS73" i="7"/>
  <c r="AS145" i="6" s="1"/>
  <c r="M149" i="9" s="1"/>
  <c r="I145" i="6"/>
  <c r="D149" i="9" s="1"/>
  <c r="AW73" i="7"/>
  <c r="AW145" i="6" s="1"/>
  <c r="N149" i="9" s="1"/>
  <c r="AC73" i="7"/>
  <c r="AC145" i="6" s="1"/>
  <c r="I149" i="9" s="1"/>
  <c r="BE146" i="6"/>
  <c r="P150" i="9" s="1"/>
  <c r="CC146" i="6"/>
  <c r="V150" i="9" s="1"/>
  <c r="M145" i="6"/>
  <c r="E149" i="9" s="1"/>
  <c r="BI145" i="6"/>
  <c r="Q149" i="9" s="1"/>
  <c r="M76" i="7"/>
  <c r="M146" i="6" s="1"/>
  <c r="E150" i="9" s="1"/>
  <c r="CC145" i="6"/>
  <c r="V149" i="9" s="1"/>
  <c r="E76" i="7"/>
  <c r="E146" i="6" s="1"/>
  <c r="C150" i="9" s="1"/>
  <c r="AC76" i="7"/>
  <c r="AC146" i="6" s="1"/>
  <c r="I150" i="9" s="1"/>
  <c r="I76" i="7"/>
  <c r="I146" i="6" s="1"/>
  <c r="D150" i="9" s="1"/>
  <c r="BU146" i="6"/>
  <c r="T150" i="9" s="1"/>
  <c r="AS76" i="7"/>
  <c r="AS146" i="6" s="1"/>
  <c r="M150" i="9" s="1"/>
  <c r="AG145" i="6"/>
  <c r="J149" i="9" s="1"/>
  <c r="BE145" i="6"/>
  <c r="P149" i="9" s="1"/>
  <c r="AK145" i="6"/>
  <c r="K149" i="9" s="1"/>
  <c r="Q146" i="6"/>
  <c r="F150" i="9" s="1"/>
  <c r="BM145" i="6"/>
  <c r="R149" i="9" s="1"/>
  <c r="AW76" i="7"/>
  <c r="AW146" i="6" s="1"/>
  <c r="N150" i="9" s="1"/>
  <c r="BY145" i="6"/>
  <c r="U149" i="9" s="1"/>
  <c r="U76" i="7"/>
  <c r="U146" i="6" s="1"/>
  <c r="G150" i="9" s="1"/>
  <c r="AO73" i="7"/>
  <c r="AO145" i="6" s="1"/>
  <c r="L149" i="9" s="1"/>
  <c r="BY146" i="6"/>
  <c r="U150" i="9" s="1"/>
  <c r="E145" i="6"/>
  <c r="C149" i="9" s="1"/>
  <c r="Y76" i="7"/>
  <c r="Y146" i="6" s="1"/>
  <c r="H150" i="9" s="1"/>
  <c r="BI146" i="6"/>
  <c r="Q150" i="9" s="1"/>
  <c r="Q91" i="7"/>
  <c r="Q152" i="6" s="1"/>
  <c r="F156" i="9" s="1"/>
  <c r="F126" i="6"/>
  <c r="F172" i="6" s="1"/>
  <c r="CL126" i="6"/>
  <c r="CL136" i="6" s="1"/>
  <c r="CN126" i="6"/>
  <c r="CN172" i="6" s="1"/>
  <c r="CK126" i="6"/>
  <c r="CK172" i="6" s="1"/>
  <c r="AL126" i="6"/>
  <c r="AL172" i="6" s="1"/>
  <c r="BB188" i="6"/>
  <c r="BA86" i="6"/>
  <c r="BB126" i="6"/>
  <c r="BB172" i="6" s="1"/>
  <c r="CC91" i="7"/>
  <c r="CC152" i="6" s="1"/>
  <c r="V156" i="9" s="1"/>
  <c r="Y49" i="9"/>
  <c r="Y59" i="9" s="1"/>
  <c r="CP126" i="6"/>
  <c r="CP172" i="6" s="1"/>
  <c r="CS126" i="6"/>
  <c r="CS172" i="6" s="1"/>
  <c r="N49" i="9"/>
  <c r="N59" i="9" s="1"/>
  <c r="V49" i="9"/>
  <c r="V59" i="9" s="1"/>
  <c r="S49" i="9"/>
  <c r="S59" i="9" s="1"/>
  <c r="DB126" i="6"/>
  <c r="DB136" i="6" s="1"/>
  <c r="I49" i="9"/>
  <c r="I59" i="9" s="1"/>
  <c r="P49" i="9"/>
  <c r="P59" i="9" s="1"/>
  <c r="Z49" i="9"/>
  <c r="Z59" i="9" s="1"/>
  <c r="J49" i="9"/>
  <c r="J59" i="9" s="1"/>
  <c r="BV126" i="6"/>
  <c r="BV172" i="6" s="1"/>
  <c r="T49" i="9"/>
  <c r="T59" i="9" s="1"/>
  <c r="M49" i="9"/>
  <c r="M59" i="9" s="1"/>
  <c r="R49" i="9"/>
  <c r="R59" i="9" s="1"/>
  <c r="L49" i="9"/>
  <c r="L59" i="9" s="1"/>
  <c r="O49" i="9"/>
  <c r="O59" i="9" s="1"/>
  <c r="CX126" i="6"/>
  <c r="CX172" i="6" s="1"/>
  <c r="E49" i="9"/>
  <c r="E59" i="9" s="1"/>
  <c r="K49" i="9"/>
  <c r="K59" i="9" s="1"/>
  <c r="AB49" i="9"/>
  <c r="AB59" i="9" s="1"/>
  <c r="AA49" i="9"/>
  <c r="AA59" i="9" s="1"/>
  <c r="W49" i="9"/>
  <c r="W59" i="9" s="1"/>
  <c r="N37" i="10"/>
  <c r="X49" i="9"/>
  <c r="X59" i="9" s="1"/>
  <c r="BR126" i="6"/>
  <c r="BR172" i="6" s="1"/>
  <c r="Q49" i="9"/>
  <c r="Q59" i="9" s="1"/>
  <c r="U49" i="9"/>
  <c r="U59" i="9" s="1"/>
  <c r="H49" i="9"/>
  <c r="H59" i="9" s="1"/>
  <c r="N41" i="10"/>
  <c r="F49" i="9"/>
  <c r="G49" i="9"/>
  <c r="G59" i="9" s="1"/>
  <c r="D49" i="9"/>
  <c r="D59" i="9" s="1"/>
  <c r="N38" i="10"/>
  <c r="N63" i="10"/>
  <c r="N64" i="10"/>
  <c r="AA120" i="9"/>
  <c r="AA71" i="9"/>
  <c r="N67" i="10"/>
  <c r="AB122" i="9"/>
  <c r="N59" i="10"/>
  <c r="N36" i="10"/>
  <c r="N62" i="10"/>
  <c r="N66" i="10"/>
  <c r="N57" i="10"/>
  <c r="AB71" i="9"/>
  <c r="F64" i="10"/>
  <c r="R126" i="6"/>
  <c r="R172" i="6" s="1"/>
  <c r="AB120" i="9"/>
  <c r="CU126" i="6"/>
  <c r="CU136" i="6" s="1"/>
  <c r="AA122" i="9"/>
  <c r="N60" i="10"/>
  <c r="J59" i="10"/>
  <c r="D38" i="10"/>
  <c r="AW91" i="7"/>
  <c r="AW152" i="6" s="1"/>
  <c r="N156" i="9" s="1"/>
  <c r="L60" i="10"/>
  <c r="K60" i="10"/>
  <c r="AX126" i="6"/>
  <c r="AX172" i="6" s="1"/>
  <c r="CO126" i="6"/>
  <c r="CO136" i="6" s="1"/>
  <c r="CD126" i="6"/>
  <c r="CD172" i="6" s="1"/>
  <c r="AD126" i="6"/>
  <c r="AD172" i="6" s="1"/>
  <c r="D37" i="10"/>
  <c r="N126" i="6"/>
  <c r="N172" i="6" s="1"/>
  <c r="F41" i="10"/>
  <c r="G67" i="10"/>
  <c r="L38" i="10"/>
  <c r="BZ126" i="6"/>
  <c r="BZ172" i="6" s="1"/>
  <c r="Z122" i="9"/>
  <c r="BE91" i="7"/>
  <c r="BE152" i="6" s="1"/>
  <c r="P156" i="9" s="1"/>
  <c r="AS91" i="7"/>
  <c r="AS152" i="6" s="1"/>
  <c r="M156" i="9" s="1"/>
  <c r="J62" i="10"/>
  <c r="AV88" i="7"/>
  <c r="AV149" i="6" s="1"/>
  <c r="N153" i="9" s="1"/>
  <c r="AC70" i="7"/>
  <c r="AR88" i="7"/>
  <c r="AR149" i="6" s="1"/>
  <c r="M153" i="9" s="1"/>
  <c r="AO91" i="7"/>
  <c r="AO152" i="6" s="1"/>
  <c r="L156" i="9" s="1"/>
  <c r="U91" i="7"/>
  <c r="U152" i="6" s="1"/>
  <c r="G156" i="9" s="1"/>
  <c r="I66" i="10"/>
  <c r="M91" i="7"/>
  <c r="M152" i="6" s="1"/>
  <c r="E156" i="9" s="1"/>
  <c r="M63" i="10"/>
  <c r="F37" i="10"/>
  <c r="I41" i="10"/>
  <c r="CP41" i="7"/>
  <c r="BL41" i="7"/>
  <c r="D62" i="10"/>
  <c r="CI41" i="7"/>
  <c r="F41" i="7"/>
  <c r="BG41" i="7"/>
  <c r="CB41" i="7"/>
  <c r="CO41" i="7"/>
  <c r="BI41" i="7"/>
  <c r="H36" i="10"/>
  <c r="BW41" i="7"/>
  <c r="H41" i="7"/>
  <c r="CY126" i="6"/>
  <c r="K120" i="9"/>
  <c r="K129" i="9" s="1"/>
  <c r="K139" i="9" s="1"/>
  <c r="AI126" i="6"/>
  <c r="AI172" i="6" s="1"/>
  <c r="G64" i="10"/>
  <c r="G41" i="10"/>
  <c r="F120" i="9"/>
  <c r="F129" i="9" s="1"/>
  <c r="F139" i="9" s="1"/>
  <c r="O126" i="6"/>
  <c r="O172" i="6" s="1"/>
  <c r="K38" i="10"/>
  <c r="AG91" i="7"/>
  <c r="AG152" i="6" s="1"/>
  <c r="J156" i="9" s="1"/>
  <c r="E67" i="10"/>
  <c r="F57" i="10"/>
  <c r="CJ41" i="7"/>
  <c r="CS41" i="7"/>
  <c r="DB41" i="7"/>
  <c r="AG41" i="7"/>
  <c r="BM41" i="7"/>
  <c r="AE41" i="7"/>
  <c r="BJ41" i="7"/>
  <c r="AQ41" i="7"/>
  <c r="F36" i="10"/>
  <c r="X41" i="7"/>
  <c r="CT126" i="6"/>
  <c r="F38" i="10"/>
  <c r="CF64" i="6"/>
  <c r="CF66" i="7" s="1"/>
  <c r="CJ64" i="6"/>
  <c r="CJ66" i="7" s="1"/>
  <c r="CN64" i="6"/>
  <c r="CN66" i="7" s="1"/>
  <c r="CR64" i="6"/>
  <c r="CR66" i="7" s="1"/>
  <c r="CV64" i="6"/>
  <c r="CV66" i="7" s="1"/>
  <c r="CZ64" i="6"/>
  <c r="CZ66" i="7" s="1"/>
  <c r="CG64" i="6"/>
  <c r="CG66" i="7" s="1"/>
  <c r="CK64" i="6"/>
  <c r="CK66" i="7" s="1"/>
  <c r="CO64" i="6"/>
  <c r="CO66" i="7" s="1"/>
  <c r="CS64" i="6"/>
  <c r="CS66" i="7" s="1"/>
  <c r="CW64" i="6"/>
  <c r="CW66" i="7" s="1"/>
  <c r="DA64" i="6"/>
  <c r="DA66" i="7" s="1"/>
  <c r="CH64" i="6"/>
  <c r="CH66" i="7" s="1"/>
  <c r="CL64" i="6"/>
  <c r="CL66" i="7" s="1"/>
  <c r="CP64" i="6"/>
  <c r="CP66" i="7" s="1"/>
  <c r="CT64" i="6"/>
  <c r="CT66" i="7" s="1"/>
  <c r="CX64" i="6"/>
  <c r="CX66" i="7" s="1"/>
  <c r="DB64" i="6"/>
  <c r="DB66" i="7" s="1"/>
  <c r="CE64" i="6"/>
  <c r="CI64" i="6"/>
  <c r="CM64" i="6"/>
  <c r="CQ64" i="6"/>
  <c r="CU64" i="6"/>
  <c r="CY64" i="6"/>
  <c r="G64" i="6"/>
  <c r="K64" i="6"/>
  <c r="O64" i="6"/>
  <c r="S64" i="6"/>
  <c r="W64" i="6"/>
  <c r="AA64" i="6"/>
  <c r="AE64" i="6"/>
  <c r="AI64" i="6"/>
  <c r="AM64" i="6"/>
  <c r="AQ64" i="6"/>
  <c r="AU64" i="6"/>
  <c r="AY64" i="6"/>
  <c r="BC64" i="6"/>
  <c r="BG64" i="6"/>
  <c r="BK64" i="6"/>
  <c r="BO64" i="6"/>
  <c r="BS64" i="6"/>
  <c r="BW64" i="6"/>
  <c r="CA64" i="6"/>
  <c r="D64" i="6"/>
  <c r="D66" i="7" s="1"/>
  <c r="H64" i="6"/>
  <c r="H66" i="7" s="1"/>
  <c r="L64" i="6"/>
  <c r="L66" i="7" s="1"/>
  <c r="P64" i="6"/>
  <c r="P66" i="7" s="1"/>
  <c r="T64" i="6"/>
  <c r="T66" i="7" s="1"/>
  <c r="X64" i="6"/>
  <c r="X66" i="7" s="1"/>
  <c r="AB64" i="6"/>
  <c r="AB66" i="7" s="1"/>
  <c r="E64" i="6"/>
  <c r="E66" i="7" s="1"/>
  <c r="I64" i="6"/>
  <c r="I66" i="7" s="1"/>
  <c r="M64" i="6"/>
  <c r="M66" i="7" s="1"/>
  <c r="Q64" i="6"/>
  <c r="Q66" i="7" s="1"/>
  <c r="U64" i="6"/>
  <c r="U66" i="7" s="1"/>
  <c r="Y64" i="6"/>
  <c r="Y66" i="7" s="1"/>
  <c r="AC64" i="6"/>
  <c r="AC66" i="7" s="1"/>
  <c r="AG64" i="6"/>
  <c r="AG66" i="7" s="1"/>
  <c r="AK64" i="6"/>
  <c r="AK66" i="7" s="1"/>
  <c r="AO64" i="6"/>
  <c r="AO66" i="7" s="1"/>
  <c r="AS64" i="6"/>
  <c r="AS66" i="7" s="1"/>
  <c r="AW64" i="6"/>
  <c r="AW66" i="7" s="1"/>
  <c r="BA64" i="6"/>
  <c r="BA66" i="7" s="1"/>
  <c r="BE64" i="6"/>
  <c r="BE66" i="7" s="1"/>
  <c r="BI64" i="6"/>
  <c r="BI66" i="7" s="1"/>
  <c r="BM64" i="6"/>
  <c r="BM66" i="7" s="1"/>
  <c r="BQ64" i="6"/>
  <c r="BQ66" i="7" s="1"/>
  <c r="BU64" i="6"/>
  <c r="BU66" i="7" s="1"/>
  <c r="BY64" i="6"/>
  <c r="BY66" i="7" s="1"/>
  <c r="CC64" i="6"/>
  <c r="CC66" i="7" s="1"/>
  <c r="N64" i="6"/>
  <c r="N66" i="7" s="1"/>
  <c r="AD64" i="6"/>
  <c r="AD66" i="7" s="1"/>
  <c r="AL64" i="6"/>
  <c r="AL66" i="7" s="1"/>
  <c r="AT64" i="6"/>
  <c r="AT66" i="7" s="1"/>
  <c r="BB64" i="6"/>
  <c r="BB66" i="7" s="1"/>
  <c r="BJ64" i="6"/>
  <c r="BJ66" i="7" s="1"/>
  <c r="BR64" i="6"/>
  <c r="BR66" i="7" s="1"/>
  <c r="BZ64" i="6"/>
  <c r="BZ66" i="7" s="1"/>
  <c r="C64" i="6"/>
  <c r="R64" i="6"/>
  <c r="R66" i="7" s="1"/>
  <c r="AF64" i="6"/>
  <c r="AF66" i="7" s="1"/>
  <c r="AN64" i="6"/>
  <c r="AN66" i="7" s="1"/>
  <c r="AV64" i="6"/>
  <c r="AV66" i="7" s="1"/>
  <c r="BD64" i="6"/>
  <c r="BD66" i="7" s="1"/>
  <c r="BL64" i="6"/>
  <c r="BL66" i="7" s="1"/>
  <c r="BT64" i="6"/>
  <c r="BT66" i="7" s="1"/>
  <c r="CB64" i="6"/>
  <c r="CB66" i="7" s="1"/>
  <c r="F64" i="6"/>
  <c r="F66" i="7" s="1"/>
  <c r="V64" i="6"/>
  <c r="V66" i="7" s="1"/>
  <c r="AH64" i="6"/>
  <c r="AH66" i="7" s="1"/>
  <c r="AP64" i="6"/>
  <c r="AP66" i="7" s="1"/>
  <c r="AX64" i="6"/>
  <c r="AX66" i="7" s="1"/>
  <c r="BF64" i="6"/>
  <c r="BF66" i="7" s="1"/>
  <c r="BN64" i="6"/>
  <c r="BN66" i="7" s="1"/>
  <c r="BV64" i="6"/>
  <c r="BV66" i="7" s="1"/>
  <c r="CD64" i="6"/>
  <c r="CD66" i="7" s="1"/>
  <c r="J64" i="6"/>
  <c r="J66" i="7" s="1"/>
  <c r="AZ64" i="6"/>
  <c r="AZ66" i="7" s="1"/>
  <c r="Z64" i="6"/>
  <c r="Z66" i="7" s="1"/>
  <c r="BH64" i="6"/>
  <c r="BH66" i="7" s="1"/>
  <c r="AR64" i="6"/>
  <c r="AR66" i="7" s="1"/>
  <c r="BX64" i="6"/>
  <c r="BX66" i="7" s="1"/>
  <c r="AJ64" i="6"/>
  <c r="AJ66" i="7" s="1"/>
  <c r="BP64" i="6"/>
  <c r="BP66" i="7" s="1"/>
  <c r="D63" i="10"/>
  <c r="CB149" i="6"/>
  <c r="V153" i="9" s="1"/>
  <c r="F63" i="10"/>
  <c r="K37" i="10"/>
  <c r="H66" i="10"/>
  <c r="AC91" i="7"/>
  <c r="AC152" i="6" s="1"/>
  <c r="I156" i="9" s="1"/>
  <c r="BQ91" i="7"/>
  <c r="BQ152" i="6" s="1"/>
  <c r="S156" i="9" s="1"/>
  <c r="K67" i="10"/>
  <c r="H57" i="10"/>
  <c r="CR41" i="7"/>
  <c r="DA41" i="7"/>
  <c r="I41" i="7"/>
  <c r="AO41" i="7"/>
  <c r="BU41" i="7"/>
  <c r="AP41" i="7"/>
  <c r="R120" i="9"/>
  <c r="R129" i="9" s="1"/>
  <c r="R139" i="9" s="1"/>
  <c r="BK126" i="6"/>
  <c r="BK172" i="6" s="1"/>
  <c r="R41" i="7"/>
  <c r="L120" i="9"/>
  <c r="L129" i="9" s="1"/>
  <c r="L139" i="9" s="1"/>
  <c r="AM126" i="6"/>
  <c r="AM172" i="6" s="1"/>
  <c r="H38" i="10"/>
  <c r="H60" i="10"/>
  <c r="E62" i="10"/>
  <c r="M62" i="10"/>
  <c r="M57" i="10"/>
  <c r="CM41" i="7"/>
  <c r="BP41" i="7"/>
  <c r="I120" i="9"/>
  <c r="I129" i="9" s="1"/>
  <c r="I139" i="9" s="1"/>
  <c r="AA126" i="6"/>
  <c r="AA172" i="6" s="1"/>
  <c r="AT41" i="7"/>
  <c r="D36" i="10"/>
  <c r="U120" i="9"/>
  <c r="U129" i="9" s="1"/>
  <c r="U139" i="9" s="1"/>
  <c r="BW126" i="6"/>
  <c r="BW172" i="6" s="1"/>
  <c r="W41" i="7"/>
  <c r="CR126" i="6"/>
  <c r="I38" i="10"/>
  <c r="I60" i="10"/>
  <c r="F62" i="10"/>
  <c r="BQ41" i="7"/>
  <c r="V41" i="7"/>
  <c r="J36" i="10"/>
  <c r="L62" i="10"/>
  <c r="H63" i="10"/>
  <c r="E57" i="10"/>
  <c r="BF41" i="7"/>
  <c r="AV41" i="7"/>
  <c r="I63" i="10"/>
  <c r="I37" i="10"/>
  <c r="D64" i="10"/>
  <c r="L64" i="10"/>
  <c r="F59" i="10"/>
  <c r="K59" i="10"/>
  <c r="F66" i="10"/>
  <c r="I91" i="7"/>
  <c r="I152" i="6" s="1"/>
  <c r="D156" i="9" s="1"/>
  <c r="I67" i="10"/>
  <c r="CQ41" i="7"/>
  <c r="J120" i="9"/>
  <c r="J129" i="9" s="1"/>
  <c r="J139" i="9" s="1"/>
  <c r="AE126" i="6"/>
  <c r="AE172" i="6" s="1"/>
  <c r="BV41" i="7"/>
  <c r="C41" i="7"/>
  <c r="BJ126" i="6"/>
  <c r="BJ172" i="6" s="1"/>
  <c r="L36" i="10"/>
  <c r="G120" i="9"/>
  <c r="G129" i="9" s="1"/>
  <c r="G139" i="9" s="1"/>
  <c r="S126" i="6"/>
  <c r="S172" i="6" s="1"/>
  <c r="G175" i="9" s="1"/>
  <c r="AB41" i="7"/>
  <c r="BS41" i="7"/>
  <c r="CF126" i="6"/>
  <c r="J60" i="10"/>
  <c r="K62" i="10"/>
  <c r="E64" i="10"/>
  <c r="M64" i="10"/>
  <c r="G59" i="10"/>
  <c r="H59" i="10"/>
  <c r="M41" i="10"/>
  <c r="K66" i="10"/>
  <c r="J67" i="10"/>
  <c r="CN41" i="7"/>
  <c r="BA41" i="7"/>
  <c r="BY41" i="7"/>
  <c r="BX41" i="7"/>
  <c r="CE41" i="7"/>
  <c r="L37" i="10"/>
  <c r="K63" i="10"/>
  <c r="J64" i="10"/>
  <c r="D59" i="10"/>
  <c r="J41" i="10"/>
  <c r="E91" i="7"/>
  <c r="E152" i="6" s="1"/>
  <c r="C156" i="9" s="1"/>
  <c r="X120" i="9"/>
  <c r="CI126" i="6"/>
  <c r="CD41" i="7"/>
  <c r="AD41" i="7"/>
  <c r="AF41" i="7"/>
  <c r="Q120" i="9"/>
  <c r="Q129" i="9" s="1"/>
  <c r="Q139" i="9" s="1"/>
  <c r="BG126" i="6"/>
  <c r="BG172" i="6" s="1"/>
  <c r="BH41" i="7"/>
  <c r="AY41" i="7"/>
  <c r="CW126" i="6"/>
  <c r="H67" i="10"/>
  <c r="Y120" i="9"/>
  <c r="CM126" i="6"/>
  <c r="CV41" i="7"/>
  <c r="CH41" i="7"/>
  <c r="M41" i="7"/>
  <c r="AS41" i="7"/>
  <c r="D41" i="7"/>
  <c r="AU41" i="7"/>
  <c r="CA41" i="7"/>
  <c r="AT126" i="6"/>
  <c r="AT172" i="6" s="1"/>
  <c r="AL41" i="7"/>
  <c r="G36" i="10"/>
  <c r="BN41" i="7"/>
  <c r="BO41" i="7"/>
  <c r="AN41" i="7"/>
  <c r="H37" i="10"/>
  <c r="K64" i="10"/>
  <c r="E59" i="10"/>
  <c r="E66" i="10"/>
  <c r="M66" i="10"/>
  <c r="D67" i="10"/>
  <c r="CG41" i="7"/>
  <c r="O41" i="7"/>
  <c r="BF126" i="6"/>
  <c r="BF172" i="6" s="1"/>
  <c r="G60" i="10"/>
  <c r="L63" i="10"/>
  <c r="J63" i="10"/>
  <c r="M70" i="7"/>
  <c r="M142" i="6" s="1"/>
  <c r="E146" i="9" s="1"/>
  <c r="D41" i="10"/>
  <c r="L41" i="10"/>
  <c r="BU91" i="7"/>
  <c r="BU152" i="6" s="1"/>
  <c r="T156" i="9" s="1"/>
  <c r="AK91" i="7"/>
  <c r="AK152" i="6" s="1"/>
  <c r="K156" i="9" s="1"/>
  <c r="M67" i="10"/>
  <c r="J57" i="10"/>
  <c r="CZ41" i="7"/>
  <c r="CL41" i="7"/>
  <c r="Q41" i="7"/>
  <c r="AW41" i="7"/>
  <c r="J41" i="7"/>
  <c r="I36" i="10"/>
  <c r="C120" i="9"/>
  <c r="C129" i="9" s="1"/>
  <c r="C139" i="9" s="1"/>
  <c r="C126" i="6"/>
  <c r="C172" i="6" s="1"/>
  <c r="P41" i="7"/>
  <c r="M120" i="9"/>
  <c r="M129" i="9" s="1"/>
  <c r="M139" i="9" s="1"/>
  <c r="AQ126" i="6"/>
  <c r="AQ172" i="6" s="1"/>
  <c r="G41" i="7"/>
  <c r="CC41" i="7"/>
  <c r="Y122" i="9"/>
  <c r="CG126" i="6"/>
  <c r="J38" i="10"/>
  <c r="AZ88" i="7"/>
  <c r="AZ149" i="6" s="1"/>
  <c r="O153" i="9" s="1"/>
  <c r="J37" i="10"/>
  <c r="Q70" i="7"/>
  <c r="Q142" i="6" s="1"/>
  <c r="F146" i="9" s="1"/>
  <c r="E41" i="10"/>
  <c r="Y91" i="7"/>
  <c r="Y152" i="6" s="1"/>
  <c r="H156" i="9" s="1"/>
  <c r="W122" i="9"/>
  <c r="BY91" i="7"/>
  <c r="BY152" i="6" s="1"/>
  <c r="U156" i="9" s="1"/>
  <c r="AK41" i="7"/>
  <c r="AH41" i="7"/>
  <c r="H62" i="10"/>
  <c r="CF63" i="6"/>
  <c r="CJ63" i="6"/>
  <c r="CN63" i="6"/>
  <c r="CR63" i="6"/>
  <c r="CV63" i="6"/>
  <c r="CZ63" i="6"/>
  <c r="CG63" i="6"/>
  <c r="CK63" i="6"/>
  <c r="CO63" i="6"/>
  <c r="CS63" i="6"/>
  <c r="CW63" i="6"/>
  <c r="DA63" i="6"/>
  <c r="CH63" i="6"/>
  <c r="CL63" i="6"/>
  <c r="CP63" i="6"/>
  <c r="CT63" i="6"/>
  <c r="CX63" i="6"/>
  <c r="DB63" i="6"/>
  <c r="CE63" i="6"/>
  <c r="CI63" i="6"/>
  <c r="CM63" i="6"/>
  <c r="CQ63" i="6"/>
  <c r="CU63" i="6"/>
  <c r="CY63" i="6"/>
  <c r="F63" i="6"/>
  <c r="F63" i="7" s="1"/>
  <c r="J63" i="6"/>
  <c r="J63" i="7" s="1"/>
  <c r="N63" i="6"/>
  <c r="R63" i="6"/>
  <c r="V63" i="6"/>
  <c r="Z63" i="6"/>
  <c r="AD63" i="6"/>
  <c r="AH63" i="6"/>
  <c r="AL63" i="6"/>
  <c r="AP63" i="6"/>
  <c r="AT63" i="6"/>
  <c r="AX63" i="6"/>
  <c r="BB63" i="6"/>
  <c r="BF63" i="6"/>
  <c r="BJ63" i="6"/>
  <c r="BN63" i="6"/>
  <c r="BR63" i="6"/>
  <c r="BV63" i="6"/>
  <c r="BZ63" i="6"/>
  <c r="CD63" i="6"/>
  <c r="G63" i="6"/>
  <c r="K63" i="6"/>
  <c r="O63" i="6"/>
  <c r="S63" i="6"/>
  <c r="W63" i="6"/>
  <c r="AA63" i="6"/>
  <c r="AE63" i="6"/>
  <c r="AI63" i="6"/>
  <c r="AM63" i="6"/>
  <c r="AQ63" i="6"/>
  <c r="AU63" i="6"/>
  <c r="AY63" i="6"/>
  <c r="BC63" i="6"/>
  <c r="BG63" i="6"/>
  <c r="BK63" i="6"/>
  <c r="BO63" i="6"/>
  <c r="BS63" i="6"/>
  <c r="BW63" i="6"/>
  <c r="CA63" i="6"/>
  <c r="D63" i="6"/>
  <c r="D63" i="7" s="1"/>
  <c r="H63" i="6"/>
  <c r="H63" i="7" s="1"/>
  <c r="L63" i="6"/>
  <c r="L63" i="7" s="1"/>
  <c r="P63" i="6"/>
  <c r="T63" i="6"/>
  <c r="X63" i="6"/>
  <c r="AB63" i="6"/>
  <c r="AF63" i="6"/>
  <c r="AJ63" i="6"/>
  <c r="AN63" i="6"/>
  <c r="AR63" i="6"/>
  <c r="AV63" i="6"/>
  <c r="AZ63" i="6"/>
  <c r="BD63" i="6"/>
  <c r="BH63" i="6"/>
  <c r="BL63" i="6"/>
  <c r="BP63" i="6"/>
  <c r="BT63" i="6"/>
  <c r="BX63" i="6"/>
  <c r="CB63" i="6"/>
  <c r="M63" i="6"/>
  <c r="AC63" i="6"/>
  <c r="AS63" i="6"/>
  <c r="BI63" i="6"/>
  <c r="BY63" i="6"/>
  <c r="Q63" i="6"/>
  <c r="AG63" i="6"/>
  <c r="AW63" i="6"/>
  <c r="BM63" i="6"/>
  <c r="CC63" i="6"/>
  <c r="C63" i="6"/>
  <c r="E63" i="6"/>
  <c r="E63" i="7" s="1"/>
  <c r="U63" i="6"/>
  <c r="AK63" i="6"/>
  <c r="BA63" i="6"/>
  <c r="BQ63" i="6"/>
  <c r="Y63" i="6"/>
  <c r="AO63" i="6"/>
  <c r="I63" i="6"/>
  <c r="I63" i="7" s="1"/>
  <c r="BU63" i="6"/>
  <c r="BE63" i="6"/>
  <c r="BR41" i="7"/>
  <c r="K36" i="10"/>
  <c r="CF41" i="7"/>
  <c r="CX41" i="7"/>
  <c r="AC41" i="7"/>
  <c r="Z41" i="7"/>
  <c r="N120" i="9"/>
  <c r="N129" i="9" s="1"/>
  <c r="N139" i="9" s="1"/>
  <c r="AU126" i="6"/>
  <c r="AU172" i="6" s="1"/>
  <c r="V120" i="9"/>
  <c r="V129" i="9" s="1"/>
  <c r="V139" i="9" s="1"/>
  <c r="CA126" i="6"/>
  <c r="CA172" i="6" s="1"/>
  <c r="E120" i="9"/>
  <c r="E129" i="9" s="1"/>
  <c r="E139" i="9" s="1"/>
  <c r="K126" i="6"/>
  <c r="K172" i="6" s="1"/>
  <c r="AR41" i="7"/>
  <c r="S120" i="9"/>
  <c r="S129" i="9" s="1"/>
  <c r="S139" i="9" s="1"/>
  <c r="BO126" i="6"/>
  <c r="BO172" i="6" s="1"/>
  <c r="U41" i="7"/>
  <c r="P120" i="9"/>
  <c r="P129" i="9" s="1"/>
  <c r="P139" i="9" s="1"/>
  <c r="BC126" i="6"/>
  <c r="BC172" i="6" s="1"/>
  <c r="AN88" i="7"/>
  <c r="AN149" i="6" s="1"/>
  <c r="L153" i="9" s="1"/>
  <c r="H41" i="10"/>
  <c r="E14" i="5"/>
  <c r="E51" i="5" s="1"/>
  <c r="D51" i="5"/>
  <c r="G37" i="10"/>
  <c r="D66" i="10"/>
  <c r="L66" i="10"/>
  <c r="BM91" i="7"/>
  <c r="BM152" i="6" s="1"/>
  <c r="R156" i="9" s="1"/>
  <c r="D57" i="10"/>
  <c r="L57" i="10"/>
  <c r="CY41" i="7"/>
  <c r="CK41" i="7"/>
  <c r="CT41" i="7"/>
  <c r="Y41" i="7"/>
  <c r="BE41" i="7"/>
  <c r="T41" i="7"/>
  <c r="BK41" i="7"/>
  <c r="BD41" i="7"/>
  <c r="AM41" i="7"/>
  <c r="O120" i="9"/>
  <c r="O129" i="9" s="1"/>
  <c r="O139" i="9" s="1"/>
  <c r="AY126" i="6"/>
  <c r="AY172" i="6" s="1"/>
  <c r="D60" i="10"/>
  <c r="I62" i="10"/>
  <c r="L67" i="10"/>
  <c r="I57" i="10"/>
  <c r="M36" i="10"/>
  <c r="AA41" i="7"/>
  <c r="K41" i="7"/>
  <c r="BT41" i="7"/>
  <c r="H120" i="9"/>
  <c r="H129" i="9" s="1"/>
  <c r="H139" i="9" s="1"/>
  <c r="W126" i="6"/>
  <c r="W172" i="6" s="1"/>
  <c r="BN126" i="6"/>
  <c r="BN172" i="6" s="1"/>
  <c r="X122" i="9"/>
  <c r="E38" i="10"/>
  <c r="M38" i="10"/>
  <c r="E60" i="10"/>
  <c r="M60" i="10"/>
  <c r="CW41" i="7"/>
  <c r="BZ41" i="7"/>
  <c r="AI41" i="7"/>
  <c r="E63" i="10"/>
  <c r="I70" i="7"/>
  <c r="I142" i="6" s="1"/>
  <c r="D146" i="9" s="1"/>
  <c r="K41" i="10"/>
  <c r="E36" i="10"/>
  <c r="N41" i="7"/>
  <c r="BC41" i="7"/>
  <c r="E37" i="10"/>
  <c r="M37" i="10"/>
  <c r="H64" i="10"/>
  <c r="L59" i="10"/>
  <c r="J66" i="10"/>
  <c r="BI91" i="7"/>
  <c r="BI152" i="6" s="1"/>
  <c r="Q156" i="9" s="1"/>
  <c r="Z120" i="9"/>
  <c r="CQ126" i="6"/>
  <c r="AZ41" i="7"/>
  <c r="BB41" i="7"/>
  <c r="C49" i="9"/>
  <c r="C59" i="9" s="1"/>
  <c r="S41" i="7"/>
  <c r="D120" i="9"/>
  <c r="D129" i="9" s="1"/>
  <c r="G126" i="6"/>
  <c r="G172" i="6" s="1"/>
  <c r="AX41" i="7"/>
  <c r="T120" i="9"/>
  <c r="T129" i="9" s="1"/>
  <c r="T139" i="9" s="1"/>
  <c r="BS126" i="6"/>
  <c r="BS172" i="6" s="1"/>
  <c r="CV126" i="6"/>
  <c r="F60" i="10"/>
  <c r="G62" i="10"/>
  <c r="G63" i="10"/>
  <c r="I64" i="10"/>
  <c r="I59" i="10"/>
  <c r="M59" i="10"/>
  <c r="G66" i="10"/>
  <c r="BA91" i="7"/>
  <c r="BA152" i="6" s="1"/>
  <c r="O156" i="9" s="1"/>
  <c r="G57" i="10"/>
  <c r="CU41" i="7"/>
  <c r="E41" i="7"/>
  <c r="AJ41" i="7"/>
  <c r="L41" i="7"/>
  <c r="CH126" i="6"/>
  <c r="G38" i="10"/>
  <c r="F67" i="10"/>
  <c r="K57" i="10"/>
  <c r="W120" i="9"/>
  <c r="CE126" i="6"/>
  <c r="AH126" i="6"/>
  <c r="AH172" i="6" s="1"/>
  <c r="Y13" i="6"/>
  <c r="C147" i="6"/>
  <c r="C79" i="7"/>
  <c r="C78" i="7" s="1"/>
  <c r="C71" i="9"/>
  <c r="BN147" i="6"/>
  <c r="BN79" i="7"/>
  <c r="BN78" i="7" s="1"/>
  <c r="R147" i="6"/>
  <c r="R79" i="7"/>
  <c r="R78" i="7" s="1"/>
  <c r="K71" i="9"/>
  <c r="AI147" i="6"/>
  <c r="AI155" i="6" s="1"/>
  <c r="AI79" i="7"/>
  <c r="AI78" i="7" s="1"/>
  <c r="BI79" i="7"/>
  <c r="BI78" i="7" s="1"/>
  <c r="BI147" i="6"/>
  <c r="AC79" i="7"/>
  <c r="AC78" i="7" s="1"/>
  <c r="AC147" i="6"/>
  <c r="P71" i="9"/>
  <c r="BC79" i="7"/>
  <c r="BC78" i="7" s="1"/>
  <c r="BC147" i="6"/>
  <c r="BC155" i="6" s="1"/>
  <c r="AF147" i="6"/>
  <c r="AF79" i="7"/>
  <c r="AF78" i="7" s="1"/>
  <c r="DA147" i="6"/>
  <c r="DA79" i="7"/>
  <c r="DA78" i="7" s="1"/>
  <c r="CR79" i="7"/>
  <c r="CR78" i="7" s="1"/>
  <c r="CR147" i="6"/>
  <c r="CU147" i="6"/>
  <c r="CU155" i="6" s="1"/>
  <c r="CU79" i="7"/>
  <c r="CU78" i="7" s="1"/>
  <c r="BS147" i="6"/>
  <c r="BS155" i="6" s="1"/>
  <c r="T71" i="9"/>
  <c r="BS79" i="7"/>
  <c r="BS78" i="7" s="1"/>
  <c r="BJ147" i="6"/>
  <c r="BJ155" i="6" s="1"/>
  <c r="BJ79" i="7"/>
  <c r="BJ78" i="7" s="1"/>
  <c r="AD147" i="6"/>
  <c r="AD79" i="7"/>
  <c r="AD78" i="7" s="1"/>
  <c r="S71" i="9"/>
  <c r="BO147" i="6"/>
  <c r="BO155" i="6" s="1"/>
  <c r="BO79" i="7"/>
  <c r="BO78" i="7" s="1"/>
  <c r="W79" i="7"/>
  <c r="W78" i="7" s="1"/>
  <c r="H71" i="9"/>
  <c r="W147" i="6"/>
  <c r="W155" i="6" s="1"/>
  <c r="BU147" i="6"/>
  <c r="BU79" i="7"/>
  <c r="BU78" i="7" s="1"/>
  <c r="BE147" i="6"/>
  <c r="BE79" i="7"/>
  <c r="BE78" i="7" s="1"/>
  <c r="AO147" i="6"/>
  <c r="AO79" i="7"/>
  <c r="AO78" i="7" s="1"/>
  <c r="Y147" i="6"/>
  <c r="Y79" i="7"/>
  <c r="Y78" i="7" s="1"/>
  <c r="I147" i="6"/>
  <c r="I79" i="7"/>
  <c r="I78" i="7" s="1"/>
  <c r="M71" i="9"/>
  <c r="AQ79" i="7"/>
  <c r="AQ78" i="7" s="1"/>
  <c r="AQ147" i="6"/>
  <c r="AQ155" i="6" s="1"/>
  <c r="BX147" i="6"/>
  <c r="BX79" i="7"/>
  <c r="BX78" i="7" s="1"/>
  <c r="BH147" i="6"/>
  <c r="BH79" i="7"/>
  <c r="BH78" i="7" s="1"/>
  <c r="AR147" i="6"/>
  <c r="AR79" i="7"/>
  <c r="AR78" i="7" s="1"/>
  <c r="AB147" i="6"/>
  <c r="AB79" i="7"/>
  <c r="AB78" i="7" s="1"/>
  <c r="L79" i="7"/>
  <c r="L78" i="7" s="1"/>
  <c r="L147" i="6"/>
  <c r="CW79" i="7"/>
  <c r="CW78" i="7" s="1"/>
  <c r="CW147" i="6"/>
  <c r="CG79" i="7"/>
  <c r="CG78" i="7" s="1"/>
  <c r="CG147" i="6"/>
  <c r="CN147" i="6"/>
  <c r="CN79" i="7"/>
  <c r="CN78" i="7" s="1"/>
  <c r="CQ147" i="6"/>
  <c r="CQ155" i="6" s="1"/>
  <c r="Z71" i="9"/>
  <c r="CQ79" i="7"/>
  <c r="CQ78" i="7" s="1"/>
  <c r="CI147" i="6"/>
  <c r="CI155" i="6" s="1"/>
  <c r="X71" i="9"/>
  <c r="CI79" i="7"/>
  <c r="CI78" i="7" s="1"/>
  <c r="CP79" i="7"/>
  <c r="CP78" i="7" s="1"/>
  <c r="CP147" i="6"/>
  <c r="CP155" i="6" s="1"/>
  <c r="L71" i="9"/>
  <c r="AM79" i="7"/>
  <c r="AM78" i="7" s="1"/>
  <c r="AM147" i="6"/>
  <c r="AM155" i="6" s="1"/>
  <c r="AX147" i="6"/>
  <c r="AX155" i="6" s="1"/>
  <c r="AX79" i="7"/>
  <c r="AX78" i="7" s="1"/>
  <c r="CA79" i="7"/>
  <c r="CA78" i="7" s="1"/>
  <c r="CA147" i="6"/>
  <c r="CA155" i="6" s="1"/>
  <c r="V71" i="9"/>
  <c r="AS79" i="7"/>
  <c r="AS78" i="7" s="1"/>
  <c r="AS147" i="6"/>
  <c r="BL147" i="6"/>
  <c r="BL79" i="7"/>
  <c r="BL78" i="7" s="1"/>
  <c r="CT147" i="6"/>
  <c r="CT155" i="6" s="1"/>
  <c r="CT79" i="7"/>
  <c r="CT78" i="7" s="1"/>
  <c r="BZ147" i="6"/>
  <c r="BZ79" i="7"/>
  <c r="BZ78" i="7" s="1"/>
  <c r="BK79" i="7"/>
  <c r="BK78" i="7" s="1"/>
  <c r="BK147" i="6"/>
  <c r="BK155" i="6" s="1"/>
  <c r="R71" i="9"/>
  <c r="BF147" i="6"/>
  <c r="BF155" i="6" s="1"/>
  <c r="BF79" i="7"/>
  <c r="BF78" i="7" s="1"/>
  <c r="Z147" i="6"/>
  <c r="Z155" i="6" s="1"/>
  <c r="Z79" i="7"/>
  <c r="Z78" i="7" s="1"/>
  <c r="Q71" i="9"/>
  <c r="BG79" i="7"/>
  <c r="BG78" i="7" s="1"/>
  <c r="BG147" i="6"/>
  <c r="BG155" i="6" s="1"/>
  <c r="O147" i="6"/>
  <c r="O155" i="6" s="1"/>
  <c r="F71" i="9"/>
  <c r="O79" i="7"/>
  <c r="O78" i="7" s="1"/>
  <c r="BQ79" i="7"/>
  <c r="BQ78" i="7" s="1"/>
  <c r="BQ147" i="6"/>
  <c r="BA79" i="7"/>
  <c r="BA78" i="7" s="1"/>
  <c r="BA147" i="6"/>
  <c r="AK79" i="7"/>
  <c r="AK78" i="7" s="1"/>
  <c r="AK147" i="6"/>
  <c r="U79" i="7"/>
  <c r="U78" i="7" s="1"/>
  <c r="U147" i="6"/>
  <c r="E79" i="7"/>
  <c r="E78" i="7" s="1"/>
  <c r="E147" i="6"/>
  <c r="AE79" i="7"/>
  <c r="AE78" i="7" s="1"/>
  <c r="AE147" i="6"/>
  <c r="AE155" i="6" s="1"/>
  <c r="J71" i="9"/>
  <c r="BT147" i="6"/>
  <c r="BT79" i="7"/>
  <c r="BT78" i="7" s="1"/>
  <c r="BD147" i="6"/>
  <c r="BD79" i="7"/>
  <c r="BD78" i="7" s="1"/>
  <c r="AN147" i="6"/>
  <c r="AN79" i="7"/>
  <c r="AN78" i="7" s="1"/>
  <c r="X147" i="6"/>
  <c r="X79" i="7"/>
  <c r="X78" i="7" s="1"/>
  <c r="H79" i="7"/>
  <c r="H78" i="7" s="1"/>
  <c r="H147" i="6"/>
  <c r="CS79" i="7"/>
  <c r="CS78" i="7" s="1"/>
  <c r="CS147" i="6"/>
  <c r="CZ79" i="7"/>
  <c r="CZ78" i="7" s="1"/>
  <c r="CZ147" i="6"/>
  <c r="CJ79" i="7"/>
  <c r="CJ78" i="7" s="1"/>
  <c r="CJ147" i="6"/>
  <c r="Y71" i="9"/>
  <c r="CM79" i="7"/>
  <c r="CM78" i="7" s="1"/>
  <c r="CM147" i="6"/>
  <c r="CM155" i="6" s="1"/>
  <c r="DB79" i="7"/>
  <c r="DB78" i="7" s="1"/>
  <c r="DB147" i="6"/>
  <c r="DB155" i="6" s="1"/>
  <c r="CL147" i="6"/>
  <c r="CL79" i="7"/>
  <c r="CL78" i="7" s="1"/>
  <c r="CD147" i="6"/>
  <c r="CD155" i="6" s="1"/>
  <c r="CD79" i="7"/>
  <c r="CD78" i="7" s="1"/>
  <c r="AH147" i="6"/>
  <c r="AH155" i="6" s="1"/>
  <c r="AH79" i="7"/>
  <c r="AH78" i="7" s="1"/>
  <c r="BY79" i="7"/>
  <c r="BY78" i="7" s="1"/>
  <c r="BY147" i="6"/>
  <c r="M79" i="7"/>
  <c r="M78" i="7" s="1"/>
  <c r="M147" i="6"/>
  <c r="CB147" i="6"/>
  <c r="CB79" i="7"/>
  <c r="CB78" i="7" s="1"/>
  <c r="AV147" i="6"/>
  <c r="AV79" i="7"/>
  <c r="AV78" i="7" s="1"/>
  <c r="P79" i="7"/>
  <c r="P78" i="7" s="1"/>
  <c r="P147" i="6"/>
  <c r="CK79" i="7"/>
  <c r="CK78" i="7" s="1"/>
  <c r="CK147" i="6"/>
  <c r="CY147" i="6"/>
  <c r="CY155" i="6" s="1"/>
  <c r="CY79" i="7"/>
  <c r="CY78" i="7" s="1"/>
  <c r="I71" i="9"/>
  <c r="AA79" i="7"/>
  <c r="AA78" i="7" s="1"/>
  <c r="AA147" i="6"/>
  <c r="AA155" i="6" s="1"/>
  <c r="AT147" i="6"/>
  <c r="AT155" i="6" s="1"/>
  <c r="AT79" i="7"/>
  <c r="AT78" i="7" s="1"/>
  <c r="N147" i="6"/>
  <c r="N155" i="6" s="1"/>
  <c r="N79" i="7"/>
  <c r="N78" i="7" s="1"/>
  <c r="S147" i="6"/>
  <c r="S155" i="6" s="1"/>
  <c r="S79" i="7"/>
  <c r="S78" i="7" s="1"/>
  <c r="G71" i="9"/>
  <c r="BV147" i="6"/>
  <c r="BV155" i="6" s="1"/>
  <c r="BV79" i="7"/>
  <c r="BV78" i="7" s="1"/>
  <c r="AP147" i="6"/>
  <c r="AP79" i="7"/>
  <c r="AP78" i="7" s="1"/>
  <c r="J147" i="6"/>
  <c r="J155" i="6" s="1"/>
  <c r="J79" i="7"/>
  <c r="J78" i="7" s="1"/>
  <c r="AY147" i="6"/>
  <c r="AY155" i="6" s="1"/>
  <c r="AY79" i="7"/>
  <c r="AY78" i="7" s="1"/>
  <c r="O71" i="9"/>
  <c r="G147" i="6"/>
  <c r="D71" i="9"/>
  <c r="G79" i="7"/>
  <c r="G78" i="7" s="1"/>
  <c r="BR147" i="6"/>
  <c r="BR155" i="6" s="1"/>
  <c r="BR79" i="7"/>
  <c r="BR78" i="7" s="1"/>
  <c r="BB147" i="6"/>
  <c r="BB79" i="7"/>
  <c r="BB78" i="7" s="1"/>
  <c r="AL147" i="6"/>
  <c r="AL155" i="6" s="1"/>
  <c r="AL79" i="7"/>
  <c r="AL78" i="7" s="1"/>
  <c r="V147" i="6"/>
  <c r="V155" i="6" s="1"/>
  <c r="V79" i="7"/>
  <c r="V78" i="7" s="1"/>
  <c r="F147" i="6"/>
  <c r="F79" i="7"/>
  <c r="F78" i="7" s="1"/>
  <c r="AU147" i="6"/>
  <c r="AU155" i="6" s="1"/>
  <c r="N71" i="9"/>
  <c r="AU79" i="7"/>
  <c r="AU78" i="7" s="1"/>
  <c r="CC147" i="6"/>
  <c r="CC79" i="7"/>
  <c r="CC78" i="7" s="1"/>
  <c r="BM147" i="6"/>
  <c r="BM79" i="7"/>
  <c r="BM78" i="7" s="1"/>
  <c r="AW147" i="6"/>
  <c r="AW79" i="7"/>
  <c r="AW78" i="7" s="1"/>
  <c r="AG147" i="6"/>
  <c r="AG79" i="7"/>
  <c r="AG78" i="7" s="1"/>
  <c r="Q147" i="6"/>
  <c r="Q79" i="7"/>
  <c r="Q78" i="7" s="1"/>
  <c r="U71" i="9"/>
  <c r="BW79" i="7"/>
  <c r="BW78" i="7" s="1"/>
  <c r="BW147" i="6"/>
  <c r="BW155" i="6" s="1"/>
  <c r="E71" i="9"/>
  <c r="K147" i="6"/>
  <c r="K155" i="6" s="1"/>
  <c r="K79" i="7"/>
  <c r="K78" i="7" s="1"/>
  <c r="BP147" i="6"/>
  <c r="BP79" i="7"/>
  <c r="BP78" i="7" s="1"/>
  <c r="AZ147" i="6"/>
  <c r="AZ79" i="7"/>
  <c r="AZ78" i="7" s="1"/>
  <c r="AJ147" i="6"/>
  <c r="AJ79" i="7"/>
  <c r="AJ78" i="7" s="1"/>
  <c r="T79" i="7"/>
  <c r="T78" i="7" s="1"/>
  <c r="T147" i="6"/>
  <c r="D147" i="6"/>
  <c r="D79" i="7"/>
  <c r="D78" i="7" s="1"/>
  <c r="CO147" i="6"/>
  <c r="CO79" i="7"/>
  <c r="CO78" i="7" s="1"/>
  <c r="CV147" i="6"/>
  <c r="CV79" i="7"/>
  <c r="CV78" i="7" s="1"/>
  <c r="CF79" i="7"/>
  <c r="CF78" i="7" s="1"/>
  <c r="CF147" i="6"/>
  <c r="CE147" i="6"/>
  <c r="CE155" i="6" s="1"/>
  <c r="CE79" i="7"/>
  <c r="CE78" i="7" s="1"/>
  <c r="W71" i="9"/>
  <c r="CX147" i="6"/>
  <c r="CX79" i="7"/>
  <c r="CX78" i="7" s="1"/>
  <c r="CH147" i="6"/>
  <c r="CH155" i="6" s="1"/>
  <c r="CH79" i="7"/>
  <c r="CH78" i="7" s="1"/>
  <c r="BA159" i="6" l="1"/>
  <c r="BA163" i="6" s="1"/>
  <c r="O56" i="10"/>
  <c r="B56" i="10"/>
  <c r="N56" i="10"/>
  <c r="AE129" i="9"/>
  <c r="AE139" i="9" s="1"/>
  <c r="AC129" i="9"/>
  <c r="AC139" i="9" s="1"/>
  <c r="EG70" i="7"/>
  <c r="EG142" i="6" s="1"/>
  <c r="DD136" i="6"/>
  <c r="ED136" i="6"/>
  <c r="DQ172" i="6"/>
  <c r="DA136" i="6"/>
  <c r="EI173" i="6"/>
  <c r="CZ172" i="6"/>
  <c r="DK46" i="7"/>
  <c r="DT172" i="6"/>
  <c r="DT178" i="6" s="1"/>
  <c r="EB136" i="6"/>
  <c r="FB136" i="6"/>
  <c r="DO155" i="6"/>
  <c r="AJ129" i="9"/>
  <c r="AJ139" i="9" s="1"/>
  <c r="CJ136" i="6"/>
  <c r="DN136" i="6"/>
  <c r="EQ173" i="6"/>
  <c r="ER178" i="6"/>
  <c r="EX172" i="6"/>
  <c r="EN178" i="6"/>
  <c r="EV46" i="7"/>
  <c r="AL129" i="9"/>
  <c r="AL139" i="9" s="1"/>
  <c r="ES136" i="6"/>
  <c r="DC136" i="6"/>
  <c r="AI129" i="9"/>
  <c r="AI139" i="9" s="1"/>
  <c r="EC46" i="7"/>
  <c r="DP46" i="7"/>
  <c r="EN136" i="6"/>
  <c r="EZ178" i="6"/>
  <c r="EZ136" i="6"/>
  <c r="AO129" i="9"/>
  <c r="AO139" i="9" s="1"/>
  <c r="DX136" i="6"/>
  <c r="EC136" i="6"/>
  <c r="DR136" i="6"/>
  <c r="EF178" i="6"/>
  <c r="EF136" i="6"/>
  <c r="DZ46" i="7"/>
  <c r="DF46" i="7"/>
  <c r="DL178" i="6"/>
  <c r="AI151" i="9"/>
  <c r="DS173" i="6"/>
  <c r="EP46" i="7"/>
  <c r="AN151" i="9"/>
  <c r="DU70" i="7"/>
  <c r="DY70" i="7" s="1"/>
  <c r="EC70" i="7" s="1"/>
  <c r="EC142" i="6" s="1"/>
  <c r="DM46" i="7"/>
  <c r="AJ151" i="9"/>
  <c r="EY46" i="7"/>
  <c r="EM46" i="7"/>
  <c r="FA70" i="7"/>
  <c r="FA142" i="6" s="1"/>
  <c r="FA173" i="6" s="1"/>
  <c r="FA178" i="6" s="1"/>
  <c r="BE70" i="7"/>
  <c r="BA142" i="6"/>
  <c r="O146" i="9" s="1"/>
  <c r="AS70" i="7"/>
  <c r="AS142" i="6" s="1"/>
  <c r="M146" i="9" s="1"/>
  <c r="AO142" i="6"/>
  <c r="L146" i="9" s="1"/>
  <c r="BQ70" i="7"/>
  <c r="BM142" i="6"/>
  <c r="R146" i="9" s="1"/>
  <c r="EO172" i="6"/>
  <c r="EO136" i="6"/>
  <c r="CC70" i="7"/>
  <c r="CC142" i="6" s="1"/>
  <c r="V146" i="9" s="1"/>
  <c r="BY142" i="6"/>
  <c r="U146" i="9" s="1"/>
  <c r="AI65" i="9"/>
  <c r="EA66" i="7"/>
  <c r="EB67" i="7" s="1"/>
  <c r="EB141" i="6" s="1"/>
  <c r="DR46" i="7"/>
  <c r="AJ146" i="9"/>
  <c r="EG155" i="6"/>
  <c r="EG173" i="6"/>
  <c r="EG178" i="6" s="1"/>
  <c r="EI172" i="6"/>
  <c r="AK175" i="9" s="1"/>
  <c r="EI136" i="6"/>
  <c r="DA70" i="7"/>
  <c r="DA142" i="6" s="1"/>
  <c r="AB146" i="9" s="1"/>
  <c r="CW142" i="6"/>
  <c r="AA146" i="9" s="1"/>
  <c r="AD64" i="9"/>
  <c r="DG63" i="7"/>
  <c r="DG80" i="6"/>
  <c r="EH63" i="7"/>
  <c r="EH80" i="6"/>
  <c r="DE63" i="7"/>
  <c r="DE80" i="6"/>
  <c r="EN46" i="7"/>
  <c r="EE172" i="6"/>
  <c r="EE136" i="6"/>
  <c r="CS155" i="6"/>
  <c r="AL151" i="9"/>
  <c r="AK65" i="9"/>
  <c r="EI66" i="7"/>
  <c r="EJ67" i="7" s="1"/>
  <c r="EJ141" i="6" s="1"/>
  <c r="AJ65" i="9"/>
  <c r="EE66" i="7"/>
  <c r="EF67" i="7" s="1"/>
  <c r="EF141" i="6" s="1"/>
  <c r="AE65" i="9"/>
  <c r="DK66" i="7"/>
  <c r="DL67" i="7" s="1"/>
  <c r="DL141" i="6" s="1"/>
  <c r="FA46" i="7"/>
  <c r="EU155" i="6"/>
  <c r="DG172" i="6"/>
  <c r="DG136" i="6"/>
  <c r="AC151" i="9"/>
  <c r="AK129" i="9"/>
  <c r="AK139" i="9" s="1"/>
  <c r="AO64" i="9"/>
  <c r="EY63" i="7"/>
  <c r="EY80" i="6"/>
  <c r="AN64" i="9"/>
  <c r="EU63" i="7"/>
  <c r="EU80" i="6"/>
  <c r="AI64" i="9"/>
  <c r="EA63" i="7"/>
  <c r="EA80" i="6"/>
  <c r="ET63" i="7"/>
  <c r="ET80" i="6"/>
  <c r="ED63" i="7"/>
  <c r="ED80" i="6"/>
  <c r="DN63" i="7"/>
  <c r="DN80" i="6"/>
  <c r="EW63" i="7"/>
  <c r="EW80" i="6"/>
  <c r="EG63" i="7"/>
  <c r="EG80" i="6"/>
  <c r="DQ63" i="7"/>
  <c r="DQ80" i="6"/>
  <c r="EZ63" i="7"/>
  <c r="EZ80" i="6"/>
  <c r="EJ63" i="7"/>
  <c r="EJ80" i="6"/>
  <c r="DT63" i="7"/>
  <c r="DT80" i="6"/>
  <c r="DD63" i="7"/>
  <c r="DD80" i="6"/>
  <c r="ER46" i="7"/>
  <c r="EM173" i="6"/>
  <c r="AK151" i="9"/>
  <c r="EH42" i="7"/>
  <c r="EH46" i="7" s="1"/>
  <c r="DJ46" i="7"/>
  <c r="DW172" i="6"/>
  <c r="DW136" i="6"/>
  <c r="AG151" i="9"/>
  <c r="DT42" i="7"/>
  <c r="DT46" i="7" s="1"/>
  <c r="EZ42" i="7"/>
  <c r="EZ46" i="7" s="1"/>
  <c r="EG42" i="7"/>
  <c r="EG46" i="7" s="1"/>
  <c r="DN42" i="7"/>
  <c r="DN46" i="7" s="1"/>
  <c r="ET42" i="7"/>
  <c r="ET46" i="7" s="1"/>
  <c r="EA42" i="7"/>
  <c r="EA46" i="7" s="1"/>
  <c r="EE173" i="6"/>
  <c r="DV46" i="7"/>
  <c r="EW172" i="6"/>
  <c r="EW136" i="6"/>
  <c r="EJ178" i="6"/>
  <c r="DE42" i="7"/>
  <c r="DE46" i="7" s="1"/>
  <c r="AO65" i="9"/>
  <c r="EY66" i="7"/>
  <c r="EZ67" i="7" s="1"/>
  <c r="EZ141" i="6" s="1"/>
  <c r="EU172" i="6"/>
  <c r="EU136" i="6"/>
  <c r="FB155" i="6"/>
  <c r="FB173" i="6"/>
  <c r="FB178" i="6" s="1"/>
  <c r="AM64" i="9"/>
  <c r="EQ63" i="7"/>
  <c r="EQ80" i="6"/>
  <c r="DR63" i="7"/>
  <c r="DR80" i="6"/>
  <c r="EK63" i="7"/>
  <c r="EK80" i="6"/>
  <c r="DX63" i="7"/>
  <c r="DX80" i="6"/>
  <c r="ED155" i="6"/>
  <c r="ED173" i="6"/>
  <c r="ED178" i="6" s="1"/>
  <c r="DO46" i="7"/>
  <c r="DK172" i="6"/>
  <c r="DK136" i="6"/>
  <c r="AD151" i="9"/>
  <c r="O46" i="10"/>
  <c r="O49" i="10" s="1"/>
  <c r="BU142" i="6"/>
  <c r="T146" i="9" s="1"/>
  <c r="EP172" i="6"/>
  <c r="EP136" i="6"/>
  <c r="DG155" i="6"/>
  <c r="DZ172" i="6"/>
  <c r="DZ136" i="6"/>
  <c r="EX155" i="6"/>
  <c r="EX173" i="6"/>
  <c r="AO151" i="9"/>
  <c r="AG65" i="9"/>
  <c r="DS66" i="7"/>
  <c r="DT67" i="7" s="1"/>
  <c r="DT141" i="6" s="1"/>
  <c r="AF65" i="9"/>
  <c r="DO66" i="7"/>
  <c r="DP67" i="7" s="1"/>
  <c r="DP141" i="6" s="1"/>
  <c r="AL65" i="9"/>
  <c r="EM66" i="7"/>
  <c r="EN67" i="7" s="1"/>
  <c r="EN141" i="6" s="1"/>
  <c r="EU173" i="6"/>
  <c r="EQ42" i="7"/>
  <c r="EQ46" i="7" s="1"/>
  <c r="DI46" i="7"/>
  <c r="DX46" i="7"/>
  <c r="EO46" i="7"/>
  <c r="EY155" i="6"/>
  <c r="EM172" i="6"/>
  <c r="EM136" i="6"/>
  <c r="EB46" i="7"/>
  <c r="DF173" i="6"/>
  <c r="DF155" i="6"/>
  <c r="EL155" i="6"/>
  <c r="EL173" i="6"/>
  <c r="EL178" i="6" s="1"/>
  <c r="DQ70" i="7"/>
  <c r="EW70" i="7"/>
  <c r="EW142" i="6" s="1"/>
  <c r="EU42" i="7"/>
  <c r="EU46" i="7" s="1"/>
  <c r="AL64" i="9"/>
  <c r="EM63" i="7"/>
  <c r="EM80" i="6"/>
  <c r="AK64" i="9"/>
  <c r="EI63" i="7"/>
  <c r="EI80" i="6"/>
  <c r="AJ64" i="9"/>
  <c r="EE63" i="7"/>
  <c r="EE80" i="6"/>
  <c r="AE64" i="9"/>
  <c r="AE80" i="9" s="1"/>
  <c r="AE90" i="9" s="1"/>
  <c r="DK63" i="7"/>
  <c r="DK80" i="6"/>
  <c r="EP63" i="7"/>
  <c r="EP80" i="6"/>
  <c r="DZ63" i="7"/>
  <c r="DZ80" i="6"/>
  <c r="DJ63" i="7"/>
  <c r="DJ80" i="6"/>
  <c r="ES63" i="7"/>
  <c r="ES80" i="6"/>
  <c r="EC63" i="7"/>
  <c r="EC80" i="6"/>
  <c r="DM63" i="7"/>
  <c r="DM80" i="6"/>
  <c r="EV63" i="7"/>
  <c r="EV80" i="6"/>
  <c r="EF63" i="7"/>
  <c r="EF80" i="6"/>
  <c r="DP63" i="7"/>
  <c r="DP80" i="6"/>
  <c r="DS172" i="6"/>
  <c r="DS136" i="6"/>
  <c r="DC155" i="6"/>
  <c r="DX178" i="6"/>
  <c r="DY172" i="6"/>
  <c r="DY136" i="6"/>
  <c r="AF151" i="9"/>
  <c r="DE70" i="7"/>
  <c r="EK70" i="7"/>
  <c r="DG42" i="7"/>
  <c r="DG46" i="7" s="1"/>
  <c r="ES46" i="7"/>
  <c r="EF46" i="7"/>
  <c r="DI70" i="7"/>
  <c r="ET172" i="6"/>
  <c r="ET136" i="6"/>
  <c r="DR173" i="6"/>
  <c r="DR178" i="6" s="1"/>
  <c r="DR155" i="6"/>
  <c r="AN65" i="9"/>
  <c r="EU66" i="7"/>
  <c r="EV67" i="7" s="1"/>
  <c r="EV141" i="6" s="1"/>
  <c r="AD65" i="9"/>
  <c r="DG66" i="7"/>
  <c r="DH67" i="7" s="1"/>
  <c r="DH141" i="6" s="1"/>
  <c r="AC64" i="9"/>
  <c r="DC63" i="7"/>
  <c r="DC80" i="6"/>
  <c r="EX63" i="7"/>
  <c r="EX80" i="6"/>
  <c r="FA63" i="7"/>
  <c r="FA80" i="6"/>
  <c r="DU63" i="7"/>
  <c r="DU80" i="6"/>
  <c r="EN63" i="7"/>
  <c r="EN80" i="6"/>
  <c r="DH63" i="7"/>
  <c r="DH80" i="6"/>
  <c r="CO70" i="7"/>
  <c r="CO142" i="6" s="1"/>
  <c r="Y146" i="9" s="1"/>
  <c r="CK142" i="6"/>
  <c r="X146" i="9" s="1"/>
  <c r="DZ173" i="6"/>
  <c r="DZ155" i="6"/>
  <c r="EX46" i="7"/>
  <c r="DG173" i="6"/>
  <c r="EA173" i="6"/>
  <c r="EQ172" i="6"/>
  <c r="EQ136" i="6"/>
  <c r="EE46" i="7"/>
  <c r="FB46" i="7"/>
  <c r="DC46" i="7"/>
  <c r="DP172" i="6"/>
  <c r="DP178" i="6" s="1"/>
  <c r="DP136" i="6"/>
  <c r="AC65" i="9"/>
  <c r="DC66" i="7"/>
  <c r="DD67" i="7" s="1"/>
  <c r="DD141" i="6" s="1"/>
  <c r="AC145" i="9" s="1"/>
  <c r="AM65" i="9"/>
  <c r="EQ66" i="7"/>
  <c r="ER67" i="7" s="1"/>
  <c r="ER141" i="6" s="1"/>
  <c r="AH65" i="9"/>
  <c r="DW66" i="7"/>
  <c r="DX67" i="7" s="1"/>
  <c r="DX141" i="6" s="1"/>
  <c r="DY46" i="7"/>
  <c r="DO172" i="6"/>
  <c r="DO136" i="6"/>
  <c r="AM129" i="9"/>
  <c r="AM139" i="9" s="1"/>
  <c r="EA172" i="6"/>
  <c r="EA136" i="6"/>
  <c r="AN129" i="9"/>
  <c r="AN139" i="9" s="1"/>
  <c r="DJ172" i="6"/>
  <c r="DJ136" i="6"/>
  <c r="AH129" i="9"/>
  <c r="AH139" i="9" s="1"/>
  <c r="EY173" i="6"/>
  <c r="EB178" i="6"/>
  <c r="O61" i="10"/>
  <c r="AE151" i="9"/>
  <c r="AH64" i="9"/>
  <c r="AH80" i="9" s="1"/>
  <c r="DW63" i="7"/>
  <c r="DW80" i="6"/>
  <c r="AG64" i="9"/>
  <c r="DS63" i="7"/>
  <c r="DS80" i="6"/>
  <c r="AF64" i="9"/>
  <c r="DO63" i="7"/>
  <c r="DO80" i="6"/>
  <c r="FB63" i="7"/>
  <c r="FB80" i="6"/>
  <c r="EL63" i="7"/>
  <c r="EL80" i="6"/>
  <c r="DV63" i="7"/>
  <c r="DV80" i="6"/>
  <c r="DF63" i="7"/>
  <c r="DF80" i="6"/>
  <c r="EO63" i="7"/>
  <c r="EO80" i="6"/>
  <c r="DY63" i="7"/>
  <c r="DY80" i="6"/>
  <c r="DI63" i="7"/>
  <c r="DI80" i="6"/>
  <c r="ER63" i="7"/>
  <c r="ER80" i="6"/>
  <c r="EB63" i="7"/>
  <c r="EB80" i="6"/>
  <c r="DL63" i="7"/>
  <c r="DL80" i="6"/>
  <c r="DH178" i="6"/>
  <c r="DU42" i="7"/>
  <c r="DU46" i="7" s="1"/>
  <c r="DW42" i="7"/>
  <c r="DW46" i="7" s="1"/>
  <c r="DK155" i="6"/>
  <c r="DC173" i="6"/>
  <c r="DC178" i="6" s="1"/>
  <c r="EP155" i="6"/>
  <c r="EP173" i="6"/>
  <c r="AM151" i="9"/>
  <c r="DD42" i="7"/>
  <c r="DD46" i="7" s="1"/>
  <c r="EJ42" i="7"/>
  <c r="EJ46" i="7" s="1"/>
  <c r="DQ42" i="7"/>
  <c r="DQ46" i="7" s="1"/>
  <c r="EW42" i="7"/>
  <c r="EW46" i="7" s="1"/>
  <c r="ED42" i="7"/>
  <c r="ED46" i="7" s="1"/>
  <c r="DS42" i="7"/>
  <c r="DS46" i="7" s="1"/>
  <c r="EY172" i="6"/>
  <c r="AO175" i="9" s="1"/>
  <c r="EY136" i="6"/>
  <c r="EV172" i="6"/>
  <c r="EV178" i="6" s="1"/>
  <c r="EV136" i="6"/>
  <c r="DF172" i="6"/>
  <c r="DF136" i="6"/>
  <c r="DL46" i="7"/>
  <c r="EL46" i="7"/>
  <c r="DN155" i="6"/>
  <c r="DN173" i="6"/>
  <c r="DN178" i="6" s="1"/>
  <c r="AH151" i="9"/>
  <c r="DH42" i="7"/>
  <c r="DH46" i="7" s="1"/>
  <c r="EK42" i="7"/>
  <c r="EK46" i="7" s="1"/>
  <c r="EI42" i="7"/>
  <c r="EI46" i="7" s="1"/>
  <c r="DD173" i="6"/>
  <c r="DD178" i="6" s="1"/>
  <c r="H175" i="9"/>
  <c r="G155" i="6"/>
  <c r="L175" i="9"/>
  <c r="D175" i="9"/>
  <c r="CT80" i="6"/>
  <c r="K175" i="9"/>
  <c r="C175" i="9"/>
  <c r="Y70" i="7"/>
  <c r="Y142" i="6" s="1"/>
  <c r="H146" i="9" s="1"/>
  <c r="CK136" i="6"/>
  <c r="BV80" i="6"/>
  <c r="O175" i="9"/>
  <c r="CL172" i="6"/>
  <c r="F56" i="10"/>
  <c r="C61" i="10"/>
  <c r="B61" i="10"/>
  <c r="N60" i="7"/>
  <c r="M60" i="7"/>
  <c r="I56" i="10"/>
  <c r="C56" i="10"/>
  <c r="CU172" i="6"/>
  <c r="Q175" i="9"/>
  <c r="L56" i="10"/>
  <c r="M56" i="10"/>
  <c r="E56" i="10"/>
  <c r="BB80" i="6"/>
  <c r="D56" i="10"/>
  <c r="H56" i="10"/>
  <c r="K56" i="10"/>
  <c r="BK80" i="6"/>
  <c r="AU80" i="6"/>
  <c r="AU89" i="6" s="1"/>
  <c r="CU80" i="6"/>
  <c r="G56" i="10"/>
  <c r="J56" i="10"/>
  <c r="U155" i="6"/>
  <c r="AC142" i="6"/>
  <c r="I146" i="9" s="1"/>
  <c r="AG70" i="7"/>
  <c r="CN136" i="6"/>
  <c r="AA80" i="6"/>
  <c r="AA89" i="6" s="1"/>
  <c r="DB172" i="6"/>
  <c r="BT80" i="6"/>
  <c r="CS136" i="6"/>
  <c r="BZ80" i="6"/>
  <c r="AT80" i="6"/>
  <c r="AT89" i="6" s="1"/>
  <c r="I175" i="9"/>
  <c r="BU80" i="6"/>
  <c r="AD80" i="6"/>
  <c r="AD89" i="6" s="1"/>
  <c r="AO80" i="6"/>
  <c r="AO89" i="6" s="1"/>
  <c r="BD80" i="6"/>
  <c r="BY80" i="6"/>
  <c r="AS80" i="6"/>
  <c r="AS89" i="6" s="1"/>
  <c r="AR80" i="6"/>
  <c r="AR89" i="6" s="1"/>
  <c r="BF80" i="6"/>
  <c r="BC188" i="6"/>
  <c r="BB86" i="6"/>
  <c r="BB159" i="6" s="1"/>
  <c r="M155" i="6"/>
  <c r="AK155" i="6"/>
  <c r="CO172" i="6"/>
  <c r="CP136" i="6"/>
  <c r="U175" i="9"/>
  <c r="F175" i="9"/>
  <c r="Q155" i="6"/>
  <c r="AW155" i="6"/>
  <c r="I155" i="6"/>
  <c r="BI155" i="6"/>
  <c r="BW80" i="6"/>
  <c r="AG80" i="6"/>
  <c r="AG89" i="6" s="1"/>
  <c r="BG80" i="6"/>
  <c r="AQ80" i="6"/>
  <c r="AQ89" i="6" s="1"/>
  <c r="CQ80" i="6"/>
  <c r="DB80" i="6"/>
  <c r="CL80" i="6"/>
  <c r="CS80" i="6"/>
  <c r="CZ80" i="6"/>
  <c r="CJ80" i="6"/>
  <c r="W80" i="6"/>
  <c r="W89" i="6" s="1"/>
  <c r="BX80" i="6"/>
  <c r="CC80" i="6"/>
  <c r="Q80" i="6"/>
  <c r="Q89" i="6" s="1"/>
  <c r="AN80" i="6"/>
  <c r="AN89" i="6" s="1"/>
  <c r="AB80" i="6"/>
  <c r="AB89" i="6" s="1"/>
  <c r="CO80" i="6"/>
  <c r="X80" i="6"/>
  <c r="X89" i="6" s="1"/>
  <c r="BS80" i="6"/>
  <c r="BC80" i="6"/>
  <c r="AM80" i="6"/>
  <c r="AM89" i="6" s="1"/>
  <c r="BR80" i="6"/>
  <c r="AL80" i="6"/>
  <c r="AL89" i="6" s="1"/>
  <c r="V80" i="6"/>
  <c r="V89" i="6" s="1"/>
  <c r="CM80" i="6"/>
  <c r="CX80" i="6"/>
  <c r="CH80" i="6"/>
  <c r="CV80" i="6"/>
  <c r="CF80" i="6"/>
  <c r="CX136" i="6"/>
  <c r="AF80" i="6"/>
  <c r="AF89" i="6" s="1"/>
  <c r="V175" i="9"/>
  <c r="M175" i="9"/>
  <c r="AC80" i="6"/>
  <c r="AC89" i="6" s="1"/>
  <c r="BI80" i="6"/>
  <c r="Y129" i="9"/>
  <c r="Y139" i="9" s="1"/>
  <c r="Z129" i="9"/>
  <c r="Z139" i="9" s="1"/>
  <c r="CA80" i="6"/>
  <c r="O80" i="6"/>
  <c r="O89" i="6" s="1"/>
  <c r="I46" i="10"/>
  <c r="I49" i="10" s="1"/>
  <c r="AB129" i="9"/>
  <c r="AB139" i="9" s="1"/>
  <c r="AP80" i="6"/>
  <c r="AP89" i="6" s="1"/>
  <c r="AV80" i="6"/>
  <c r="AV89" i="6" s="1"/>
  <c r="BA80" i="6"/>
  <c r="BA89" i="6" s="1"/>
  <c r="Z80" i="6"/>
  <c r="Z89" i="6" s="1"/>
  <c r="CG80" i="6"/>
  <c r="P80" i="6"/>
  <c r="P89" i="6" s="1"/>
  <c r="CW80" i="6"/>
  <c r="T175" i="9"/>
  <c r="N175" i="9"/>
  <c r="N46" i="10"/>
  <c r="N49" i="10" s="1"/>
  <c r="AK80" i="6"/>
  <c r="AK89" i="6" s="1"/>
  <c r="AY80" i="6"/>
  <c r="AY89" i="6" s="1"/>
  <c r="S80" i="6"/>
  <c r="S89" i="6" s="1"/>
  <c r="CI80" i="6"/>
  <c r="S175" i="9"/>
  <c r="E175" i="9"/>
  <c r="AA64" i="9"/>
  <c r="BH80" i="6"/>
  <c r="T80" i="6"/>
  <c r="T89" i="6" s="1"/>
  <c r="AX80" i="6"/>
  <c r="AX89" i="6" s="1"/>
  <c r="BJ80" i="6"/>
  <c r="F59" i="9"/>
  <c r="AA151" i="9"/>
  <c r="N61" i="10"/>
  <c r="AB64" i="9"/>
  <c r="AA129" i="9"/>
  <c r="AA139" i="9" s="1"/>
  <c r="AB151" i="9"/>
  <c r="CY66" i="7"/>
  <c r="CZ67" i="7" s="1"/>
  <c r="CZ141" i="6" s="1"/>
  <c r="AB145" i="9" s="1"/>
  <c r="AB65" i="9"/>
  <c r="CU66" i="7"/>
  <c r="CV67" i="7" s="1"/>
  <c r="CV141" i="6" s="1"/>
  <c r="AA145" i="9" s="1"/>
  <c r="AA65" i="9"/>
  <c r="W129" i="9"/>
  <c r="W139" i="9" s="1"/>
  <c r="M46" i="10"/>
  <c r="M49" i="10" s="1"/>
  <c r="D46" i="10"/>
  <c r="D49" i="10" s="1"/>
  <c r="BE63" i="7"/>
  <c r="BE42" i="7"/>
  <c r="BE46" i="7" s="1"/>
  <c r="Y63" i="7"/>
  <c r="Y42" i="7"/>
  <c r="Y46" i="7" s="1"/>
  <c r="U63" i="7"/>
  <c r="U42" i="7"/>
  <c r="U46" i="7" s="1"/>
  <c r="BM63" i="7"/>
  <c r="BM42" i="7"/>
  <c r="BM46" i="7" s="1"/>
  <c r="BY63" i="7"/>
  <c r="BY42" i="7"/>
  <c r="BY46" i="7" s="1"/>
  <c r="M63" i="7"/>
  <c r="BP63" i="7"/>
  <c r="BP42" i="7"/>
  <c r="BP46" i="7" s="1"/>
  <c r="AZ63" i="7"/>
  <c r="AZ42" i="7"/>
  <c r="AZ46" i="7" s="1"/>
  <c r="AJ63" i="7"/>
  <c r="AJ42" i="7"/>
  <c r="AJ46" i="7" s="1"/>
  <c r="T63" i="7"/>
  <c r="T42" i="7"/>
  <c r="T46" i="7" s="1"/>
  <c r="S64" i="9"/>
  <c r="BO63" i="7"/>
  <c r="BO42" i="7"/>
  <c r="BO46" i="7" s="1"/>
  <c r="O64" i="9"/>
  <c r="AY63" i="7"/>
  <c r="AY42" i="7"/>
  <c r="AY46" i="7" s="1"/>
  <c r="K64" i="9"/>
  <c r="AI63" i="7"/>
  <c r="AI42" i="7"/>
  <c r="AI46" i="7" s="1"/>
  <c r="G64" i="9"/>
  <c r="S63" i="7"/>
  <c r="S42" i="7"/>
  <c r="S46" i="7" s="1"/>
  <c r="CD63" i="7"/>
  <c r="CD42" i="7"/>
  <c r="CD46" i="7" s="1"/>
  <c r="BN63" i="7"/>
  <c r="BN42" i="7"/>
  <c r="BN46" i="7" s="1"/>
  <c r="AX63" i="7"/>
  <c r="AX42" i="7"/>
  <c r="AX46" i="7" s="1"/>
  <c r="AH63" i="7"/>
  <c r="AH42" i="7"/>
  <c r="AH46" i="7" s="1"/>
  <c r="R63" i="7"/>
  <c r="R42" i="7"/>
  <c r="R46" i="7" s="1"/>
  <c r="CY63" i="7"/>
  <c r="CY42" i="7"/>
  <c r="CY46" i="7" s="1"/>
  <c r="X64" i="9"/>
  <c r="CI63" i="7"/>
  <c r="CI42" i="7"/>
  <c r="CI46" i="7" s="1"/>
  <c r="CT63" i="7"/>
  <c r="CT42" i="7"/>
  <c r="CT46" i="7" s="1"/>
  <c r="DA63" i="7"/>
  <c r="DA42" i="7"/>
  <c r="DA46" i="7" s="1"/>
  <c r="CK63" i="7"/>
  <c r="CK42" i="7"/>
  <c r="CK46" i="7" s="1"/>
  <c r="CR63" i="7"/>
  <c r="CR42" i="7"/>
  <c r="CR46" i="7" s="1"/>
  <c r="CG172" i="6"/>
  <c r="CG136" i="6"/>
  <c r="CW172" i="6"/>
  <c r="CW136" i="6"/>
  <c r="X129" i="9"/>
  <c r="X139" i="9" s="1"/>
  <c r="J46" i="10"/>
  <c r="J49" i="10" s="1"/>
  <c r="CR172" i="6"/>
  <c r="CR136" i="6"/>
  <c r="C66" i="7"/>
  <c r="D67" i="7" s="1"/>
  <c r="D141" i="6" s="1"/>
  <c r="C145" i="9" s="1"/>
  <c r="C65" i="9"/>
  <c r="CA66" i="7"/>
  <c r="CB67" i="7" s="1"/>
  <c r="CB141" i="6" s="1"/>
  <c r="V145" i="9" s="1"/>
  <c r="V65" i="9"/>
  <c r="BK66" i="7"/>
  <c r="BL67" i="7" s="1"/>
  <c r="BL141" i="6" s="1"/>
  <c r="R145" i="9" s="1"/>
  <c r="R65" i="9"/>
  <c r="AU66" i="7"/>
  <c r="AV67" i="7" s="1"/>
  <c r="AV141" i="6" s="1"/>
  <c r="N145" i="9" s="1"/>
  <c r="N65" i="9"/>
  <c r="AE66" i="7"/>
  <c r="AF67" i="7" s="1"/>
  <c r="AF141" i="6" s="1"/>
  <c r="J145" i="9" s="1"/>
  <c r="J65" i="9"/>
  <c r="O66" i="7"/>
  <c r="P67" i="7" s="1"/>
  <c r="P141" i="6" s="1"/>
  <c r="F145" i="9" s="1"/>
  <c r="F65" i="9"/>
  <c r="W65" i="9"/>
  <c r="CE66" i="7"/>
  <c r="CF67" i="7" s="1"/>
  <c r="CF141" i="6" s="1"/>
  <c r="W145" i="9" s="1"/>
  <c r="CT172" i="6"/>
  <c r="CT136" i="6"/>
  <c r="C46" i="10"/>
  <c r="C49" i="10" s="1"/>
  <c r="CY172" i="6"/>
  <c r="CY136" i="6"/>
  <c r="CM172" i="6"/>
  <c r="CM136" i="6"/>
  <c r="J175" i="9"/>
  <c r="BW66" i="7"/>
  <c r="BX67" i="7" s="1"/>
  <c r="BX141" i="6" s="1"/>
  <c r="U145" i="9" s="1"/>
  <c r="U65" i="9"/>
  <c r="BG66" i="7"/>
  <c r="BH67" i="7" s="1"/>
  <c r="BH141" i="6" s="1"/>
  <c r="Q145" i="9" s="1"/>
  <c r="Q65" i="9"/>
  <c r="AQ66" i="7"/>
  <c r="AR67" i="7" s="1"/>
  <c r="AR141" i="6" s="1"/>
  <c r="M145" i="9" s="1"/>
  <c r="M65" i="9"/>
  <c r="AA66" i="7"/>
  <c r="AB67" i="7" s="1"/>
  <c r="AB141" i="6" s="1"/>
  <c r="I145" i="9" s="1"/>
  <c r="I65" i="9"/>
  <c r="K66" i="7"/>
  <c r="L67" i="7" s="1"/>
  <c r="L141" i="6" s="1"/>
  <c r="E145" i="9" s="1"/>
  <c r="E65" i="9"/>
  <c r="Z65" i="9"/>
  <c r="CQ66" i="7"/>
  <c r="CR67" i="7" s="1"/>
  <c r="CR141" i="6" s="1"/>
  <c r="Z145" i="9" s="1"/>
  <c r="CV172" i="6"/>
  <c r="CV136" i="6"/>
  <c r="BQ63" i="7"/>
  <c r="BQ42" i="7"/>
  <c r="BQ46" i="7" s="1"/>
  <c r="AW63" i="7"/>
  <c r="AW42" i="7"/>
  <c r="AW46" i="7" s="1"/>
  <c r="AV63" i="7"/>
  <c r="AV42" i="7"/>
  <c r="AV46" i="7" s="1"/>
  <c r="BK63" i="7"/>
  <c r="R64" i="9"/>
  <c r="BK42" i="7"/>
  <c r="BK46" i="7" s="1"/>
  <c r="BJ63" i="7"/>
  <c r="BJ42" i="7"/>
  <c r="BJ46" i="7" s="1"/>
  <c r="W64" i="9"/>
  <c r="CE63" i="7"/>
  <c r="CE42" i="7"/>
  <c r="CE46" i="7" s="1"/>
  <c r="BP80" i="6"/>
  <c r="CK80" i="6"/>
  <c r="AH80" i="6"/>
  <c r="AH89" i="6" s="1"/>
  <c r="CD80" i="6"/>
  <c r="U80" i="6"/>
  <c r="U89" i="6" s="1"/>
  <c r="BQ80" i="6"/>
  <c r="E46" i="10"/>
  <c r="E49" i="10" s="1"/>
  <c r="K46" i="10"/>
  <c r="K49" i="10" s="1"/>
  <c r="BA63" i="7"/>
  <c r="BA42" i="7"/>
  <c r="BA46" i="7" s="1"/>
  <c r="C63" i="7"/>
  <c r="C64" i="9"/>
  <c r="AG63" i="7"/>
  <c r="AG42" i="7"/>
  <c r="AG46" i="7" s="1"/>
  <c r="AS63" i="7"/>
  <c r="AS42" i="7"/>
  <c r="AS46" i="7" s="1"/>
  <c r="BX63" i="7"/>
  <c r="BX42" i="7"/>
  <c r="BX46" i="7" s="1"/>
  <c r="BH63" i="7"/>
  <c r="BH42" i="7"/>
  <c r="BH46" i="7" s="1"/>
  <c r="AR63" i="7"/>
  <c r="AR42" i="7"/>
  <c r="AR46" i="7" s="1"/>
  <c r="AB63" i="7"/>
  <c r="AB42" i="7"/>
  <c r="AB46" i="7" s="1"/>
  <c r="U64" i="9"/>
  <c r="BW63" i="7"/>
  <c r="BW42" i="7"/>
  <c r="BW46" i="7" s="1"/>
  <c r="Q64" i="9"/>
  <c r="BG63" i="7"/>
  <c r="BG42" i="7"/>
  <c r="BG46" i="7" s="1"/>
  <c r="M64" i="9"/>
  <c r="AQ63" i="7"/>
  <c r="AQ42" i="7"/>
  <c r="AQ46" i="7" s="1"/>
  <c r="I64" i="9"/>
  <c r="AA63" i="7"/>
  <c r="AA42" i="7"/>
  <c r="AA46" i="7" s="1"/>
  <c r="E64" i="9"/>
  <c r="K63" i="7"/>
  <c r="BV63" i="7"/>
  <c r="BV42" i="7"/>
  <c r="BV46" i="7" s="1"/>
  <c r="BF63" i="7"/>
  <c r="BF42" i="7"/>
  <c r="BF46" i="7" s="1"/>
  <c r="AP63" i="7"/>
  <c r="AP42" i="7"/>
  <c r="AP46" i="7" s="1"/>
  <c r="Z63" i="7"/>
  <c r="Z42" i="7"/>
  <c r="Z46" i="7" s="1"/>
  <c r="Z64" i="9"/>
  <c r="CQ63" i="7"/>
  <c r="CQ42" i="7"/>
  <c r="CQ46" i="7" s="1"/>
  <c r="DB63" i="7"/>
  <c r="DB42" i="7"/>
  <c r="DB46" i="7" s="1"/>
  <c r="CL63" i="7"/>
  <c r="CL42" i="7"/>
  <c r="CL46" i="7" s="1"/>
  <c r="CS63" i="7"/>
  <c r="CS42" i="7"/>
  <c r="CS46" i="7" s="1"/>
  <c r="CZ63" i="7"/>
  <c r="CZ42" i="7"/>
  <c r="CZ46" i="7" s="1"/>
  <c r="CJ63" i="7"/>
  <c r="CJ42" i="7"/>
  <c r="CJ46" i="7" s="1"/>
  <c r="G46" i="10"/>
  <c r="G49" i="10" s="1"/>
  <c r="CF172" i="6"/>
  <c r="CF136" i="6"/>
  <c r="BS66" i="7"/>
  <c r="BT67" i="7" s="1"/>
  <c r="BT141" i="6" s="1"/>
  <c r="T145" i="9" s="1"/>
  <c r="T65" i="9"/>
  <c r="BC66" i="7"/>
  <c r="BD67" i="7" s="1"/>
  <c r="BD141" i="6" s="1"/>
  <c r="P145" i="9" s="1"/>
  <c r="P65" i="9"/>
  <c r="AM66" i="7"/>
  <c r="AN67" i="7" s="1"/>
  <c r="AN141" i="6" s="1"/>
  <c r="L145" i="9" s="1"/>
  <c r="L65" i="9"/>
  <c r="W66" i="7"/>
  <c r="X67" i="7" s="1"/>
  <c r="X141" i="6" s="1"/>
  <c r="H145" i="9" s="1"/>
  <c r="H65" i="9"/>
  <c r="G66" i="7"/>
  <c r="H67" i="7" s="1"/>
  <c r="H141" i="6" s="1"/>
  <c r="D145" i="9" s="1"/>
  <c r="D65" i="9"/>
  <c r="Y65" i="9"/>
  <c r="CM66" i="7"/>
  <c r="CN67" i="7" s="1"/>
  <c r="CN141" i="6" s="1"/>
  <c r="Y145" i="9" s="1"/>
  <c r="F46" i="10"/>
  <c r="F49" i="10" s="1"/>
  <c r="H46" i="10"/>
  <c r="H49" i="10" s="1"/>
  <c r="CQ172" i="6"/>
  <c r="CQ136" i="6"/>
  <c r="Y80" i="6"/>
  <c r="Y89" i="6" s="1"/>
  <c r="DA80" i="6"/>
  <c r="R80" i="6"/>
  <c r="R89" i="6" s="1"/>
  <c r="CE172" i="6"/>
  <c r="CE136" i="6"/>
  <c r="BU63" i="7"/>
  <c r="BU42" i="7"/>
  <c r="BU46" i="7" s="1"/>
  <c r="BI63" i="7"/>
  <c r="BI42" i="7"/>
  <c r="BI46" i="7" s="1"/>
  <c r="CB63" i="7"/>
  <c r="CB42" i="7"/>
  <c r="CB46" i="7" s="1"/>
  <c r="BL63" i="7"/>
  <c r="BL42" i="7"/>
  <c r="BL46" i="7" s="1"/>
  <c r="AF63" i="7"/>
  <c r="AF42" i="7"/>
  <c r="AF46" i="7" s="1"/>
  <c r="P63" i="7"/>
  <c r="P42" i="7"/>
  <c r="P46" i="7" s="1"/>
  <c r="CA63" i="7"/>
  <c r="V64" i="9"/>
  <c r="CA42" i="7"/>
  <c r="CA46" i="7" s="1"/>
  <c r="AU63" i="7"/>
  <c r="N64" i="9"/>
  <c r="AU42" i="7"/>
  <c r="AU46" i="7" s="1"/>
  <c r="AE63" i="7"/>
  <c r="J64" i="9"/>
  <c r="AE42" i="7"/>
  <c r="AE46" i="7" s="1"/>
  <c r="O63" i="7"/>
  <c r="F64" i="9"/>
  <c r="O42" i="7"/>
  <c r="O46" i="7" s="1"/>
  <c r="BZ63" i="7"/>
  <c r="BZ42" i="7"/>
  <c r="BZ46" i="7" s="1"/>
  <c r="AT63" i="7"/>
  <c r="AT42" i="7"/>
  <c r="AT46" i="7" s="1"/>
  <c r="AD63" i="7"/>
  <c r="AD42" i="7"/>
  <c r="AD46" i="7" s="1"/>
  <c r="N63" i="7"/>
  <c r="CU63" i="7"/>
  <c r="CU42" i="7"/>
  <c r="CU46" i="7" s="1"/>
  <c r="CP63" i="7"/>
  <c r="CP42" i="7"/>
  <c r="CP46" i="7" s="1"/>
  <c r="CW63" i="7"/>
  <c r="CW42" i="7"/>
  <c r="CW46" i="7" s="1"/>
  <c r="CG63" i="7"/>
  <c r="CG42" i="7"/>
  <c r="CG46" i="7" s="1"/>
  <c r="CN63" i="7"/>
  <c r="CN42" i="7"/>
  <c r="CN46" i="7" s="1"/>
  <c r="AZ80" i="6"/>
  <c r="AZ89" i="6" s="1"/>
  <c r="AW80" i="6"/>
  <c r="AW89" i="6" s="1"/>
  <c r="CE80" i="6"/>
  <c r="AJ80" i="6"/>
  <c r="AJ89" i="6" s="1"/>
  <c r="BM80" i="6"/>
  <c r="CY80" i="6"/>
  <c r="CB80" i="6"/>
  <c r="AE80" i="6"/>
  <c r="AE89" i="6" s="1"/>
  <c r="BL80" i="6"/>
  <c r="CP80" i="6"/>
  <c r="CN80" i="6"/>
  <c r="BE80" i="6"/>
  <c r="BO80" i="6"/>
  <c r="CR80" i="6"/>
  <c r="AI80" i="6"/>
  <c r="AI89" i="6" s="1"/>
  <c r="BN80" i="6"/>
  <c r="CH172" i="6"/>
  <c r="CH136" i="6"/>
  <c r="B46" i="10"/>
  <c r="B49" i="10" s="1"/>
  <c r="F62" i="6"/>
  <c r="J62" i="6"/>
  <c r="C62" i="6"/>
  <c r="G62" i="6"/>
  <c r="D62" i="6"/>
  <c r="H62" i="6"/>
  <c r="E62" i="6"/>
  <c r="I62" i="6"/>
  <c r="P175" i="9"/>
  <c r="AO63" i="7"/>
  <c r="AO42" i="7"/>
  <c r="AO46" i="7" s="1"/>
  <c r="AK63" i="7"/>
  <c r="AK42" i="7"/>
  <c r="AK46" i="7" s="1"/>
  <c r="CC63" i="7"/>
  <c r="CC42" i="7"/>
  <c r="CC46" i="7" s="1"/>
  <c r="Q63" i="7"/>
  <c r="Q42" i="7"/>
  <c r="Q46" i="7" s="1"/>
  <c r="AC63" i="7"/>
  <c r="AC42" i="7"/>
  <c r="AC46" i="7" s="1"/>
  <c r="BT63" i="7"/>
  <c r="BT42" i="7"/>
  <c r="BT46" i="7" s="1"/>
  <c r="BD63" i="7"/>
  <c r="BD42" i="7"/>
  <c r="BD46" i="7" s="1"/>
  <c r="AN63" i="7"/>
  <c r="AN42" i="7"/>
  <c r="AN46" i="7" s="1"/>
  <c r="X63" i="7"/>
  <c r="X42" i="7"/>
  <c r="X46" i="7" s="1"/>
  <c r="BS63" i="7"/>
  <c r="T64" i="9"/>
  <c r="BS42" i="7"/>
  <c r="BS46" i="7" s="1"/>
  <c r="BC63" i="7"/>
  <c r="P64" i="9"/>
  <c r="BC42" i="7"/>
  <c r="BC46" i="7" s="1"/>
  <c r="AM63" i="7"/>
  <c r="L64" i="9"/>
  <c r="AM42" i="7"/>
  <c r="AM46" i="7" s="1"/>
  <c r="W63" i="7"/>
  <c r="H64" i="9"/>
  <c r="W42" i="7"/>
  <c r="W46" i="7" s="1"/>
  <c r="G63" i="7"/>
  <c r="D64" i="9"/>
  <c r="BR63" i="7"/>
  <c r="BR42" i="7"/>
  <c r="BR46" i="7" s="1"/>
  <c r="BB63" i="7"/>
  <c r="BB42" i="7"/>
  <c r="BB46" i="7" s="1"/>
  <c r="AL63" i="7"/>
  <c r="AL42" i="7"/>
  <c r="AL46" i="7" s="1"/>
  <c r="V63" i="7"/>
  <c r="V42" i="7"/>
  <c r="V46" i="7" s="1"/>
  <c r="Y64" i="9"/>
  <c r="CM63" i="7"/>
  <c r="CM42" i="7"/>
  <c r="CM46" i="7" s="1"/>
  <c r="CX63" i="7"/>
  <c r="CX42" i="7"/>
  <c r="CX46" i="7" s="1"/>
  <c r="CH63" i="7"/>
  <c r="CH42" i="7"/>
  <c r="CH46" i="7" s="1"/>
  <c r="CO63" i="7"/>
  <c r="CO42" i="7"/>
  <c r="CO46" i="7" s="1"/>
  <c r="CV63" i="7"/>
  <c r="CV42" i="7"/>
  <c r="CV46" i="7" s="1"/>
  <c r="CF63" i="7"/>
  <c r="CF42" i="7"/>
  <c r="CF46" i="7" s="1"/>
  <c r="CI172" i="6"/>
  <c r="CI136" i="6"/>
  <c r="L46" i="10"/>
  <c r="L49" i="10" s="1"/>
  <c r="R175" i="9"/>
  <c r="BO66" i="7"/>
  <c r="BP67" i="7" s="1"/>
  <c r="BP141" i="6" s="1"/>
  <c r="S145" i="9" s="1"/>
  <c r="S65" i="9"/>
  <c r="AY66" i="7"/>
  <c r="AZ67" i="7" s="1"/>
  <c r="AZ141" i="6" s="1"/>
  <c r="O145" i="9" s="1"/>
  <c r="O65" i="9"/>
  <c r="AI66" i="7"/>
  <c r="AJ67" i="7" s="1"/>
  <c r="AJ141" i="6" s="1"/>
  <c r="K145" i="9" s="1"/>
  <c r="K65" i="9"/>
  <c r="S66" i="7"/>
  <c r="T67" i="7" s="1"/>
  <c r="T141" i="6" s="1"/>
  <c r="G145" i="9" s="1"/>
  <c r="G65" i="9"/>
  <c r="X65" i="9"/>
  <c r="CI66" i="7"/>
  <c r="CJ67" i="7" s="1"/>
  <c r="CJ141" i="6" s="1"/>
  <c r="X145" i="9" s="1"/>
  <c r="Z13" i="6"/>
  <c r="BD173" i="6"/>
  <c r="BD178" i="6" s="1"/>
  <c r="M151" i="9"/>
  <c r="AQ173" i="6"/>
  <c r="AQ178" i="6" s="1"/>
  <c r="G61" i="10"/>
  <c r="J61" i="10"/>
  <c r="Q173" i="6"/>
  <c r="AL173" i="6"/>
  <c r="AL178" i="6" s="1"/>
  <c r="CB173" i="6"/>
  <c r="CB178" i="6" s="1"/>
  <c r="CH173" i="6"/>
  <c r="F61" i="10"/>
  <c r="P173" i="6"/>
  <c r="P178" i="6" s="1"/>
  <c r="AV173" i="6"/>
  <c r="AV178" i="6" s="1"/>
  <c r="CD173" i="6"/>
  <c r="CD178" i="6" s="1"/>
  <c r="H173" i="6"/>
  <c r="H178" i="6" s="1"/>
  <c r="AN173" i="6"/>
  <c r="AN178" i="6" s="1"/>
  <c r="E61" i="10"/>
  <c r="Z173" i="6"/>
  <c r="Z178" i="6" s="1"/>
  <c r="CT173" i="6"/>
  <c r="L151" i="9"/>
  <c r="AM173" i="6"/>
  <c r="AM178" i="6" s="1"/>
  <c r="CI173" i="6"/>
  <c r="X151" i="9"/>
  <c r="Z151" i="9"/>
  <c r="CQ173" i="6"/>
  <c r="L173" i="6"/>
  <c r="L178" i="6" s="1"/>
  <c r="AB173" i="6"/>
  <c r="AB178" i="6" s="1"/>
  <c r="I173" i="6"/>
  <c r="CU173" i="6"/>
  <c r="P151" i="9"/>
  <c r="BC173" i="6"/>
  <c r="BC178" i="6" s="1"/>
  <c r="N151" i="9"/>
  <c r="AU173" i="6"/>
  <c r="AU178" i="6" s="1"/>
  <c r="CY173" i="6"/>
  <c r="CM173" i="6"/>
  <c r="Y151" i="9"/>
  <c r="CJ173" i="6"/>
  <c r="CJ178" i="6" s="1"/>
  <c r="CZ173" i="6"/>
  <c r="Q151" i="9"/>
  <c r="BG173" i="6"/>
  <c r="BF173" i="6"/>
  <c r="BF178" i="6" s="1"/>
  <c r="BL173" i="6"/>
  <c r="BL178" i="6" s="1"/>
  <c r="D173" i="6"/>
  <c r="D178" i="6" s="1"/>
  <c r="AT173" i="6"/>
  <c r="CF173" i="6"/>
  <c r="CV173" i="6"/>
  <c r="AZ173" i="6"/>
  <c r="AZ178" i="6" s="1"/>
  <c r="BW173" i="6"/>
  <c r="BW178" i="6" s="1"/>
  <c r="U151" i="9"/>
  <c r="AW173" i="6"/>
  <c r="M61" i="10"/>
  <c r="V173" i="6"/>
  <c r="V178" i="6" s="1"/>
  <c r="BR173" i="6"/>
  <c r="BR178" i="6" s="1"/>
  <c r="J173" i="6"/>
  <c r="J178" i="6" s="1"/>
  <c r="N173" i="6"/>
  <c r="N178" i="6" s="1"/>
  <c r="H61" i="10"/>
  <c r="M173" i="6"/>
  <c r="M178" i="6" s="1"/>
  <c r="AH173" i="6"/>
  <c r="AH178" i="6" s="1"/>
  <c r="DB173" i="6"/>
  <c r="CS173" i="6"/>
  <c r="CS178" i="6" s="1"/>
  <c r="X173" i="6"/>
  <c r="X178" i="6" s="1"/>
  <c r="AE173" i="6"/>
  <c r="AE178" i="6" s="1"/>
  <c r="J151" i="9"/>
  <c r="O173" i="6"/>
  <c r="O178" i="6" s="1"/>
  <c r="F151" i="9"/>
  <c r="BX173" i="6"/>
  <c r="BX178" i="6" s="1"/>
  <c r="L61" i="10"/>
  <c r="AF173" i="6"/>
  <c r="AF178" i="6" s="1"/>
  <c r="W151" i="9"/>
  <c r="CE173" i="6"/>
  <c r="BV173" i="6"/>
  <c r="BV178" i="6" s="1"/>
  <c r="G151" i="9"/>
  <c r="S173" i="6"/>
  <c r="S178" i="6" s="1"/>
  <c r="I61" i="10"/>
  <c r="CP173" i="6"/>
  <c r="CP178" i="6" s="1"/>
  <c r="CN173" i="6"/>
  <c r="CN178" i="6" s="1"/>
  <c r="AR173" i="6"/>
  <c r="AR178" i="6" s="1"/>
  <c r="BP173" i="6"/>
  <c r="BP178" i="6" s="1"/>
  <c r="D61" i="10"/>
  <c r="T173" i="6"/>
  <c r="AJ173" i="6"/>
  <c r="AJ178" i="6" s="1"/>
  <c r="E151" i="9"/>
  <c r="K173" i="6"/>
  <c r="G173" i="6"/>
  <c r="G178" i="6" s="1"/>
  <c r="D151" i="9"/>
  <c r="AY173" i="6"/>
  <c r="O151" i="9"/>
  <c r="AA173" i="6"/>
  <c r="AA178" i="6" s="1"/>
  <c r="I151" i="9"/>
  <c r="BT173" i="6"/>
  <c r="U173" i="6"/>
  <c r="AK173" i="6"/>
  <c r="AK178" i="6" s="1"/>
  <c r="BK173" i="6"/>
  <c r="BK178" i="6" s="1"/>
  <c r="R151" i="9"/>
  <c r="V151" i="9"/>
  <c r="CA173" i="6"/>
  <c r="CA178" i="6" s="1"/>
  <c r="AX173" i="6"/>
  <c r="AX178" i="6" s="1"/>
  <c r="K61" i="10"/>
  <c r="BH173" i="6"/>
  <c r="BH178" i="6" s="1"/>
  <c r="W173" i="6"/>
  <c r="W178" i="6" s="1"/>
  <c r="H151" i="9"/>
  <c r="BO173" i="6"/>
  <c r="BO178" i="6" s="1"/>
  <c r="S151" i="9"/>
  <c r="BJ173" i="6"/>
  <c r="BJ178" i="6" s="1"/>
  <c r="BS173" i="6"/>
  <c r="BS178" i="6" s="1"/>
  <c r="T151" i="9"/>
  <c r="CR173" i="6"/>
  <c r="BI173" i="6"/>
  <c r="AI173" i="6"/>
  <c r="K151" i="9"/>
  <c r="C151" i="9"/>
  <c r="C173" i="6"/>
  <c r="C155" i="6"/>
  <c r="J113" i="6"/>
  <c r="J136" i="6"/>
  <c r="J166" i="6" s="1"/>
  <c r="H113" i="6"/>
  <c r="D113" i="6"/>
  <c r="C113" i="6"/>
  <c r="G113" i="6"/>
  <c r="E113" i="6"/>
  <c r="F113" i="6"/>
  <c r="G136" i="6"/>
  <c r="I113" i="6"/>
  <c r="C136" i="6"/>
  <c r="E136" i="6"/>
  <c r="I136" i="6"/>
  <c r="D136" i="6"/>
  <c r="F136" i="6"/>
  <c r="AT113" i="6"/>
  <c r="BI113" i="6"/>
  <c r="Y113" i="6"/>
  <c r="BZ113" i="6"/>
  <c r="BB113" i="6"/>
  <c r="AW113" i="6"/>
  <c r="BH113" i="6"/>
  <c r="AR113" i="6"/>
  <c r="AP113" i="6"/>
  <c r="Z113" i="6"/>
  <c r="BM113" i="6"/>
  <c r="BX113" i="6"/>
  <c r="P113" i="6"/>
  <c r="AV113" i="6"/>
  <c r="AZ113" i="6"/>
  <c r="AE113" i="6"/>
  <c r="AK113" i="6"/>
  <c r="AK136" i="6"/>
  <c r="BP113" i="6"/>
  <c r="U136" i="6"/>
  <c r="U113" i="6"/>
  <c r="BN113" i="6"/>
  <c r="BT136" i="6"/>
  <c r="BT113" i="6"/>
  <c r="BX136" i="6"/>
  <c r="Q113" i="6"/>
  <c r="AF113" i="6"/>
  <c r="AF136" i="6"/>
  <c r="BR113" i="6"/>
  <c r="BE113" i="6"/>
  <c r="AD113" i="6"/>
  <c r="AI113" i="6"/>
  <c r="R136" i="6"/>
  <c r="R113" i="6"/>
  <c r="BS113" i="6"/>
  <c r="V113" i="6"/>
  <c r="AM113" i="6"/>
  <c r="AQ113" i="6"/>
  <c r="AG136" i="6"/>
  <c r="AG113" i="6"/>
  <c r="BV113" i="6"/>
  <c r="S113" i="6"/>
  <c r="BI136" i="6"/>
  <c r="AA113" i="6"/>
  <c r="CD113" i="6"/>
  <c r="CA113" i="6"/>
  <c r="L113" i="6"/>
  <c r="N113" i="6"/>
  <c r="BF113" i="6"/>
  <c r="BK113" i="6"/>
  <c r="AH113" i="6"/>
  <c r="O113" i="6"/>
  <c r="BC113" i="6"/>
  <c r="BJ113" i="6"/>
  <c r="BJ136" i="6"/>
  <c r="BQ113" i="6"/>
  <c r="BQ136" i="6"/>
  <c r="BO113" i="6"/>
  <c r="AV136" i="6"/>
  <c r="AB113" i="6"/>
  <c r="BU113" i="6"/>
  <c r="AS113" i="6"/>
  <c r="AS136" i="6"/>
  <c r="X113" i="6"/>
  <c r="BL113" i="6"/>
  <c r="AO113" i="6"/>
  <c r="AP136" i="6"/>
  <c r="K113" i="6"/>
  <c r="K136" i="6"/>
  <c r="K166" i="6" s="1"/>
  <c r="BV136" i="6"/>
  <c r="AE136" i="6"/>
  <c r="AE166" i="6" s="1"/>
  <c r="BY113" i="6"/>
  <c r="BY136" i="6"/>
  <c r="AX113" i="6"/>
  <c r="AX136" i="6"/>
  <c r="AX166" i="6" s="1"/>
  <c r="CC136" i="6"/>
  <c r="CC113" i="6"/>
  <c r="BR136" i="6"/>
  <c r="AC113" i="6"/>
  <c r="AI136" i="6"/>
  <c r="AI166" i="6" s="1"/>
  <c r="AW136" i="6"/>
  <c r="AU113" i="6"/>
  <c r="AM136" i="6"/>
  <c r="AM166" i="6" s="1"/>
  <c r="M113" i="6"/>
  <c r="BG136" i="6"/>
  <c r="BG113" i="6"/>
  <c r="S136" i="6"/>
  <c r="S166" i="6" s="1"/>
  <c r="CD136" i="6"/>
  <c r="L136" i="6"/>
  <c r="N136" i="6"/>
  <c r="N166" i="6" s="1"/>
  <c r="W113" i="6"/>
  <c r="BK136" i="6"/>
  <c r="O136" i="6"/>
  <c r="O166" i="6" s="1"/>
  <c r="BC136" i="6"/>
  <c r="AN113" i="6"/>
  <c r="AC136" i="6"/>
  <c r="BA113" i="6"/>
  <c r="BA136" i="6"/>
  <c r="BH136" i="6"/>
  <c r="T113" i="6"/>
  <c r="T136" i="6"/>
  <c r="P136" i="6"/>
  <c r="BD113" i="6"/>
  <c r="BD136" i="6"/>
  <c r="Z136" i="6"/>
  <c r="Z166" i="6" s="1"/>
  <c r="BN136" i="6"/>
  <c r="Y136" i="6"/>
  <c r="CB113" i="6"/>
  <c r="CB136" i="6"/>
  <c r="AB136" i="6"/>
  <c r="AT136" i="6"/>
  <c r="AT166" i="6" s="1"/>
  <c r="BZ136" i="6"/>
  <c r="AJ136" i="6"/>
  <c r="AJ113" i="6"/>
  <c r="BO136" i="6"/>
  <c r="BW136" i="6"/>
  <c r="BW113" i="6"/>
  <c r="W136" i="6"/>
  <c r="W166" i="6" s="1"/>
  <c r="AY136" i="6"/>
  <c r="AY166" i="6" s="1"/>
  <c r="AY113" i="6"/>
  <c r="X136" i="6"/>
  <c r="AL136" i="6"/>
  <c r="AL166" i="6" s="1"/>
  <c r="AL113" i="6"/>
  <c r="AU136" i="6"/>
  <c r="AU166" i="6" s="1"/>
  <c r="AO136" i="6"/>
  <c r="BU136" i="6"/>
  <c r="BB136" i="6"/>
  <c r="V136" i="6"/>
  <c r="V166" i="6" s="1"/>
  <c r="BE136" i="6"/>
  <c r="Q136" i="6"/>
  <c r="BS136" i="6"/>
  <c r="AR136" i="6"/>
  <c r="CA136" i="6"/>
  <c r="BF136" i="6"/>
  <c r="AZ136" i="6"/>
  <c r="BP136" i="6"/>
  <c r="M136" i="6"/>
  <c r="BM136" i="6"/>
  <c r="BL136" i="6"/>
  <c r="AN136" i="6"/>
  <c r="AD136" i="6"/>
  <c r="AQ136" i="6"/>
  <c r="AQ166" i="6" s="1"/>
  <c r="AA136" i="6"/>
  <c r="AA166" i="6" s="1"/>
  <c r="AH136" i="6"/>
  <c r="AH166" i="6" s="1"/>
  <c r="AS155" i="6" l="1"/>
  <c r="AJ80" i="9"/>
  <c r="DY142" i="6"/>
  <c r="DY173" i="6" s="1"/>
  <c r="CZ178" i="6"/>
  <c r="EX178" i="6"/>
  <c r="AO146" i="9"/>
  <c r="AF80" i="9"/>
  <c r="AF90" i="9" s="1"/>
  <c r="FA155" i="6"/>
  <c r="CW173" i="6"/>
  <c r="CW178" i="6" s="1"/>
  <c r="CO173" i="6"/>
  <c r="CW155" i="6"/>
  <c r="EQ178" i="6"/>
  <c r="N80" i="6"/>
  <c r="N89" i="6" s="1"/>
  <c r="CC173" i="6"/>
  <c r="AS173" i="6"/>
  <c r="AS178" i="6" s="1"/>
  <c r="DA173" i="6"/>
  <c r="DA178" i="6" s="1"/>
  <c r="DA155" i="6"/>
  <c r="DD155" i="6"/>
  <c r="DU142" i="6"/>
  <c r="DU155" i="6" s="1"/>
  <c r="AI80" i="9"/>
  <c r="G166" i="6"/>
  <c r="G181" i="6" s="1"/>
  <c r="EP178" i="6"/>
  <c r="AK80" i="9"/>
  <c r="AG80" i="9"/>
  <c r="AG90" i="9" s="1"/>
  <c r="BA173" i="6"/>
  <c r="BA178" i="6" s="1"/>
  <c r="BY173" i="6"/>
  <c r="BY178" i="6" s="1"/>
  <c r="BU155" i="6"/>
  <c r="BM155" i="6"/>
  <c r="CK173" i="6"/>
  <c r="CK178" i="6" s="1"/>
  <c r="BY155" i="6"/>
  <c r="BA155" i="6"/>
  <c r="BA166" i="6" s="1"/>
  <c r="BU173" i="6"/>
  <c r="T176" i="9" s="1"/>
  <c r="DF178" i="6"/>
  <c r="AM175" i="9"/>
  <c r="AL175" i="9"/>
  <c r="DZ178" i="6"/>
  <c r="CK155" i="6"/>
  <c r="AD80" i="9"/>
  <c r="AD90" i="9" s="1"/>
  <c r="DY155" i="6"/>
  <c r="AH146" i="9"/>
  <c r="AN145" i="9"/>
  <c r="EV155" i="6"/>
  <c r="AE145" i="9"/>
  <c r="DL155" i="6"/>
  <c r="AO173" i="6"/>
  <c r="AO178" i="6" s="1"/>
  <c r="BM173" i="6"/>
  <c r="BM178" i="6" s="1"/>
  <c r="EY178" i="6"/>
  <c r="AO176" i="9"/>
  <c r="AO181" i="9" s="1"/>
  <c r="O55" i="10"/>
  <c r="AI146" i="9"/>
  <c r="EC173" i="6"/>
  <c r="EC178" i="6" s="1"/>
  <c r="EC155" i="6"/>
  <c r="AL80" i="9"/>
  <c r="AN146" i="9"/>
  <c r="EW155" i="6"/>
  <c r="EW173" i="6"/>
  <c r="EW178" i="6" s="1"/>
  <c r="AF145" i="9"/>
  <c r="DP155" i="6"/>
  <c r="CO155" i="6"/>
  <c r="ET64" i="7"/>
  <c r="ET140" i="6" s="1"/>
  <c r="AO80" i="9"/>
  <c r="DG178" i="6"/>
  <c r="AD175" i="9"/>
  <c r="AC175" i="9"/>
  <c r="AI145" i="9"/>
  <c r="EB155" i="6"/>
  <c r="DQ142" i="6"/>
  <c r="BQ142" i="6"/>
  <c r="AH145" i="9"/>
  <c r="DX155" i="6"/>
  <c r="AO155" i="6"/>
  <c r="AO166" i="6" s="1"/>
  <c r="DO178" i="6"/>
  <c r="AF175" i="9"/>
  <c r="AM145" i="9"/>
  <c r="ER155" i="6"/>
  <c r="AD145" i="9"/>
  <c r="DH155" i="6"/>
  <c r="DM70" i="7"/>
  <c r="DM142" i="6" s="1"/>
  <c r="DI142" i="6"/>
  <c r="EH64" i="7"/>
  <c r="EH140" i="6" s="1"/>
  <c r="EU178" i="6"/>
  <c r="DK178" i="6"/>
  <c r="AE175" i="9"/>
  <c r="AM80" i="9"/>
  <c r="AN175" i="9"/>
  <c r="DW178" i="6"/>
  <c r="AH175" i="9"/>
  <c r="EM178" i="6"/>
  <c r="AN80" i="9"/>
  <c r="AJ145" i="9"/>
  <c r="EF155" i="6"/>
  <c r="AJ175" i="9"/>
  <c r="EE178" i="6"/>
  <c r="EI178" i="6"/>
  <c r="EO70" i="7"/>
  <c r="EK142" i="6"/>
  <c r="AO145" i="9"/>
  <c r="AO159" i="9" s="1"/>
  <c r="EZ155" i="6"/>
  <c r="AK145" i="9"/>
  <c r="EJ155" i="6"/>
  <c r="CC155" i="6"/>
  <c r="DV64" i="7"/>
  <c r="DV140" i="6" s="1"/>
  <c r="EA178" i="6"/>
  <c r="AI175" i="9"/>
  <c r="O54" i="10"/>
  <c r="AC80" i="9"/>
  <c r="AC90" i="9" s="1"/>
  <c r="AG175" i="9"/>
  <c r="DS178" i="6"/>
  <c r="AL145" i="9"/>
  <c r="EN155" i="6"/>
  <c r="AG145" i="9"/>
  <c r="DT155" i="6"/>
  <c r="DJ64" i="7"/>
  <c r="DJ140" i="6" s="1"/>
  <c r="DE142" i="6"/>
  <c r="BE142" i="6"/>
  <c r="AW166" i="6"/>
  <c r="M42" i="7"/>
  <c r="M46" i="7" s="1"/>
  <c r="DB178" i="6"/>
  <c r="AK166" i="6"/>
  <c r="I166" i="6"/>
  <c r="X175" i="9"/>
  <c r="AB175" i="9"/>
  <c r="AS166" i="6"/>
  <c r="Q166" i="6"/>
  <c r="M166" i="6"/>
  <c r="M181" i="6" s="1"/>
  <c r="U166" i="6"/>
  <c r="Y155" i="6"/>
  <c r="Y166" i="6" s="1"/>
  <c r="Y173" i="6"/>
  <c r="Y178" i="6" s="1"/>
  <c r="O163" i="9"/>
  <c r="O167" i="9" s="1"/>
  <c r="BB163" i="6"/>
  <c r="AC173" i="6"/>
  <c r="AC178" i="6" s="1"/>
  <c r="AC155" i="6"/>
  <c r="AC166" i="6" s="1"/>
  <c r="M80" i="6"/>
  <c r="M89" i="6" s="1"/>
  <c r="Y159" i="9"/>
  <c r="AK181" i="6"/>
  <c r="N42" i="7"/>
  <c r="N46" i="7" s="1"/>
  <c r="C54" i="10"/>
  <c r="C55" i="10"/>
  <c r="B54" i="10"/>
  <c r="B55" i="10"/>
  <c r="Z159" i="9"/>
  <c r="AB159" i="9"/>
  <c r="CG142" i="6"/>
  <c r="AG142" i="6"/>
  <c r="F64" i="7"/>
  <c r="F140" i="6" s="1"/>
  <c r="F155" i="6" s="1"/>
  <c r="F166" i="6" s="1"/>
  <c r="CZ155" i="6"/>
  <c r="CX64" i="7"/>
  <c r="CX140" i="6" s="1"/>
  <c r="CJ155" i="6"/>
  <c r="CF155" i="6"/>
  <c r="CL64" i="7"/>
  <c r="CL140" i="6" s="1"/>
  <c r="CN155" i="6"/>
  <c r="CR155" i="6"/>
  <c r="CV155" i="6"/>
  <c r="J80" i="9"/>
  <c r="J90" i="9" s="1"/>
  <c r="R80" i="9"/>
  <c r="R90" i="9" s="1"/>
  <c r="BB89" i="6"/>
  <c r="BD188" i="6"/>
  <c r="BC86" i="6"/>
  <c r="Q159" i="9"/>
  <c r="CV178" i="6"/>
  <c r="CF178" i="6"/>
  <c r="Y175" i="9"/>
  <c r="CO178" i="6"/>
  <c r="V159" i="9"/>
  <c r="BX155" i="6"/>
  <c r="P155" i="6"/>
  <c r="P166" i="6" s="1"/>
  <c r="BH155" i="6"/>
  <c r="X155" i="6"/>
  <c r="X166" i="6" s="1"/>
  <c r="BP155" i="6"/>
  <c r="AR155" i="6"/>
  <c r="AR166" i="6" s="1"/>
  <c r="AF155" i="6"/>
  <c r="AF166" i="6" s="1"/>
  <c r="AZ155" i="6"/>
  <c r="AZ166" i="6" s="1"/>
  <c r="AB155" i="6"/>
  <c r="AB166" i="6" s="1"/>
  <c r="AV155" i="6"/>
  <c r="AV166" i="6" s="1"/>
  <c r="BT155" i="6"/>
  <c r="AJ155" i="6"/>
  <c r="AJ166" i="6" s="1"/>
  <c r="AN155" i="6"/>
  <c r="AN166" i="6" s="1"/>
  <c r="L155" i="6"/>
  <c r="L166" i="6" s="1"/>
  <c r="BL155" i="6"/>
  <c r="D155" i="6"/>
  <c r="D166" i="6" s="1"/>
  <c r="CB155" i="6"/>
  <c r="H155" i="6"/>
  <c r="BD155" i="6"/>
  <c r="T155" i="6"/>
  <c r="T166" i="6" s="1"/>
  <c r="AU181" i="6"/>
  <c r="AX181" i="6"/>
  <c r="V181" i="6"/>
  <c r="AA175" i="9"/>
  <c r="AM181" i="6"/>
  <c r="CR178" i="6"/>
  <c r="Z175" i="9"/>
  <c r="W181" i="6"/>
  <c r="P80" i="9"/>
  <c r="P90" i="9" s="1"/>
  <c r="M80" i="9"/>
  <c r="M90" i="9" s="1"/>
  <c r="N159" i="9"/>
  <c r="N169" i="9" s="1"/>
  <c r="L80" i="9"/>
  <c r="L90" i="9" s="1"/>
  <c r="H80" i="9"/>
  <c r="H90" i="9" s="1"/>
  <c r="Q80" i="9"/>
  <c r="Q90" i="9" s="1"/>
  <c r="S80" i="9"/>
  <c r="S90" i="9" s="1"/>
  <c r="U80" i="9"/>
  <c r="U90" i="9" s="1"/>
  <c r="W80" i="9"/>
  <c r="W90" i="9" s="1"/>
  <c r="I80" i="9"/>
  <c r="I90" i="9" s="1"/>
  <c r="X80" i="9"/>
  <c r="X90" i="9" s="1"/>
  <c r="N80" i="9"/>
  <c r="N90" i="9" s="1"/>
  <c r="O80" i="9"/>
  <c r="O90" i="9" s="1"/>
  <c r="AA80" i="9"/>
  <c r="AA90" i="9" s="1"/>
  <c r="V80" i="9"/>
  <c r="V90" i="9" s="1"/>
  <c r="K159" i="9"/>
  <c r="K169" i="9" s="1"/>
  <c r="K80" i="9"/>
  <c r="K90" i="9" s="1"/>
  <c r="T80" i="9"/>
  <c r="T90" i="9" s="1"/>
  <c r="AH181" i="6"/>
  <c r="Y80" i="9"/>
  <c r="Y90" i="9" s="1"/>
  <c r="F80" i="9"/>
  <c r="F90" i="9" s="1"/>
  <c r="Z80" i="9"/>
  <c r="Z90" i="9" s="1"/>
  <c r="G80" i="9"/>
  <c r="G90" i="9" s="1"/>
  <c r="AB80" i="9"/>
  <c r="AB90" i="9" s="1"/>
  <c r="N54" i="10"/>
  <c r="N55" i="10"/>
  <c r="CY178" i="6"/>
  <c r="CU178" i="6"/>
  <c r="T159" i="9"/>
  <c r="D159" i="9"/>
  <c r="BT47" i="7"/>
  <c r="BT175" i="6" s="1"/>
  <c r="T178" i="9" s="1"/>
  <c r="J55" i="10"/>
  <c r="AG47" i="7"/>
  <c r="AG175" i="6" s="1"/>
  <c r="J178" i="9" s="1"/>
  <c r="AT47" i="7"/>
  <c r="AT175" i="6" s="1"/>
  <c r="M178" i="9" s="1"/>
  <c r="CT47" i="7"/>
  <c r="CT175" i="6" s="1"/>
  <c r="Z178" i="9" s="1"/>
  <c r="H60" i="7"/>
  <c r="H42" i="7"/>
  <c r="H46" i="7" s="1"/>
  <c r="H80" i="6"/>
  <c r="H89" i="6" s="1"/>
  <c r="I54" i="10"/>
  <c r="D54" i="10"/>
  <c r="I60" i="7"/>
  <c r="I42" i="7"/>
  <c r="I46" i="7" s="1"/>
  <c r="I80" i="6"/>
  <c r="I89" i="6" s="1"/>
  <c r="D60" i="7"/>
  <c r="D42" i="7"/>
  <c r="D46" i="7" s="1"/>
  <c r="D80" i="6"/>
  <c r="D89" i="6" s="1"/>
  <c r="J60" i="7"/>
  <c r="J42" i="7"/>
  <c r="J46" i="7" s="1"/>
  <c r="J80" i="6"/>
  <c r="J89" i="6" s="1"/>
  <c r="E54" i="10"/>
  <c r="K55" i="10"/>
  <c r="BG47" i="7"/>
  <c r="BG175" i="6" s="1"/>
  <c r="Q178" i="9" s="1"/>
  <c r="H55" i="10"/>
  <c r="E55" i="10"/>
  <c r="M55" i="10"/>
  <c r="BB64" i="7"/>
  <c r="BB140" i="6" s="1"/>
  <c r="BB155" i="6" s="1"/>
  <c r="CH178" i="6"/>
  <c r="M159" i="9"/>
  <c r="M169" i="9" s="1"/>
  <c r="F55" i="10"/>
  <c r="K54" i="10"/>
  <c r="E60" i="7"/>
  <c r="E42" i="7"/>
  <c r="E46" i="7" s="1"/>
  <c r="E80" i="6"/>
  <c r="E89" i="6" s="1"/>
  <c r="E63" i="9"/>
  <c r="K60" i="7"/>
  <c r="K42" i="7"/>
  <c r="K46" i="7" s="1"/>
  <c r="K80" i="6"/>
  <c r="K89" i="6" s="1"/>
  <c r="F60" i="7"/>
  <c r="F42" i="7"/>
  <c r="F46" i="7" s="1"/>
  <c r="F80" i="6"/>
  <c r="F89" i="6" s="1"/>
  <c r="R64" i="7"/>
  <c r="R140" i="6" s="1"/>
  <c r="R155" i="6" s="1"/>
  <c r="R166" i="6" s="1"/>
  <c r="W175" i="9"/>
  <c r="CG47" i="7"/>
  <c r="CG175" i="6" s="1"/>
  <c r="W178" i="9" s="1"/>
  <c r="AD64" i="7"/>
  <c r="AD140" i="6" s="1"/>
  <c r="AD155" i="6" s="1"/>
  <c r="AD166" i="6" s="1"/>
  <c r="L54" i="10"/>
  <c r="BN64" i="7"/>
  <c r="BN140" i="6" s="1"/>
  <c r="BN155" i="6" s="1"/>
  <c r="C60" i="7"/>
  <c r="C63" i="9"/>
  <c r="C42" i="7"/>
  <c r="C46" i="7" s="1"/>
  <c r="C80" i="6"/>
  <c r="C89" i="6" s="1"/>
  <c r="G54" i="10"/>
  <c r="AP64" i="7"/>
  <c r="AP140" i="6" s="1"/>
  <c r="AP155" i="6" s="1"/>
  <c r="AP166" i="6" s="1"/>
  <c r="L60" i="7"/>
  <c r="L42" i="7"/>
  <c r="L46" i="7" s="1"/>
  <c r="L80" i="6"/>
  <c r="L89" i="6" s="1"/>
  <c r="G60" i="7"/>
  <c r="D63" i="9"/>
  <c r="D80" i="9" s="1"/>
  <c r="D90" i="9" s="1"/>
  <c r="G42" i="7"/>
  <c r="G46" i="7" s="1"/>
  <c r="G80" i="6"/>
  <c r="G89" i="6" s="1"/>
  <c r="M54" i="10"/>
  <c r="G55" i="10"/>
  <c r="H54" i="10"/>
  <c r="BZ64" i="7"/>
  <c r="BZ140" i="6" s="1"/>
  <c r="BZ155" i="6" s="1"/>
  <c r="D55" i="10"/>
  <c r="L55" i="10"/>
  <c r="I55" i="10"/>
  <c r="J54" i="10"/>
  <c r="F54" i="10"/>
  <c r="J181" i="6"/>
  <c r="AA13" i="6"/>
  <c r="AL181" i="6"/>
  <c r="H159" i="9"/>
  <c r="H169" i="9" s="1"/>
  <c r="S181" i="6"/>
  <c r="E159" i="9"/>
  <c r="E169" i="9" s="1"/>
  <c r="G159" i="9"/>
  <c r="G169" i="9" s="1"/>
  <c r="N181" i="6"/>
  <c r="AQ181" i="6"/>
  <c r="AA181" i="6"/>
  <c r="Z181" i="6"/>
  <c r="O181" i="6"/>
  <c r="AE181" i="6"/>
  <c r="Z176" i="9"/>
  <c r="CQ178" i="6"/>
  <c r="AI178" i="6"/>
  <c r="K176" i="9"/>
  <c r="K181" i="9" s="1"/>
  <c r="G176" i="9"/>
  <c r="U178" i="6"/>
  <c r="CM178" i="6"/>
  <c r="Y176" i="9"/>
  <c r="D176" i="9"/>
  <c r="D181" i="9" s="1"/>
  <c r="I178" i="6"/>
  <c r="CI178" i="6"/>
  <c r="AY178" i="6"/>
  <c r="K178" i="6"/>
  <c r="E176" i="9"/>
  <c r="E181" i="9" s="1"/>
  <c r="CE178" i="6"/>
  <c r="N176" i="9"/>
  <c r="N181" i="9" s="1"/>
  <c r="AW178" i="6"/>
  <c r="V176" i="9"/>
  <c r="V181" i="9" s="1"/>
  <c r="CC178" i="6"/>
  <c r="C178" i="6"/>
  <c r="Q176" i="9"/>
  <c r="BI178" i="6"/>
  <c r="Q178" i="6"/>
  <c r="AH86" i="9" l="1"/>
  <c r="AH90" i="9" s="1"/>
  <c r="BC159" i="6"/>
  <c r="B53" i="10"/>
  <c r="B70" i="10" s="1"/>
  <c r="B76" i="10" s="1"/>
  <c r="M176" i="9"/>
  <c r="AG146" i="9"/>
  <c r="AN176" i="9"/>
  <c r="AN181" i="9" s="1"/>
  <c r="BA181" i="6"/>
  <c r="DU173" i="6"/>
  <c r="DU178" i="6" s="1"/>
  <c r="AB176" i="9"/>
  <c r="AB181" i="9" s="1"/>
  <c r="O70" i="10"/>
  <c r="BU178" i="6"/>
  <c r="AI176" i="9"/>
  <c r="AI181" i="9" s="1"/>
  <c r="AH159" i="9"/>
  <c r="AI159" i="9"/>
  <c r="AD144" i="9"/>
  <c r="DJ155" i="6"/>
  <c r="DJ173" i="6"/>
  <c r="DJ178" i="6" s="1"/>
  <c r="AG144" i="9"/>
  <c r="AG159" i="9" s="1"/>
  <c r="DV155" i="6"/>
  <c r="DV173" i="6"/>
  <c r="DV178" i="6" s="1"/>
  <c r="AJ144" i="9"/>
  <c r="AJ159" i="9" s="1"/>
  <c r="EH155" i="6"/>
  <c r="EH173" i="6"/>
  <c r="AN159" i="9"/>
  <c r="AD146" i="9"/>
  <c r="DI155" i="6"/>
  <c r="DI173" i="6"/>
  <c r="S146" i="9"/>
  <c r="S159" i="9" s="1"/>
  <c r="BQ173" i="6"/>
  <c r="BQ155" i="6"/>
  <c r="AM144" i="9"/>
  <c r="ET155" i="6"/>
  <c r="ET173" i="6"/>
  <c r="ET178" i="6" s="1"/>
  <c r="DY178" i="6"/>
  <c r="AH176" i="9"/>
  <c r="AH181" i="9" s="1"/>
  <c r="P146" i="9"/>
  <c r="P159" i="9" s="1"/>
  <c r="BE155" i="6"/>
  <c r="BE173" i="6"/>
  <c r="AG176" i="9"/>
  <c r="AG181" i="9" s="1"/>
  <c r="AK146" i="9"/>
  <c r="EK173" i="6"/>
  <c r="EK155" i="6"/>
  <c r="AE146" i="9"/>
  <c r="AE159" i="9" s="1"/>
  <c r="DM155" i="6"/>
  <c r="DM173" i="6"/>
  <c r="AF146" i="9"/>
  <c r="AF159" i="9" s="1"/>
  <c r="DQ173" i="6"/>
  <c r="DQ155" i="6"/>
  <c r="AC146" i="9"/>
  <c r="AC159" i="9" s="1"/>
  <c r="DE155" i="6"/>
  <c r="DE173" i="6"/>
  <c r="AK159" i="9"/>
  <c r="ES70" i="7"/>
  <c r="ES142" i="6" s="1"/>
  <c r="EO142" i="6"/>
  <c r="Q181" i="6"/>
  <c r="BB166" i="6"/>
  <c r="H176" i="9"/>
  <c r="H181" i="9" s="1"/>
  <c r="H184" i="9" s="1"/>
  <c r="H202" i="9" s="1"/>
  <c r="X181" i="6"/>
  <c r="AZ181" i="6"/>
  <c r="AR181" i="6"/>
  <c r="P181" i="6"/>
  <c r="AJ181" i="6"/>
  <c r="AB181" i="6"/>
  <c r="AF181" i="6"/>
  <c r="L181" i="6"/>
  <c r="AV181" i="6"/>
  <c r="E80" i="9"/>
  <c r="E90" i="9" s="1"/>
  <c r="C53" i="10"/>
  <c r="C70" i="10" s="1"/>
  <c r="I181" i="6"/>
  <c r="J146" i="9"/>
  <c r="J159" i="9" s="1"/>
  <c r="J169" i="9" s="1"/>
  <c r="AG155" i="6"/>
  <c r="AG166" i="6" s="1"/>
  <c r="AG173" i="6"/>
  <c r="J176" i="9" s="1"/>
  <c r="J181" i="9" s="1"/>
  <c r="W146" i="9"/>
  <c r="W159" i="9" s="1"/>
  <c r="CG155" i="6"/>
  <c r="CG173" i="6"/>
  <c r="W176" i="9" s="1"/>
  <c r="W181" i="9" s="1"/>
  <c r="X144" i="9"/>
  <c r="X159" i="9" s="1"/>
  <c r="CL155" i="6"/>
  <c r="CL173" i="6"/>
  <c r="AA144" i="9"/>
  <c r="AA159" i="9" s="1"/>
  <c r="CX155" i="6"/>
  <c r="CX173" i="6"/>
  <c r="F70" i="10"/>
  <c r="M70" i="10"/>
  <c r="J70" i="10"/>
  <c r="K70" i="10"/>
  <c r="H70" i="10"/>
  <c r="BC163" i="6"/>
  <c r="BC166" i="6" s="1"/>
  <c r="BC89" i="6"/>
  <c r="BE188" i="6"/>
  <c r="BD86" i="6"/>
  <c r="BD159" i="6" s="1"/>
  <c r="N184" i="9"/>
  <c r="N202" i="9" s="1"/>
  <c r="AS181" i="6"/>
  <c r="AT178" i="6"/>
  <c r="AT181" i="6" s="1"/>
  <c r="Y181" i="9"/>
  <c r="T181" i="9"/>
  <c r="AW181" i="6"/>
  <c r="G70" i="10"/>
  <c r="E70" i="10"/>
  <c r="I70" i="10"/>
  <c r="L70" i="10"/>
  <c r="U181" i="6"/>
  <c r="Z181" i="9"/>
  <c r="BT178" i="6"/>
  <c r="CT178" i="6"/>
  <c r="AN181" i="6"/>
  <c r="D181" i="6"/>
  <c r="K184" i="9"/>
  <c r="K202" i="9" s="1"/>
  <c r="N70" i="10"/>
  <c r="N76" i="10" s="1"/>
  <c r="M181" i="9"/>
  <c r="M184" i="9" s="1"/>
  <c r="M202" i="9" s="1"/>
  <c r="Q181" i="9"/>
  <c r="R144" i="9"/>
  <c r="R159" i="9" s="1"/>
  <c r="BN173" i="6"/>
  <c r="L144" i="9"/>
  <c r="L159" i="9" s="1"/>
  <c r="L169" i="9" s="1"/>
  <c r="AP173" i="6"/>
  <c r="C144" i="9"/>
  <c r="F173" i="6"/>
  <c r="F178" i="6" s="1"/>
  <c r="D53" i="10"/>
  <c r="D70" i="10" s="1"/>
  <c r="BG178" i="6"/>
  <c r="O144" i="9"/>
  <c r="O159" i="9" s="1"/>
  <c r="O169" i="9" s="1"/>
  <c r="BB173" i="6"/>
  <c r="U144" i="9"/>
  <c r="U159" i="9" s="1"/>
  <c r="BZ173" i="6"/>
  <c r="T47" i="7"/>
  <c r="T175" i="6" s="1"/>
  <c r="F144" i="9"/>
  <c r="F159" i="9" s="1"/>
  <c r="F169" i="9" s="1"/>
  <c r="R173" i="6"/>
  <c r="E61" i="7"/>
  <c r="E139" i="6" s="1"/>
  <c r="E155" i="6" s="1"/>
  <c r="E166" i="6" s="1"/>
  <c r="C80" i="9"/>
  <c r="C90" i="9" s="1"/>
  <c r="I144" i="9"/>
  <c r="I159" i="9" s="1"/>
  <c r="I169" i="9" s="1"/>
  <c r="AD173" i="6"/>
  <c r="AB13" i="6"/>
  <c r="E184" i="9"/>
  <c r="E202" i="9" s="1"/>
  <c r="AC181" i="6"/>
  <c r="Y181" i="6"/>
  <c r="AO181" i="6"/>
  <c r="AI181" i="6"/>
  <c r="K181" i="6"/>
  <c r="AY181" i="6"/>
  <c r="EK178" i="6" l="1"/>
  <c r="AK176" i="9"/>
  <c r="AK181" i="9" s="1"/>
  <c r="S176" i="9"/>
  <c r="S181" i="9" s="1"/>
  <c r="BQ178" i="6"/>
  <c r="AM146" i="9"/>
  <c r="AM159" i="9" s="1"/>
  <c r="ES173" i="6"/>
  <c r="ES155" i="6"/>
  <c r="BE178" i="6"/>
  <c r="P176" i="9"/>
  <c r="P181" i="9" s="1"/>
  <c r="EH178" i="6"/>
  <c r="AJ176" i="9"/>
  <c r="AJ181" i="9" s="1"/>
  <c r="AL146" i="9"/>
  <c r="AL159" i="9" s="1"/>
  <c r="EO173" i="6"/>
  <c r="EO155" i="6"/>
  <c r="AE176" i="9"/>
  <c r="AE181" i="9" s="1"/>
  <c r="DM178" i="6"/>
  <c r="AF176" i="9"/>
  <c r="AF181" i="9" s="1"/>
  <c r="DQ178" i="6"/>
  <c r="AD159" i="9"/>
  <c r="DE178" i="6"/>
  <c r="AC176" i="9"/>
  <c r="AC181" i="9" s="1"/>
  <c r="DI178" i="6"/>
  <c r="AD176" i="9"/>
  <c r="AD181" i="9" s="1"/>
  <c r="CG178" i="6"/>
  <c r="AG178" i="6"/>
  <c r="AG181" i="6" s="1"/>
  <c r="J184" i="9"/>
  <c r="J202" i="9" s="1"/>
  <c r="CL178" i="6"/>
  <c r="X176" i="9"/>
  <c r="X181" i="9" s="1"/>
  <c r="CX178" i="6"/>
  <c r="AA176" i="9"/>
  <c r="AA181" i="9" s="1"/>
  <c r="BF188" i="6"/>
  <c r="BE86" i="6"/>
  <c r="BE159" i="6" s="1"/>
  <c r="BC181" i="6"/>
  <c r="BD89" i="6"/>
  <c r="F181" i="6"/>
  <c r="R178" i="6"/>
  <c r="R181" i="6" s="1"/>
  <c r="F176" i="9"/>
  <c r="F181" i="9" s="1"/>
  <c r="F184" i="9" s="1"/>
  <c r="F202" i="9" s="1"/>
  <c r="BZ178" i="6"/>
  <c r="U176" i="9"/>
  <c r="U181" i="9" s="1"/>
  <c r="BB178" i="6"/>
  <c r="BB181" i="6" s="1"/>
  <c r="O176" i="9"/>
  <c r="O181" i="9" s="1"/>
  <c r="O184" i="9" s="1"/>
  <c r="O202" i="9" s="1"/>
  <c r="AD178" i="6"/>
  <c r="AD181" i="6" s="1"/>
  <c r="I176" i="9"/>
  <c r="I181" i="9" s="1"/>
  <c r="I184" i="9" s="1"/>
  <c r="I202" i="9" s="1"/>
  <c r="C143" i="9"/>
  <c r="C159" i="9" s="1"/>
  <c r="E173" i="6"/>
  <c r="G178" i="9"/>
  <c r="G181" i="9" s="1"/>
  <c r="G184" i="9" s="1"/>
  <c r="G202" i="9" s="1"/>
  <c r="T178" i="6"/>
  <c r="T181" i="6" s="1"/>
  <c r="AP178" i="6"/>
  <c r="AP181" i="6" s="1"/>
  <c r="L176" i="9"/>
  <c r="L181" i="9" s="1"/>
  <c r="L184" i="9" s="1"/>
  <c r="L202" i="9" s="1"/>
  <c r="BN178" i="6"/>
  <c r="R176" i="9"/>
  <c r="R181" i="9" s="1"/>
  <c r="AC13" i="6"/>
  <c r="ES178" i="6" l="1"/>
  <c r="AM176" i="9"/>
  <c r="AM181" i="9" s="1"/>
  <c r="EO178" i="6"/>
  <c r="AL176" i="9"/>
  <c r="AL181" i="9" s="1"/>
  <c r="BD163" i="6"/>
  <c r="BE89" i="6"/>
  <c r="BG188" i="6"/>
  <c r="BF86" i="6"/>
  <c r="BF159" i="6" s="1"/>
  <c r="E178" i="6"/>
  <c r="E181" i="6" s="1"/>
  <c r="C176" i="9"/>
  <c r="C181" i="9" s="1"/>
  <c r="AD13" i="6"/>
  <c r="BD166" i="6" l="1"/>
  <c r="BD181" i="6" s="1"/>
  <c r="BE163" i="6"/>
  <c r="BH188" i="6"/>
  <c r="BG86" i="6"/>
  <c r="BF89" i="6"/>
  <c r="AE13" i="6"/>
  <c r="AI86" i="9" l="1"/>
  <c r="AI90" i="9" s="1"/>
  <c r="BG159" i="6"/>
  <c r="BE166" i="6"/>
  <c r="BE181" i="6" s="1"/>
  <c r="BF163" i="6"/>
  <c r="BG163" i="6"/>
  <c r="BG166" i="6" s="1"/>
  <c r="BG89" i="6"/>
  <c r="P163" i="9"/>
  <c r="BI188" i="6"/>
  <c r="BH86" i="6"/>
  <c r="BH159" i="6" s="1"/>
  <c r="AF13" i="6"/>
  <c r="BF166" i="6" l="1"/>
  <c r="BF181" i="6" s="1"/>
  <c r="P167" i="9"/>
  <c r="P169" i="9" s="1"/>
  <c r="P184" i="9" s="1"/>
  <c r="P202" i="9" s="1"/>
  <c r="BJ188" i="6"/>
  <c r="BI86" i="6"/>
  <c r="BI159" i="6" s="1"/>
  <c r="BH89" i="6"/>
  <c r="BG181" i="6"/>
  <c r="AG13" i="6"/>
  <c r="BH163" i="6" l="1"/>
  <c r="BI89" i="6"/>
  <c r="BK188" i="6"/>
  <c r="BJ86" i="6"/>
  <c r="BJ159" i="6" s="1"/>
  <c r="AH13" i="6"/>
  <c r="BH166" i="6" l="1"/>
  <c r="BH181" i="6" s="1"/>
  <c r="BI163" i="6"/>
  <c r="BJ163" i="6"/>
  <c r="BJ166" i="6" s="1"/>
  <c r="BJ89" i="6"/>
  <c r="BL188" i="6"/>
  <c r="BK86" i="6"/>
  <c r="AI13" i="6"/>
  <c r="AJ86" i="9" l="1"/>
  <c r="AJ90" i="9" s="1"/>
  <c r="BK159" i="6"/>
  <c r="BI166" i="6"/>
  <c r="BI181" i="6" s="1"/>
  <c r="BM188" i="6"/>
  <c r="BL86" i="6"/>
  <c r="BL159" i="6" s="1"/>
  <c r="BK163" i="6"/>
  <c r="BK166" i="6" s="1"/>
  <c r="BK89" i="6"/>
  <c r="BJ181" i="6"/>
  <c r="Q163" i="9"/>
  <c r="AJ13" i="6"/>
  <c r="Q167" i="9" l="1"/>
  <c r="Q169" i="9" s="1"/>
  <c r="Q184" i="9" s="1"/>
  <c r="Q202" i="9" s="1"/>
  <c r="BK181" i="6"/>
  <c r="BL89" i="6"/>
  <c r="BN188" i="6"/>
  <c r="BM86" i="6"/>
  <c r="BM159" i="6" s="1"/>
  <c r="AK13" i="6"/>
  <c r="BL163" i="6" l="1"/>
  <c r="BM89" i="6"/>
  <c r="BO188" i="6"/>
  <c r="BN86" i="6"/>
  <c r="BN159" i="6" s="1"/>
  <c r="AL13" i="6"/>
  <c r="BL166" i="6" l="1"/>
  <c r="BL181" i="6" s="1"/>
  <c r="BM163" i="6"/>
  <c r="BN163" i="6"/>
  <c r="BN166" i="6" s="1"/>
  <c r="BN89" i="6"/>
  <c r="BP188" i="6"/>
  <c r="BO86" i="6"/>
  <c r="AM13" i="6"/>
  <c r="AK86" i="9" l="1"/>
  <c r="AK90" i="9" s="1"/>
  <c r="BO159" i="6"/>
  <c r="BM166" i="6"/>
  <c r="BM181" i="6" s="1"/>
  <c r="BO163" i="6"/>
  <c r="BO166" i="6" s="1"/>
  <c r="BO89" i="6"/>
  <c r="BQ188" i="6"/>
  <c r="BP86" i="6"/>
  <c r="BP159" i="6" s="1"/>
  <c r="BN181" i="6"/>
  <c r="R163" i="9"/>
  <c r="AN13" i="6"/>
  <c r="R167" i="9" l="1"/>
  <c r="R169" i="9" s="1"/>
  <c r="R184" i="9" s="1"/>
  <c r="R202" i="9" s="1"/>
  <c r="BR188" i="6"/>
  <c r="BQ86" i="6"/>
  <c r="BQ159" i="6" s="1"/>
  <c r="BP89" i="6"/>
  <c r="BO181" i="6"/>
  <c r="AO13" i="6"/>
  <c r="BP163" i="6" l="1"/>
  <c r="BQ89" i="6"/>
  <c r="BS188" i="6"/>
  <c r="BR86" i="6"/>
  <c r="BR159" i="6" s="1"/>
  <c r="AP13" i="6"/>
  <c r="BP166" i="6" l="1"/>
  <c r="BP181" i="6" s="1"/>
  <c r="BQ163" i="6"/>
  <c r="BT188" i="6"/>
  <c r="BS86" i="6"/>
  <c r="BR163" i="6"/>
  <c r="BR166" i="6" s="1"/>
  <c r="BR89" i="6"/>
  <c r="AQ13" i="6"/>
  <c r="AL86" i="9" l="1"/>
  <c r="AL90" i="9" s="1"/>
  <c r="BS159" i="6"/>
  <c r="BQ166" i="6"/>
  <c r="BQ181" i="6" s="1"/>
  <c r="BR181" i="6"/>
  <c r="S163" i="9"/>
  <c r="BS163" i="6"/>
  <c r="BS166" i="6" s="1"/>
  <c r="BS89" i="6"/>
  <c r="BU188" i="6"/>
  <c r="BT86" i="6"/>
  <c r="BT159" i="6" s="1"/>
  <c r="AR13" i="6"/>
  <c r="S167" i="9" l="1"/>
  <c r="S169" i="9" s="1"/>
  <c r="S184" i="9" s="1"/>
  <c r="S202" i="9" s="1"/>
  <c r="BS181" i="6"/>
  <c r="BT89" i="6"/>
  <c r="BV188" i="6"/>
  <c r="BU86" i="6"/>
  <c r="BU159" i="6" s="1"/>
  <c r="AS13" i="6"/>
  <c r="BT163" i="6" l="1"/>
  <c r="BU89" i="6"/>
  <c r="BW188" i="6"/>
  <c r="BV86" i="6"/>
  <c r="BV159" i="6" s="1"/>
  <c r="AT13" i="6"/>
  <c r="BT166" i="6" l="1"/>
  <c r="BT181" i="6" s="1"/>
  <c r="BU163" i="6"/>
  <c r="BV163" i="6"/>
  <c r="BV166" i="6" s="1"/>
  <c r="BV89" i="6"/>
  <c r="BX188" i="6"/>
  <c r="BW86" i="6"/>
  <c r="AU13" i="6"/>
  <c r="AM86" i="9" l="1"/>
  <c r="AM90" i="9" s="1"/>
  <c r="BW159" i="6"/>
  <c r="BU166" i="6"/>
  <c r="BU181" i="6" s="1"/>
  <c r="BW163" i="6"/>
  <c r="BW166" i="6" s="1"/>
  <c r="BW89" i="6"/>
  <c r="BY188" i="6"/>
  <c r="BX86" i="6"/>
  <c r="BX159" i="6" s="1"/>
  <c r="BV181" i="6"/>
  <c r="T163" i="9"/>
  <c r="AV13" i="6"/>
  <c r="T167" i="9" l="1"/>
  <c r="T169" i="9" s="1"/>
  <c r="T184" i="9" s="1"/>
  <c r="T202" i="9" s="1"/>
  <c r="BX89" i="6"/>
  <c r="BZ188" i="6"/>
  <c r="BY86" i="6"/>
  <c r="BY159" i="6" s="1"/>
  <c r="BW181" i="6"/>
  <c r="AW13" i="6"/>
  <c r="BX163" i="6" l="1"/>
  <c r="BY163" i="6"/>
  <c r="BY166" i="6" s="1"/>
  <c r="BY89" i="6"/>
  <c r="CA188" i="6"/>
  <c r="BZ86" i="6"/>
  <c r="BZ159" i="6" s="1"/>
  <c r="AX13" i="6"/>
  <c r="BX166" i="6" l="1"/>
  <c r="BX181" i="6" s="1"/>
  <c r="CB188" i="6"/>
  <c r="CA86" i="6"/>
  <c r="BZ89" i="6"/>
  <c r="BY181" i="6"/>
  <c r="AY13" i="6"/>
  <c r="AN86" i="9" l="1"/>
  <c r="AN90" i="9" s="1"/>
  <c r="CA159" i="6"/>
  <c r="BZ163" i="6"/>
  <c r="U163" i="9"/>
  <c r="CA163" i="6"/>
  <c r="CA166" i="6" s="1"/>
  <c r="CA89" i="6"/>
  <c r="CC188" i="6"/>
  <c r="CB86" i="6"/>
  <c r="CB159" i="6" s="1"/>
  <c r="AZ13" i="6"/>
  <c r="BZ166" i="6" l="1"/>
  <c r="BZ181" i="6" s="1"/>
  <c r="U167" i="9"/>
  <c r="U169" i="9" s="1"/>
  <c r="U184" i="9" s="1"/>
  <c r="U202" i="9" s="1"/>
  <c r="CD188" i="6"/>
  <c r="CC86" i="6"/>
  <c r="CC159" i="6" s="1"/>
  <c r="CB89" i="6"/>
  <c r="CA181" i="6"/>
  <c r="BA13" i="6"/>
  <c r="CB163" i="6" l="1"/>
  <c r="CC89" i="6"/>
  <c r="CE188" i="6"/>
  <c r="CD86" i="6"/>
  <c r="CD159" i="6" s="1"/>
  <c r="BB13" i="6"/>
  <c r="CB166" i="6" l="1"/>
  <c r="CB181" i="6" s="1"/>
  <c r="CC163" i="6"/>
  <c r="CF188" i="6"/>
  <c r="CE86" i="6"/>
  <c r="CD163" i="6"/>
  <c r="CD166" i="6" s="1"/>
  <c r="CD89" i="6"/>
  <c r="BC13" i="6"/>
  <c r="AO86" i="9" l="1"/>
  <c r="CE159" i="6"/>
  <c r="CE163" i="6" s="1"/>
  <c r="CE166" i="6" s="1"/>
  <c r="O73" i="10"/>
  <c r="O76" i="10" s="1"/>
  <c r="AO90" i="9"/>
  <c r="CC166" i="6"/>
  <c r="CC181" i="6" s="1"/>
  <c r="CD181" i="6"/>
  <c r="V163" i="9"/>
  <c r="CE89" i="6"/>
  <c r="CG188" i="6"/>
  <c r="CF86" i="6"/>
  <c r="CF159" i="6" s="1"/>
  <c r="BD13" i="6"/>
  <c r="V167" i="9" l="1"/>
  <c r="V169" i="9" s="1"/>
  <c r="V184" i="9" s="1"/>
  <c r="V202" i="9" s="1"/>
  <c r="CE181" i="6"/>
  <c r="CF89" i="6"/>
  <c r="CH188" i="6"/>
  <c r="CG86" i="6"/>
  <c r="CG159" i="6" s="1"/>
  <c r="BE13" i="6"/>
  <c r="CF163" i="6" l="1"/>
  <c r="CG89" i="6"/>
  <c r="CI188" i="6"/>
  <c r="CH86" i="6"/>
  <c r="CH159" i="6" s="1"/>
  <c r="BF13" i="6"/>
  <c r="CF166" i="6" l="1"/>
  <c r="CF181" i="6" s="1"/>
  <c r="CG163" i="6"/>
  <c r="CH163" i="6"/>
  <c r="CH166" i="6" s="1"/>
  <c r="CH89" i="6"/>
  <c r="CJ188" i="6"/>
  <c r="CI86" i="6"/>
  <c r="CI159" i="6" s="1"/>
  <c r="BG13" i="6"/>
  <c r="CG166" i="6" l="1"/>
  <c r="CG181" i="6" s="1"/>
  <c r="CI163" i="6"/>
  <c r="CI166" i="6" s="1"/>
  <c r="CI89" i="6"/>
  <c r="CK188" i="6"/>
  <c r="CJ86" i="6"/>
  <c r="CJ159" i="6" s="1"/>
  <c r="CH181" i="6"/>
  <c r="W163" i="9"/>
  <c r="BH13" i="6"/>
  <c r="W167" i="9" l="1"/>
  <c r="W169" i="9" s="1"/>
  <c r="W184" i="9" s="1"/>
  <c r="W202" i="9" s="1"/>
  <c r="CJ89" i="6"/>
  <c r="CL188" i="6"/>
  <c r="CK86" i="6"/>
  <c r="CK159" i="6" s="1"/>
  <c r="CI181" i="6"/>
  <c r="BI13" i="6"/>
  <c r="CJ163" i="6" l="1"/>
  <c r="CK163" i="6"/>
  <c r="CK166" i="6" s="1"/>
  <c r="CK89" i="6"/>
  <c r="CM188" i="6"/>
  <c r="CL86" i="6"/>
  <c r="CL159" i="6" s="1"/>
  <c r="BJ13" i="6"/>
  <c r="CJ166" i="6" l="1"/>
  <c r="CJ181" i="6" s="1"/>
  <c r="CN188" i="6"/>
  <c r="CM86" i="6"/>
  <c r="CM159" i="6" s="1"/>
  <c r="CL89" i="6"/>
  <c r="CK181" i="6"/>
  <c r="BK13" i="6"/>
  <c r="CL163" i="6" l="1"/>
  <c r="X163" i="9"/>
  <c r="CM163" i="6"/>
  <c r="CM166" i="6" s="1"/>
  <c r="CM89" i="6"/>
  <c r="CO188" i="6"/>
  <c r="CN86" i="6"/>
  <c r="CN159" i="6" s="1"/>
  <c r="BL13" i="6"/>
  <c r="CL166" i="6" l="1"/>
  <c r="CL181" i="6" s="1"/>
  <c r="X167" i="9"/>
  <c r="X169" i="9" s="1"/>
  <c r="X184" i="9" s="1"/>
  <c r="X202" i="9" s="1"/>
  <c r="CP188" i="6"/>
  <c r="CO86" i="6"/>
  <c r="CO159" i="6" s="1"/>
  <c r="CN89" i="6"/>
  <c r="CM181" i="6"/>
  <c r="BM13" i="6"/>
  <c r="CN163" i="6" l="1"/>
  <c r="CO163" i="6"/>
  <c r="CO166" i="6" s="1"/>
  <c r="CO89" i="6"/>
  <c r="CQ188" i="6"/>
  <c r="CP86" i="6"/>
  <c r="CP159" i="6" s="1"/>
  <c r="BN13" i="6"/>
  <c r="CN166" i="6" l="1"/>
  <c r="CN181" i="6" s="1"/>
  <c r="CR188" i="6"/>
  <c r="CQ86" i="6"/>
  <c r="CQ159" i="6" s="1"/>
  <c r="CP89" i="6"/>
  <c r="CO181" i="6"/>
  <c r="BO13" i="6"/>
  <c r="CP163" i="6" l="1"/>
  <c r="Y163" i="9"/>
  <c r="CQ163" i="6"/>
  <c r="CQ166" i="6" s="1"/>
  <c r="CQ89" i="6"/>
  <c r="CS188" i="6"/>
  <c r="CR86" i="6"/>
  <c r="CR159" i="6" s="1"/>
  <c r="BP13" i="6"/>
  <c r="CP166" i="6" l="1"/>
  <c r="CP181" i="6" s="1"/>
  <c r="Y167" i="9"/>
  <c r="Y169" i="9" s="1"/>
  <c r="Y184" i="9" s="1"/>
  <c r="Y202" i="9" s="1"/>
  <c r="CT188" i="6"/>
  <c r="CS86" i="6"/>
  <c r="CS159" i="6" s="1"/>
  <c r="CR89" i="6"/>
  <c r="CQ181" i="6"/>
  <c r="BQ13" i="6"/>
  <c r="CR163" i="6" l="1"/>
  <c r="CS89" i="6"/>
  <c r="CU188" i="6"/>
  <c r="CT86" i="6"/>
  <c r="CT159" i="6" s="1"/>
  <c r="BR13" i="6"/>
  <c r="CR166" i="6" l="1"/>
  <c r="CR181" i="6" s="1"/>
  <c r="CS163" i="6"/>
  <c r="CV188" i="6"/>
  <c r="CU86" i="6"/>
  <c r="CU159" i="6" s="1"/>
  <c r="CT163" i="6"/>
  <c r="CT166" i="6" s="1"/>
  <c r="CT89" i="6"/>
  <c r="BS13" i="6"/>
  <c r="CS166" i="6" l="1"/>
  <c r="CS181" i="6" s="1"/>
  <c r="CU163" i="6"/>
  <c r="CU166" i="6" s="1"/>
  <c r="CU89" i="6"/>
  <c r="CT181" i="6"/>
  <c r="Z163" i="9"/>
  <c r="CW188" i="6"/>
  <c r="CV86" i="6"/>
  <c r="CV159" i="6" s="1"/>
  <c r="BT13" i="6"/>
  <c r="Z167" i="9" l="1"/>
  <c r="Z169" i="9" s="1"/>
  <c r="Z184" i="9" s="1"/>
  <c r="Z202" i="9" s="1"/>
  <c r="CV89" i="6"/>
  <c r="CX188" i="6"/>
  <c r="CW86" i="6"/>
  <c r="CW159" i="6" s="1"/>
  <c r="CU181" i="6"/>
  <c r="BU13" i="6"/>
  <c r="CV163" i="6" l="1"/>
  <c r="CW163" i="6"/>
  <c r="CW166" i="6" s="1"/>
  <c r="CW89" i="6"/>
  <c r="CY188" i="6"/>
  <c r="CX86" i="6"/>
  <c r="CX159" i="6" s="1"/>
  <c r="BV13" i="6"/>
  <c r="CV166" i="6" l="1"/>
  <c r="CV181" i="6" s="1"/>
  <c r="CZ188" i="6"/>
  <c r="CY86" i="6"/>
  <c r="CY159" i="6" s="1"/>
  <c r="CX89" i="6"/>
  <c r="CW181" i="6"/>
  <c r="BW13" i="6"/>
  <c r="CX163" i="6" l="1"/>
  <c r="AA163" i="9"/>
  <c r="AA169" i="9" s="1"/>
  <c r="AA184" i="9" s="1"/>
  <c r="AA202" i="9" s="1"/>
  <c r="CY163" i="6"/>
  <c r="CY166" i="6" s="1"/>
  <c r="CY89" i="6"/>
  <c r="DA188" i="6"/>
  <c r="CZ86" i="6"/>
  <c r="CZ159" i="6" s="1"/>
  <c r="BX13" i="6"/>
  <c r="CX166" i="6" l="1"/>
  <c r="CX181" i="6" s="1"/>
  <c r="DB188" i="6"/>
  <c r="DA86" i="6"/>
  <c r="DA159" i="6" s="1"/>
  <c r="CZ89" i="6"/>
  <c r="CY181" i="6"/>
  <c r="BY13" i="6"/>
  <c r="DB86" i="6" l="1"/>
  <c r="DB159" i="6" s="1"/>
  <c r="DC188" i="6"/>
  <c r="CZ163" i="6"/>
  <c r="DA89" i="6"/>
  <c r="BZ13" i="6"/>
  <c r="DB89" i="6" l="1"/>
  <c r="DC86" i="6"/>
  <c r="DC159" i="6" s="1"/>
  <c r="DD188" i="6"/>
  <c r="CZ166" i="6"/>
  <c r="CZ181" i="6" s="1"/>
  <c r="DA163" i="6"/>
  <c r="DA166" i="6" s="1"/>
  <c r="DA181" i="6" s="1"/>
  <c r="DB163" i="6"/>
  <c r="AB163" i="9"/>
  <c r="AB169" i="9" s="1"/>
  <c r="AB184" i="9" s="1"/>
  <c r="AB202" i="9" s="1"/>
  <c r="CA13" i="6"/>
  <c r="DC89" i="6" l="1"/>
  <c r="DD86" i="6"/>
  <c r="DD159" i="6" s="1"/>
  <c r="DE188" i="6"/>
  <c r="DB166" i="6"/>
  <c r="DB181" i="6" s="1"/>
  <c r="CB13" i="6"/>
  <c r="DC163" i="6" l="1"/>
  <c r="DC166" i="6" s="1"/>
  <c r="DC181" i="6" s="1"/>
  <c r="DF188" i="6"/>
  <c r="DE86" i="6"/>
  <c r="DE159" i="6" s="1"/>
  <c r="DD89" i="6"/>
  <c r="DD163" i="6"/>
  <c r="DD166" i="6" s="1"/>
  <c r="DD181" i="6" s="1"/>
  <c r="CC13" i="6"/>
  <c r="DE89" i="6" l="1"/>
  <c r="DE163" i="6"/>
  <c r="DE166" i="6" s="1"/>
  <c r="DE181" i="6" s="1"/>
  <c r="DF86" i="6"/>
  <c r="DF159" i="6" s="1"/>
  <c r="DG188" i="6"/>
  <c r="CD13" i="6"/>
  <c r="DG86" i="6" l="1"/>
  <c r="DG159" i="6" s="1"/>
  <c r="DH188" i="6"/>
  <c r="DF89" i="6"/>
  <c r="DF163" i="6"/>
  <c r="DF166" i="6" s="1"/>
  <c r="DF181" i="6" s="1"/>
  <c r="CE13" i="6"/>
  <c r="AC163" i="9" l="1"/>
  <c r="AC169" i="9" s="1"/>
  <c r="AC184" i="9" s="1"/>
  <c r="AC202" i="9" s="1"/>
  <c r="DG89" i="6"/>
  <c r="DH86" i="6"/>
  <c r="DH159" i="6" s="1"/>
  <c r="DI188" i="6"/>
  <c r="CF13" i="6"/>
  <c r="DG163" i="6" l="1"/>
  <c r="DG166" i="6" s="1"/>
  <c r="DG181" i="6" s="1"/>
  <c r="DI86" i="6"/>
  <c r="DI159" i="6" s="1"/>
  <c r="DJ188" i="6"/>
  <c r="DH89" i="6"/>
  <c r="DH163" i="6"/>
  <c r="DH166" i="6" s="1"/>
  <c r="DH181" i="6" s="1"/>
  <c r="CG13" i="6"/>
  <c r="DJ86" i="6" l="1"/>
  <c r="DJ159" i="6" s="1"/>
  <c r="DK188" i="6"/>
  <c r="DI163" i="6"/>
  <c r="DI166" i="6" s="1"/>
  <c r="DI181" i="6" s="1"/>
  <c r="DI89" i="6"/>
  <c r="CH13" i="6"/>
  <c r="DK86" i="6" l="1"/>
  <c r="DK159" i="6" s="1"/>
  <c r="DL188" i="6"/>
  <c r="DJ89" i="6"/>
  <c r="DJ163" i="6"/>
  <c r="DJ166" i="6" s="1"/>
  <c r="DJ181" i="6" s="1"/>
  <c r="CI13" i="6"/>
  <c r="AD163" i="9" l="1"/>
  <c r="AD169" i="9" s="1"/>
  <c r="AD184" i="9" s="1"/>
  <c r="AD202" i="9" s="1"/>
  <c r="DL86" i="6"/>
  <c r="DL159" i="6" s="1"/>
  <c r="DM188" i="6"/>
  <c r="DK89" i="6"/>
  <c r="CJ13" i="6"/>
  <c r="DK163" i="6" l="1"/>
  <c r="DK166" i="6" s="1"/>
  <c r="DK181" i="6" s="1"/>
  <c r="DM86" i="6"/>
  <c r="DM159" i="6" s="1"/>
  <c r="DN188" i="6"/>
  <c r="DL89" i="6"/>
  <c r="DL163" i="6"/>
  <c r="DL166" i="6" s="1"/>
  <c r="DL181" i="6" s="1"/>
  <c r="CK13" i="6"/>
  <c r="DN86" i="6" l="1"/>
  <c r="DN159" i="6" s="1"/>
  <c r="DO188" i="6"/>
  <c r="DM89" i="6"/>
  <c r="DM163" i="6"/>
  <c r="DM166" i="6" s="1"/>
  <c r="DM181" i="6" s="1"/>
  <c r="CL13" i="6"/>
  <c r="DO86" i="6" l="1"/>
  <c r="DO159" i="6" s="1"/>
  <c r="DP188" i="6"/>
  <c r="DN163" i="6"/>
  <c r="DN166" i="6" s="1"/>
  <c r="DN181" i="6" s="1"/>
  <c r="DN89" i="6"/>
  <c r="CM13" i="6"/>
  <c r="AE163" i="9" l="1"/>
  <c r="AE169" i="9" s="1"/>
  <c r="AE184" i="9" s="1"/>
  <c r="AE202" i="9" s="1"/>
  <c r="DP86" i="6"/>
  <c r="DP159" i="6" s="1"/>
  <c r="DQ188" i="6"/>
  <c r="DO89" i="6"/>
  <c r="CN13" i="6"/>
  <c r="DO163" i="6" l="1"/>
  <c r="DO166" i="6" s="1"/>
  <c r="DO181" i="6" s="1"/>
  <c r="DQ86" i="6"/>
  <c r="DQ159" i="6" s="1"/>
  <c r="DR188" i="6"/>
  <c r="DP89" i="6"/>
  <c r="DP163" i="6"/>
  <c r="DP166" i="6" s="1"/>
  <c r="DP181" i="6" s="1"/>
  <c r="CO13" i="6"/>
  <c r="DQ89" i="6" l="1"/>
  <c r="DQ163" i="6"/>
  <c r="DQ166" i="6" s="1"/>
  <c r="DQ181" i="6" s="1"/>
  <c r="DR86" i="6"/>
  <c r="DR159" i="6" s="1"/>
  <c r="DS188" i="6"/>
  <c r="CP13" i="6"/>
  <c r="DR89" i="6" l="1"/>
  <c r="DS86" i="6"/>
  <c r="DS159" i="6" s="1"/>
  <c r="DT188" i="6"/>
  <c r="CQ13" i="6"/>
  <c r="DR163" i="6" l="1"/>
  <c r="DR166" i="6" s="1"/>
  <c r="DR181" i="6" s="1"/>
  <c r="AF163" i="9"/>
  <c r="AF169" i="9" s="1"/>
  <c r="AF184" i="9" s="1"/>
  <c r="AF202" i="9" s="1"/>
  <c r="DS89" i="6"/>
  <c r="DT86" i="6"/>
  <c r="DT159" i="6" s="1"/>
  <c r="DU188" i="6"/>
  <c r="CR13" i="6"/>
  <c r="DS163" i="6" l="1"/>
  <c r="DS166" i="6" s="1"/>
  <c r="DS181" i="6" s="1"/>
  <c r="DU86" i="6"/>
  <c r="DU159" i="6" s="1"/>
  <c r="DV188" i="6"/>
  <c r="DT163" i="6"/>
  <c r="DT166" i="6" s="1"/>
  <c r="DT181" i="6" s="1"/>
  <c r="DT89" i="6"/>
  <c r="CS13" i="6"/>
  <c r="DV86" i="6" l="1"/>
  <c r="DV159" i="6" s="1"/>
  <c r="DW188" i="6"/>
  <c r="DU89" i="6"/>
  <c r="DU163" i="6"/>
  <c r="DU166" i="6" s="1"/>
  <c r="DU181" i="6" s="1"/>
  <c r="CT13" i="6"/>
  <c r="DW86" i="6" l="1"/>
  <c r="DW159" i="6" s="1"/>
  <c r="DX188" i="6"/>
  <c r="DV89" i="6"/>
  <c r="DV163" i="6"/>
  <c r="DV166" i="6" s="1"/>
  <c r="DV181" i="6" s="1"/>
  <c r="CU13" i="6"/>
  <c r="AG163" i="9" l="1"/>
  <c r="AG169" i="9" s="1"/>
  <c r="AG184" i="9" s="1"/>
  <c r="AG202" i="9" s="1"/>
  <c r="DX86" i="6"/>
  <c r="DX159" i="6" s="1"/>
  <c r="DY188" i="6"/>
  <c r="DW89" i="6"/>
  <c r="CV13" i="6"/>
  <c r="DW163" i="6" l="1"/>
  <c r="DW166" i="6" s="1"/>
  <c r="DW181" i="6" s="1"/>
  <c r="DX89" i="6"/>
  <c r="DX163" i="6"/>
  <c r="DX166" i="6" s="1"/>
  <c r="DX181" i="6" s="1"/>
  <c r="DY86" i="6"/>
  <c r="DY159" i="6" s="1"/>
  <c r="DZ188" i="6"/>
  <c r="CW13" i="6"/>
  <c r="DZ86" i="6" l="1"/>
  <c r="DZ159" i="6" s="1"/>
  <c r="EA188" i="6"/>
  <c r="DY163" i="6"/>
  <c r="DY166" i="6" s="1"/>
  <c r="DY181" i="6" s="1"/>
  <c r="DY89" i="6"/>
  <c r="CX13" i="6"/>
  <c r="DZ89" i="6" l="1"/>
  <c r="DZ163" i="6"/>
  <c r="DZ166" i="6" s="1"/>
  <c r="DZ181" i="6" s="1"/>
  <c r="EA86" i="6"/>
  <c r="EA159" i="6" s="1"/>
  <c r="EB188" i="6"/>
  <c r="CY13" i="6"/>
  <c r="AH163" i="9" l="1"/>
  <c r="AH169" i="9" s="1"/>
  <c r="AH184" i="9" s="1"/>
  <c r="AH202" i="9" s="1"/>
  <c r="EA89" i="6"/>
  <c r="EB86" i="6"/>
  <c r="EB159" i="6" s="1"/>
  <c r="EC188" i="6"/>
  <c r="CZ13" i="6"/>
  <c r="EA163" i="6" l="1"/>
  <c r="EA166" i="6" s="1"/>
  <c r="EA181" i="6" s="1"/>
  <c r="EB89" i="6"/>
  <c r="EB163" i="6"/>
  <c r="EB166" i="6" s="1"/>
  <c r="EB181" i="6" s="1"/>
  <c r="EC86" i="6"/>
  <c r="EC159" i="6" s="1"/>
  <c r="ED188" i="6"/>
  <c r="DA13" i="6"/>
  <c r="EC163" i="6" l="1"/>
  <c r="EC166" i="6" s="1"/>
  <c r="EC181" i="6" s="1"/>
  <c r="EC89" i="6"/>
  <c r="ED86" i="6"/>
  <c r="ED159" i="6" s="1"/>
  <c r="EE188" i="6"/>
  <c r="DB13" i="6"/>
  <c r="DC13" i="6" s="1"/>
  <c r="DD13" i="6" s="1"/>
  <c r="DE13" i="6" s="1"/>
  <c r="DF13" i="6" s="1"/>
  <c r="DG13" i="6" s="1"/>
  <c r="DH13" i="6" s="1"/>
  <c r="DI13" i="6" s="1"/>
  <c r="DJ13" i="6" s="1"/>
  <c r="DK13" i="6" s="1"/>
  <c r="DL13" i="6" s="1"/>
  <c r="DM13" i="6" s="1"/>
  <c r="DN13" i="6" s="1"/>
  <c r="DO13" i="6" s="1"/>
  <c r="DP13" i="6" s="1"/>
  <c r="DQ13" i="6" s="1"/>
  <c r="DR13" i="6" s="1"/>
  <c r="DS13" i="6" s="1"/>
  <c r="DT13" i="6" s="1"/>
  <c r="DU13" i="6" s="1"/>
  <c r="DV13" i="6" s="1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EG13" i="6" s="1"/>
  <c r="EH13" i="6" s="1"/>
  <c r="EI13" i="6" s="1"/>
  <c r="EJ13" i="6" s="1"/>
  <c r="EK13" i="6" s="1"/>
  <c r="EL13" i="6" s="1"/>
  <c r="EM13" i="6" s="1"/>
  <c r="EN13" i="6" s="1"/>
  <c r="EO13" i="6" s="1"/>
  <c r="EP13" i="6" s="1"/>
  <c r="EQ13" i="6" s="1"/>
  <c r="ER13" i="6" s="1"/>
  <c r="ES13" i="6" s="1"/>
  <c r="ET13" i="6" s="1"/>
  <c r="EU13" i="6" s="1"/>
  <c r="EV13" i="6" s="1"/>
  <c r="EW13" i="6" s="1"/>
  <c r="EX13" i="6" s="1"/>
  <c r="EY13" i="6" s="1"/>
  <c r="EZ13" i="6" s="1"/>
  <c r="FA13" i="6" s="1"/>
  <c r="FB13" i="6" s="1"/>
  <c r="C76" i="10"/>
  <c r="M76" i="10"/>
  <c r="I76" i="10"/>
  <c r="D76" i="10"/>
  <c r="H76" i="10"/>
  <c r="E76" i="10"/>
  <c r="J76" i="10"/>
  <c r="G76" i="10"/>
  <c r="F76" i="10"/>
  <c r="K76" i="10"/>
  <c r="L76" i="10"/>
  <c r="C51" i="7"/>
  <c r="C54" i="7" s="1"/>
  <c r="C28" i="7" s="1"/>
  <c r="C33" i="7" s="1"/>
  <c r="H34" i="7" s="1"/>
  <c r="H131" i="6" s="1"/>
  <c r="ED89" i="6" l="1"/>
  <c r="ED163" i="6"/>
  <c r="ED166" i="6" s="1"/>
  <c r="ED181" i="6" s="1"/>
  <c r="EE86" i="6"/>
  <c r="EE159" i="6" s="1"/>
  <c r="EF188" i="6"/>
  <c r="H134" i="6"/>
  <c r="H136" i="6" s="1"/>
  <c r="H166" i="6" s="1"/>
  <c r="D134" i="9"/>
  <c r="D137" i="9" s="1"/>
  <c r="D139" i="9" s="1"/>
  <c r="C158" i="6"/>
  <c r="C163" i="6" s="1"/>
  <c r="C166" i="6" s="1"/>
  <c r="AI163" i="9" l="1"/>
  <c r="AI169" i="9" s="1"/>
  <c r="AI184" i="9" s="1"/>
  <c r="AI202" i="9" s="1"/>
  <c r="EE89" i="6"/>
  <c r="EF86" i="6"/>
  <c r="EF159" i="6" s="1"/>
  <c r="EG188" i="6"/>
  <c r="H181" i="6"/>
  <c r="D169" i="9"/>
  <c r="D184" i="9" s="1"/>
  <c r="D202" i="9" s="1"/>
  <c r="C181" i="6"/>
  <c r="C200" i="6" s="1"/>
  <c r="C162" i="9"/>
  <c r="EE163" i="6" l="1"/>
  <c r="EE166" i="6" s="1"/>
  <c r="EE181" i="6" s="1"/>
  <c r="EG86" i="6"/>
  <c r="EG159" i="6" s="1"/>
  <c r="EH188" i="6"/>
  <c r="EF163" i="6"/>
  <c r="EF166" i="6" s="1"/>
  <c r="EF181" i="6" s="1"/>
  <c r="EF89" i="6"/>
  <c r="C167" i="9"/>
  <c r="C169" i="9" s="1"/>
  <c r="C184" i="9" s="1"/>
  <c r="C202" i="9" s="1"/>
  <c r="C204" i="9" s="1"/>
  <c r="D204" i="9" s="1"/>
  <c r="E204" i="9" s="1"/>
  <c r="F204" i="9" s="1"/>
  <c r="G204" i="9" s="1"/>
  <c r="H204" i="9" s="1"/>
  <c r="I204" i="9" s="1"/>
  <c r="J204" i="9" s="1"/>
  <c r="K204" i="9" s="1"/>
  <c r="L204" i="9" s="1"/>
  <c r="M204" i="9" s="1"/>
  <c r="N204" i="9" s="1"/>
  <c r="O204" i="9" s="1"/>
  <c r="B78" i="10" s="1"/>
  <c r="D200" i="6"/>
  <c r="E200" i="6" s="1"/>
  <c r="F200" i="6" s="1"/>
  <c r="G200" i="6" s="1"/>
  <c r="H200" i="6" s="1"/>
  <c r="I200" i="6" s="1"/>
  <c r="J200" i="6" s="1"/>
  <c r="K200" i="6" s="1"/>
  <c r="L200" i="6" s="1"/>
  <c r="M200" i="6" s="1"/>
  <c r="N200" i="6" s="1"/>
  <c r="O200" i="6" s="1"/>
  <c r="P200" i="6" s="1"/>
  <c r="Q200" i="6" s="1"/>
  <c r="R200" i="6" s="1"/>
  <c r="S200" i="6" s="1"/>
  <c r="T200" i="6" s="1"/>
  <c r="U200" i="6" s="1"/>
  <c r="V200" i="6" s="1"/>
  <c r="W200" i="6" s="1"/>
  <c r="X200" i="6" s="1"/>
  <c r="Y200" i="6" s="1"/>
  <c r="Z200" i="6" s="1"/>
  <c r="AA200" i="6" s="1"/>
  <c r="AB200" i="6" s="1"/>
  <c r="AC200" i="6" s="1"/>
  <c r="AD200" i="6" s="1"/>
  <c r="AE200" i="6" s="1"/>
  <c r="AF200" i="6" s="1"/>
  <c r="AG200" i="6" s="1"/>
  <c r="AH200" i="6" s="1"/>
  <c r="AI200" i="6" s="1"/>
  <c r="AJ200" i="6" s="1"/>
  <c r="AK200" i="6" s="1"/>
  <c r="AL200" i="6" s="1"/>
  <c r="AM200" i="6" s="1"/>
  <c r="AN200" i="6" s="1"/>
  <c r="AO200" i="6" s="1"/>
  <c r="AP200" i="6" s="1"/>
  <c r="AQ200" i="6" s="1"/>
  <c r="AR200" i="6" s="1"/>
  <c r="AS200" i="6" s="1"/>
  <c r="AT200" i="6" s="1"/>
  <c r="AU200" i="6" s="1"/>
  <c r="AV200" i="6" s="1"/>
  <c r="AW200" i="6" s="1"/>
  <c r="AX200" i="6" s="1"/>
  <c r="AY200" i="6" s="1"/>
  <c r="AZ200" i="6" s="1"/>
  <c r="BA200" i="6" s="1"/>
  <c r="BB200" i="6" s="1"/>
  <c r="BC200" i="6" s="1"/>
  <c r="EG89" i="6" l="1"/>
  <c r="EG163" i="6"/>
  <c r="EG166" i="6" s="1"/>
  <c r="EG181" i="6" s="1"/>
  <c r="EH86" i="6"/>
  <c r="EH159" i="6" s="1"/>
  <c r="EI188" i="6"/>
  <c r="P204" i="9"/>
  <c r="Q204" i="9" s="1"/>
  <c r="R204" i="9" s="1"/>
  <c r="S204" i="9" s="1"/>
  <c r="T204" i="9" s="1"/>
  <c r="U204" i="9" s="1"/>
  <c r="V204" i="9" s="1"/>
  <c r="W204" i="9" s="1"/>
  <c r="X204" i="9" s="1"/>
  <c r="Y204" i="9" s="1"/>
  <c r="Z204" i="9" s="1"/>
  <c r="AA204" i="9" s="1"/>
  <c r="AB204" i="9" s="1"/>
  <c r="B81" i="10"/>
  <c r="C113" i="5" s="1"/>
  <c r="BD200" i="6"/>
  <c r="BE200" i="6" s="1"/>
  <c r="BF200" i="6" s="1"/>
  <c r="BG200" i="6" s="1"/>
  <c r="BH200" i="6" s="1"/>
  <c r="BI200" i="6" s="1"/>
  <c r="BJ200" i="6" s="1"/>
  <c r="BK200" i="6" s="1"/>
  <c r="BL200" i="6" s="1"/>
  <c r="BM200" i="6" s="1"/>
  <c r="BN200" i="6" s="1"/>
  <c r="BO200" i="6" s="1"/>
  <c r="BP200" i="6" s="1"/>
  <c r="B80" i="10"/>
  <c r="C112" i="5" s="1"/>
  <c r="N78" i="10" l="1"/>
  <c r="AC204" i="9"/>
  <c r="AD204" i="9" s="1"/>
  <c r="AE204" i="9" s="1"/>
  <c r="AF204" i="9" s="1"/>
  <c r="AG204" i="9" s="1"/>
  <c r="AH204" i="9" s="1"/>
  <c r="AI204" i="9" s="1"/>
  <c r="BQ200" i="6"/>
  <c r="BR200" i="6" s="1"/>
  <c r="BS200" i="6" s="1"/>
  <c r="BT200" i="6" s="1"/>
  <c r="BU200" i="6" s="1"/>
  <c r="BV200" i="6" s="1"/>
  <c r="BW200" i="6" s="1"/>
  <c r="BX200" i="6" s="1"/>
  <c r="BY200" i="6" s="1"/>
  <c r="BZ200" i="6" s="1"/>
  <c r="CA200" i="6" s="1"/>
  <c r="CB200" i="6" s="1"/>
  <c r="CC200" i="6" s="1"/>
  <c r="CD200" i="6" s="1"/>
  <c r="CE200" i="6" s="1"/>
  <c r="CF200" i="6" s="1"/>
  <c r="CG200" i="6" s="1"/>
  <c r="CH200" i="6" s="1"/>
  <c r="CI200" i="6" s="1"/>
  <c r="CJ200" i="6" s="1"/>
  <c r="CK200" i="6" s="1"/>
  <c r="CL200" i="6" s="1"/>
  <c r="CM200" i="6" s="1"/>
  <c r="CN200" i="6" s="1"/>
  <c r="CO200" i="6" s="1"/>
  <c r="CP200" i="6" s="1"/>
  <c r="CQ200" i="6" s="1"/>
  <c r="CR200" i="6" s="1"/>
  <c r="CS200" i="6" s="1"/>
  <c r="CT200" i="6" s="1"/>
  <c r="CU200" i="6" s="1"/>
  <c r="CV200" i="6" s="1"/>
  <c r="CW200" i="6" s="1"/>
  <c r="CX200" i="6" s="1"/>
  <c r="CY200" i="6" s="1"/>
  <c r="CZ200" i="6" s="1"/>
  <c r="DA200" i="6" s="1"/>
  <c r="DB200" i="6" s="1"/>
  <c r="DC200" i="6" s="1"/>
  <c r="DD200" i="6" s="1"/>
  <c r="DE200" i="6" s="1"/>
  <c r="DF200" i="6" s="1"/>
  <c r="DG200" i="6" s="1"/>
  <c r="DH200" i="6" s="1"/>
  <c r="DI200" i="6" s="1"/>
  <c r="DJ200" i="6" s="1"/>
  <c r="DK200" i="6" s="1"/>
  <c r="DL200" i="6" s="1"/>
  <c r="DM200" i="6" s="1"/>
  <c r="DN200" i="6" s="1"/>
  <c r="DO200" i="6" s="1"/>
  <c r="DP200" i="6" s="1"/>
  <c r="DQ200" i="6" s="1"/>
  <c r="DR200" i="6" s="1"/>
  <c r="DS200" i="6" s="1"/>
  <c r="DT200" i="6" s="1"/>
  <c r="DU200" i="6" s="1"/>
  <c r="DV200" i="6" s="1"/>
  <c r="DW200" i="6" s="1"/>
  <c r="DX200" i="6" s="1"/>
  <c r="DY200" i="6" s="1"/>
  <c r="DZ200" i="6" s="1"/>
  <c r="EA200" i="6" s="1"/>
  <c r="EB200" i="6" s="1"/>
  <c r="EC200" i="6" s="1"/>
  <c r="ED200" i="6" s="1"/>
  <c r="EE200" i="6" s="1"/>
  <c r="EF200" i="6" s="1"/>
  <c r="EG200" i="6" s="1"/>
  <c r="EH163" i="6"/>
  <c r="EH166" i="6" s="1"/>
  <c r="EH181" i="6" s="1"/>
  <c r="EH89" i="6"/>
  <c r="EI86" i="6"/>
  <c r="EI159" i="6" s="1"/>
  <c r="EJ188" i="6"/>
  <c r="N81" i="10" l="1"/>
  <c r="D113" i="5" s="1"/>
  <c r="C202" i="6"/>
  <c r="O80" i="10"/>
  <c r="AJ163" i="9"/>
  <c r="AJ169" i="9" s="1"/>
  <c r="AJ184" i="9" s="1"/>
  <c r="AJ202" i="9" s="1"/>
  <c r="AJ204" i="9" s="1"/>
  <c r="N80" i="10"/>
  <c r="D112" i="5" s="1"/>
  <c r="O81" i="10"/>
  <c r="EH200" i="6"/>
  <c r="EJ86" i="6"/>
  <c r="EJ159" i="6" s="1"/>
  <c r="EK188" i="6"/>
  <c r="EI89" i="6"/>
  <c r="EI163" i="6" l="1"/>
  <c r="EI166" i="6" s="1"/>
  <c r="EI181" i="6" s="1"/>
  <c r="EI200" i="6" s="1"/>
  <c r="EJ89" i="6"/>
  <c r="EJ163" i="6"/>
  <c r="EJ166" i="6" s="1"/>
  <c r="EJ181" i="6" s="1"/>
  <c r="EK86" i="6"/>
  <c r="EK159" i="6" s="1"/>
  <c r="EL188" i="6"/>
  <c r="EJ200" i="6" l="1"/>
  <c r="EL86" i="6"/>
  <c r="EL159" i="6" s="1"/>
  <c r="EM188" i="6"/>
  <c r="EK89" i="6"/>
  <c r="EK163" i="6"/>
  <c r="EK166" i="6" s="1"/>
  <c r="EK181" i="6" s="1"/>
  <c r="EK200" i="6" l="1"/>
  <c r="EL163" i="6"/>
  <c r="EL166" i="6" s="1"/>
  <c r="EL181" i="6" s="1"/>
  <c r="EL89" i="6"/>
  <c r="EM86" i="6"/>
  <c r="EM159" i="6" s="1"/>
  <c r="EN188" i="6"/>
  <c r="EL200" i="6" l="1"/>
  <c r="AK163" i="9"/>
  <c r="AK169" i="9" s="1"/>
  <c r="AK184" i="9" s="1"/>
  <c r="AK202" i="9" s="1"/>
  <c r="AK204" i="9" s="1"/>
  <c r="EN86" i="6"/>
  <c r="EN159" i="6" s="1"/>
  <c r="EO188" i="6"/>
  <c r="EM89" i="6"/>
  <c r="EM163" i="6" l="1"/>
  <c r="EM166" i="6" s="1"/>
  <c r="EM181" i="6" s="1"/>
  <c r="EM200" i="6" s="1"/>
  <c r="EO86" i="6"/>
  <c r="EO159" i="6" s="1"/>
  <c r="EP188" i="6"/>
  <c r="EN89" i="6"/>
  <c r="EN163" i="6"/>
  <c r="EN166" i="6" s="1"/>
  <c r="EN181" i="6" s="1"/>
  <c r="EN200" i="6" l="1"/>
  <c r="EP86" i="6"/>
  <c r="EP159" i="6" s="1"/>
  <c r="EQ188" i="6"/>
  <c r="EO163" i="6"/>
  <c r="EO166" i="6" s="1"/>
  <c r="EO181" i="6" s="1"/>
  <c r="EO89" i="6"/>
  <c r="EO200" i="6" l="1"/>
  <c r="EP89" i="6"/>
  <c r="EP163" i="6"/>
  <c r="EP166" i="6" s="1"/>
  <c r="EP181" i="6" s="1"/>
  <c r="EQ86" i="6"/>
  <c r="EQ159" i="6" s="1"/>
  <c r="ER188" i="6"/>
  <c r="EP200" i="6" l="1"/>
  <c r="AL163" i="9"/>
  <c r="AL169" i="9" s="1"/>
  <c r="AL184" i="9" s="1"/>
  <c r="AL202" i="9" s="1"/>
  <c r="AL204" i="9" s="1"/>
  <c r="EQ89" i="6"/>
  <c r="ER86" i="6"/>
  <c r="ER159" i="6" s="1"/>
  <c r="ES188" i="6"/>
  <c r="EQ163" i="6" l="1"/>
  <c r="EQ166" i="6" s="1"/>
  <c r="EQ181" i="6" s="1"/>
  <c r="EQ200" i="6" s="1"/>
  <c r="ES86" i="6"/>
  <c r="ES159" i="6" s="1"/>
  <c r="ET188" i="6"/>
  <c r="ER163" i="6"/>
  <c r="ER166" i="6" s="1"/>
  <c r="ER181" i="6" s="1"/>
  <c r="ER89" i="6"/>
  <c r="ER200" i="6" l="1"/>
  <c r="ET86" i="6"/>
  <c r="ET159" i="6" s="1"/>
  <c r="EU188" i="6"/>
  <c r="ES163" i="6"/>
  <c r="ES166" i="6" s="1"/>
  <c r="ES181" i="6" s="1"/>
  <c r="ES89" i="6"/>
  <c r="ES200" i="6" l="1"/>
  <c r="ET89" i="6"/>
  <c r="ET163" i="6"/>
  <c r="ET166" i="6" s="1"/>
  <c r="ET181" i="6" s="1"/>
  <c r="EU86" i="6"/>
  <c r="EU159" i="6" s="1"/>
  <c r="EV188" i="6"/>
  <c r="ET200" i="6" l="1"/>
  <c r="AM163" i="9"/>
  <c r="AM169" i="9" s="1"/>
  <c r="AM184" i="9" s="1"/>
  <c r="AM202" i="9" s="1"/>
  <c r="AM204" i="9" s="1"/>
  <c r="EU89" i="6"/>
  <c r="EV86" i="6"/>
  <c r="EV159" i="6" s="1"/>
  <c r="EW188" i="6"/>
  <c r="EU163" i="6" l="1"/>
  <c r="EU166" i="6" s="1"/>
  <c r="EU181" i="6" s="1"/>
  <c r="EU200" i="6" s="1"/>
  <c r="EW86" i="6"/>
  <c r="EW159" i="6" s="1"/>
  <c r="EX188" i="6"/>
  <c r="EV89" i="6"/>
  <c r="EV163" i="6"/>
  <c r="EV166" i="6" s="1"/>
  <c r="EV181" i="6" s="1"/>
  <c r="EV200" i="6" l="1"/>
  <c r="EX86" i="6"/>
  <c r="EX159" i="6" s="1"/>
  <c r="EY188" i="6"/>
  <c r="EW163" i="6"/>
  <c r="EW166" i="6" s="1"/>
  <c r="EW181" i="6" s="1"/>
  <c r="EW89" i="6"/>
  <c r="EW200" i="6" l="1"/>
  <c r="EX89" i="6"/>
  <c r="EX163" i="6"/>
  <c r="EX166" i="6" s="1"/>
  <c r="EX181" i="6" s="1"/>
  <c r="EY86" i="6"/>
  <c r="EY159" i="6" s="1"/>
  <c r="EZ188" i="6"/>
  <c r="EX200" i="6" l="1"/>
  <c r="AN163" i="9"/>
  <c r="AN169" i="9" s="1"/>
  <c r="AN184" i="9" s="1"/>
  <c r="AN202" i="9" s="1"/>
  <c r="AN204" i="9" s="1"/>
  <c r="EZ86" i="6"/>
  <c r="EZ159" i="6" s="1"/>
  <c r="FA188" i="6"/>
  <c r="EY89" i="6"/>
  <c r="EY163" i="6" l="1"/>
  <c r="EY166" i="6" s="1"/>
  <c r="EY181" i="6" s="1"/>
  <c r="EY200" i="6" s="1"/>
  <c r="EZ89" i="6"/>
  <c r="EZ163" i="6"/>
  <c r="EZ166" i="6" s="1"/>
  <c r="EZ181" i="6" s="1"/>
  <c r="FA86" i="6"/>
  <c r="FA159" i="6" s="1"/>
  <c r="FB188" i="6"/>
  <c r="FB86" i="6" s="1"/>
  <c r="FB159" i="6" s="1"/>
  <c r="EZ200" i="6" l="1"/>
  <c r="FA89" i="6"/>
  <c r="FA163" i="6"/>
  <c r="FA166" i="6" s="1"/>
  <c r="FA181" i="6" s="1"/>
  <c r="FB89" i="6"/>
  <c r="FB163" i="6"/>
  <c r="FB166" i="6" s="1"/>
  <c r="FB181" i="6" s="1"/>
  <c r="FA200" i="6" l="1"/>
  <c r="FB200" i="6" s="1"/>
  <c r="AO163" i="9"/>
  <c r="AO169" i="9" s="1"/>
  <c r="AO184" i="9" s="1"/>
  <c r="AO202" i="9" s="1"/>
  <c r="AO204" i="9" l="1"/>
  <c r="O78" i="10" s="1"/>
</calcChain>
</file>

<file path=xl/sharedStrings.xml><?xml version="1.0" encoding="utf-8"?>
<sst xmlns="http://schemas.openxmlformats.org/spreadsheetml/2006/main" count="575" uniqueCount="221">
  <si>
    <t>Overheads</t>
  </si>
  <si>
    <t>Catfoss</t>
  </si>
  <si>
    <t>Annual</t>
  </si>
  <si>
    <t>Insurance Miners</t>
  </si>
  <si>
    <t>Insurance Equipment</t>
  </si>
  <si>
    <t>Moorside Mining</t>
  </si>
  <si>
    <t>NEDDC</t>
  </si>
  <si>
    <t>Sitwell</t>
  </si>
  <si>
    <t>Weeks in year</t>
  </si>
  <si>
    <t>Water</t>
  </si>
  <si>
    <t>Gas</t>
  </si>
  <si>
    <t>Phones</t>
  </si>
  <si>
    <t>Internet</t>
  </si>
  <si>
    <t>Week</t>
  </si>
  <si>
    <t>Electricity</t>
  </si>
  <si>
    <t>Equipment Hire loader</t>
  </si>
  <si>
    <t>Equipment Hire small</t>
  </si>
  <si>
    <t>Cables &amp; Electrical</t>
  </si>
  <si>
    <t>Ventilation engineer</t>
  </si>
  <si>
    <t>Advertising &amp; Marketing</t>
  </si>
  <si>
    <t>Audit &amp; Accountancy</t>
  </si>
  <si>
    <t>Coal Analysis</t>
  </si>
  <si>
    <t>Coal Authority</t>
  </si>
  <si>
    <t>Consultancy</t>
  </si>
  <si>
    <t>Printing</t>
  </si>
  <si>
    <t>Training</t>
  </si>
  <si>
    <t>Subscriptions</t>
  </si>
  <si>
    <t>Fixed costs</t>
  </si>
  <si>
    <t>Labour</t>
  </si>
  <si>
    <t>Labour fixed</t>
  </si>
  <si>
    <t>Electricity Fixed</t>
  </si>
  <si>
    <t>Variable</t>
  </si>
  <si>
    <t>NEDDC commission</t>
  </si>
  <si>
    <t>Sitwell commission</t>
  </si>
  <si>
    <t>Total cost</t>
  </si>
  <si>
    <t>Marginal costs</t>
  </si>
  <si>
    <t>Commissions</t>
  </si>
  <si>
    <t>Period</t>
  </si>
  <si>
    <t>Sales Commission</t>
  </si>
  <si>
    <t>Materials</t>
  </si>
  <si>
    <t>Cost per tonne</t>
  </si>
  <si>
    <t>Mines Rescue replacement</t>
  </si>
  <si>
    <t>Gross wages plus ECP NI</t>
  </si>
  <si>
    <t>Hunter Jones Alton</t>
  </si>
  <si>
    <t>Mike Murphy</t>
  </si>
  <si>
    <t>Variable amount per tonne</t>
  </si>
  <si>
    <t>Irreducible minimum</t>
  </si>
  <si>
    <t>Flat rate on all coal</t>
  </si>
  <si>
    <t>Flat rate after 1100 tonnes</t>
  </si>
  <si>
    <t>Flat rate after 1400 tonnes</t>
  </si>
  <si>
    <t>Fee plus equipment</t>
  </si>
  <si>
    <t>Utilities</t>
  </si>
  <si>
    <t>Diesel &amp; Lubrucants</t>
  </si>
  <si>
    <t>Gas in Production</t>
  </si>
  <si>
    <t>Utlities (below)</t>
  </si>
  <si>
    <t>Coal prices</t>
  </si>
  <si>
    <t>Doubles</t>
  </si>
  <si>
    <t>Triples</t>
  </si>
  <si>
    <t>Large coal</t>
  </si>
  <si>
    <t>Part coal</t>
  </si>
  <si>
    <t>Small B</t>
  </si>
  <si>
    <t>Small A</t>
  </si>
  <si>
    <t>Coal sales</t>
  </si>
  <si>
    <t>Revenue</t>
  </si>
  <si>
    <t>Coal cut</t>
  </si>
  <si>
    <t>Other costs</t>
  </si>
  <si>
    <t>Fixed</t>
  </si>
  <si>
    <t>New</t>
  </si>
  <si>
    <t>from week 28</t>
  </si>
  <si>
    <t>Production</t>
  </si>
  <si>
    <t>f</t>
  </si>
  <si>
    <t>v</t>
  </si>
  <si>
    <t>Roofing materials</t>
  </si>
  <si>
    <t>Oils &amp; lubcricants</t>
  </si>
  <si>
    <t>Labour costs</t>
  </si>
  <si>
    <t>Ventilation Engineer</t>
  </si>
  <si>
    <t>Backup team</t>
  </si>
  <si>
    <t>Total production costs</t>
  </si>
  <si>
    <t>Total labour costs</t>
  </si>
  <si>
    <t>Gross Profit</t>
  </si>
  <si>
    <t>NEDDC lease</t>
  </si>
  <si>
    <t>Sitwell lease</t>
  </si>
  <si>
    <t>Catfoss lease on equipment</t>
  </si>
  <si>
    <t>Insurance - Miners</t>
  </si>
  <si>
    <t>Insurance -Equipment</t>
  </si>
  <si>
    <t>Hire of loader and forklift</t>
  </si>
  <si>
    <t>Cables etc</t>
  </si>
  <si>
    <t>Miscellaneous regular</t>
  </si>
  <si>
    <t>Miscellaneous production</t>
  </si>
  <si>
    <t>Total Gross Revenue</t>
  </si>
  <si>
    <t>Charges against Revenue</t>
  </si>
  <si>
    <t>Charges &amp; Commissions</t>
  </si>
  <si>
    <t>Available Reveue</t>
  </si>
  <si>
    <t>Net Profit</t>
  </si>
  <si>
    <t>CASH FLOW</t>
  </si>
  <si>
    <t>TRADING &amp; P&amp;L</t>
  </si>
  <si>
    <t>Labour gross</t>
  </si>
  <si>
    <t>Labour net</t>
  </si>
  <si>
    <t>ECP NI</t>
  </si>
  <si>
    <t>ECP NI rate</t>
  </si>
  <si>
    <t>Effective deduc tion</t>
  </si>
  <si>
    <t>Tax</t>
  </si>
  <si>
    <t>Net wages</t>
  </si>
  <si>
    <t>For HMRC</t>
  </si>
  <si>
    <t>Pay HMRC</t>
  </si>
  <si>
    <t>Net Pay</t>
  </si>
  <si>
    <t>HMRC</t>
  </si>
  <si>
    <t>Ventilation</t>
  </si>
  <si>
    <t>Pay</t>
  </si>
  <si>
    <t>Gross Margin</t>
  </si>
  <si>
    <t>Utlities</t>
  </si>
  <si>
    <t>Advertising</t>
  </si>
  <si>
    <t>Consultancy Print Training</t>
  </si>
  <si>
    <t>Consultancy, Print, Training</t>
  </si>
  <si>
    <t>VAT flow</t>
  </si>
  <si>
    <t>VAT on production costs</t>
  </si>
  <si>
    <t>VAT on overheads</t>
  </si>
  <si>
    <t xml:space="preserve">Net cash from VAT </t>
  </si>
  <si>
    <t>NET PROCEEDS</t>
  </si>
  <si>
    <t>VAT on sales revenue</t>
  </si>
  <si>
    <t>Net proceeds before HMRC</t>
  </si>
  <si>
    <t>VAT claimed on production</t>
  </si>
  <si>
    <t>VAT claimed on overheads</t>
  </si>
  <si>
    <t>Net VAT</t>
  </si>
  <si>
    <t>To HMRC</t>
  </si>
  <si>
    <t>VAT to HMRC</t>
  </si>
  <si>
    <t>Mines Rescue</t>
  </si>
  <si>
    <t>Capital Expenditure</t>
  </si>
  <si>
    <t>Bob Cat</t>
  </si>
  <si>
    <t>Net Cash</t>
  </si>
  <si>
    <t>Cumulative cash</t>
  </si>
  <si>
    <t>Water sold cubic metres</t>
  </si>
  <si>
    <t>Water revenue A</t>
  </si>
  <si>
    <t>Stock</t>
  </si>
  <si>
    <t>Miscellaneous capital</t>
  </si>
  <si>
    <t>VAT on capital purchases</t>
  </si>
  <si>
    <t>VAT on capital expenditure</t>
  </si>
  <si>
    <t>Capital input</t>
  </si>
  <si>
    <t>Interest Rate pa</t>
  </si>
  <si>
    <t>Interest provision</t>
  </si>
  <si>
    <t>Working capital in</t>
  </si>
  <si>
    <t>Working capital out</t>
  </si>
  <si>
    <t>Net working capital in business</t>
  </si>
  <si>
    <t>Re-finacing of debt</t>
  </si>
  <si>
    <t>Financing of debt</t>
  </si>
  <si>
    <t>Coal cut (tonnes)</t>
  </si>
  <si>
    <t>Water sold (cubic metres)</t>
  </si>
  <si>
    <t>Small coal</t>
  </si>
  <si>
    <t>Tonnage</t>
  </si>
  <si>
    <t>`</t>
  </si>
  <si>
    <t>Direct costs</t>
  </si>
  <si>
    <t>Net Sales Revenue</t>
  </si>
  <si>
    <t>Year 1</t>
  </si>
  <si>
    <t>Year 2</t>
  </si>
  <si>
    <t>Week £</t>
  </si>
  <si>
    <t>Week $</t>
  </si>
  <si>
    <t>Capital</t>
  </si>
  <si>
    <t>£</t>
  </si>
  <si>
    <t>$</t>
  </si>
  <si>
    <t>VAT claimed with sales income</t>
  </si>
  <si>
    <t>Historic</t>
  </si>
  <si>
    <t>Financial costs</t>
  </si>
  <si>
    <t>Lowest cash</t>
  </si>
  <si>
    <t>Effective interest rate</t>
  </si>
  <si>
    <t>Cost of Finance</t>
  </si>
  <si>
    <t>Cash balance</t>
  </si>
  <si>
    <t>Lowest cash holding</t>
  </si>
  <si>
    <t>Highest cash holding</t>
  </si>
  <si>
    <t>Directors Salaries</t>
  </si>
  <si>
    <t>Fees</t>
  </si>
  <si>
    <t>Directors salaries</t>
  </si>
  <si>
    <t>Directors fees</t>
  </si>
  <si>
    <t>Finance &amp; Directors</t>
  </si>
  <si>
    <t>Directors</t>
  </si>
  <si>
    <t>CEO</t>
  </si>
  <si>
    <t>Ops</t>
  </si>
  <si>
    <t>Sales</t>
  </si>
  <si>
    <t>Total</t>
  </si>
  <si>
    <t>Directors' payments</t>
  </si>
  <si>
    <t>Gross</t>
  </si>
  <si>
    <t>Net payment</t>
  </si>
  <si>
    <t>Income tax</t>
  </si>
  <si>
    <t>Directors tax</t>
  </si>
  <si>
    <t>Wage inflation</t>
  </si>
  <si>
    <t>Pension loading</t>
  </si>
  <si>
    <t>Labour outgoings</t>
  </si>
  <si>
    <t>Financial and directors</t>
  </si>
  <si>
    <t>Water prices per litre (p)</t>
  </si>
  <si>
    <t>pcm</t>
  </si>
  <si>
    <t>Change %</t>
  </si>
  <si>
    <t>Local authority rates</t>
  </si>
  <si>
    <t>Local  authority rates</t>
  </si>
  <si>
    <t>Local Authority Rates</t>
  </si>
  <si>
    <t>Catfoss reduced</t>
  </si>
  <si>
    <t>Coal total tonnage</t>
  </si>
  <si>
    <t>Total tonnage</t>
  </si>
  <si>
    <t>Electricity base</t>
  </si>
  <si>
    <t>Moorside (landlord)</t>
  </si>
  <si>
    <t>Month</t>
  </si>
  <si>
    <t>Loan in UKP</t>
  </si>
  <si>
    <t>USD equivalent</t>
  </si>
  <si>
    <t>Variable/tonne</t>
  </si>
  <si>
    <t>Recovery rate of steel</t>
  </si>
  <si>
    <t>Capital Expenditure £</t>
  </si>
  <si>
    <t>Directors fees etc per month</t>
  </si>
  <si>
    <t>Settlements of outstanding items</t>
  </si>
  <si>
    <t>Finance</t>
  </si>
  <si>
    <t>Sums outstanding</t>
  </si>
  <si>
    <t>Financial</t>
  </si>
  <si>
    <t>Water development</t>
  </si>
  <si>
    <t>Miscellaneous mining capital</t>
  </si>
  <si>
    <t>Re-financing of debt</t>
  </si>
  <si>
    <t>Currency rate = $ to £</t>
  </si>
  <si>
    <t>$/wk</t>
  </si>
  <si>
    <t>£/wk</t>
  </si>
  <si>
    <t>£/mth</t>
  </si>
  <si>
    <t>Resourced in Britain Model Data</t>
  </si>
  <si>
    <t>.</t>
  </si>
  <si>
    <t>Bob Cat &amp; Dint Header</t>
  </si>
  <si>
    <t>Year 3</t>
  </si>
  <si>
    <t>Calculated cost per tonne cut reducing after 2nd bobcat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</si>
</sst>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6"/>
      <color theme="1"/>
      <name val="Franklin Gothic Demi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Franklin Gothic Demi"/>
      <family val="2"/>
    </font>
    <font>
      <b/>
      <sz val="11"/>
      <color theme="1"/>
      <name val="Franklin Gothic Book"/>
      <family val="2"/>
    </font>
    <font>
      <sz val="11"/>
      <color theme="1"/>
      <name val="Franklin Gothic Medium"/>
      <family val="2"/>
    </font>
    <font>
      <b/>
      <sz val="10"/>
      <color theme="9" tint="-0.249977111117893"/>
      <name val="Franklin Gothic Book"/>
      <family val="2"/>
    </font>
    <font>
      <sz val="11"/>
      <name val="Franklin Gothic Book"/>
      <family val="2"/>
    </font>
    <font>
      <sz val="16"/>
      <color theme="1"/>
      <name val="Franklin Gothic Medium"/>
      <family val="2"/>
    </font>
    <font>
      <sz val="16"/>
      <color theme="1"/>
      <name val="Franklin Gothic Book"/>
      <family val="2"/>
    </font>
    <font>
      <sz val="11"/>
      <color theme="1"/>
      <name val="Arezzo Pro Cd"/>
      <charset val="162"/>
    </font>
    <font>
      <sz val="10"/>
      <color theme="1"/>
      <name val="Arial Narrow"/>
      <family val="2"/>
    </font>
    <font>
      <sz val="12"/>
      <color theme="1"/>
      <name val="Franklin Gothic Book"/>
      <family val="2"/>
    </font>
    <font>
      <b/>
      <sz val="12"/>
      <color theme="1"/>
      <name val="Franklin Gothic Book"/>
      <family val="2"/>
    </font>
    <font>
      <sz val="12"/>
      <color theme="0" tint="-0.34998626667073579"/>
      <name val="Franklin Gothic Book"/>
      <family val="2"/>
    </font>
    <font>
      <sz val="11"/>
      <color theme="0" tint="-0.499984740745262"/>
      <name val="Franklin Gothic Book"/>
      <family val="2"/>
    </font>
    <font>
      <sz val="10"/>
      <color theme="1"/>
      <name val="Arezzo Pro Cd Light"/>
      <charset val="162"/>
    </font>
    <font>
      <sz val="10"/>
      <name val="Arezzo Pro Cd Light"/>
      <charset val="162"/>
    </font>
    <font>
      <sz val="10"/>
      <color rgb="FFFF0000"/>
      <name val="Arezzo Pro Cd Light"/>
      <charset val="162"/>
    </font>
    <font>
      <sz val="10"/>
      <name val="Franklin Gothic Book"/>
      <family val="2"/>
    </font>
    <font>
      <sz val="10"/>
      <color theme="1"/>
      <name val="Calibri"/>
      <family val="2"/>
      <scheme val="minor"/>
    </font>
    <font>
      <i/>
      <sz val="10"/>
      <color theme="1"/>
      <name val="Arezzo Pro Cd Light"/>
      <charset val="162"/>
    </font>
    <font>
      <i/>
      <sz val="10"/>
      <name val="Arezzo Pro Cd Light"/>
      <charset val="162"/>
    </font>
    <font>
      <b/>
      <sz val="10"/>
      <color theme="1"/>
      <name val="Arezzo Pro Cd Light"/>
      <charset val="162"/>
    </font>
    <font>
      <sz val="10"/>
      <name val="Franklin Gothic Medium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3" fillId="0" borderId="0" xfId="0" applyFont="1"/>
    <xf numFmtId="1" fontId="3" fillId="0" borderId="0" xfId="0" applyNumberFormat="1" applyFont="1"/>
    <xf numFmtId="1" fontId="6" fillId="0" borderId="0" xfId="0" applyNumberFormat="1" applyFont="1"/>
    <xf numFmtId="0" fontId="1" fillId="0" borderId="0" xfId="0" applyFont="1" applyFill="1"/>
    <xf numFmtId="1" fontId="1" fillId="0" borderId="0" xfId="0" applyNumberFormat="1" applyFont="1" applyFill="1"/>
    <xf numFmtId="0" fontId="7" fillId="0" borderId="0" xfId="0" applyFont="1" applyAlignment="1"/>
    <xf numFmtId="0" fontId="7" fillId="0" borderId="0" xfId="0" applyFont="1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3" fillId="0" borderId="0" xfId="0" applyFont="1" applyFill="1"/>
    <xf numFmtId="0" fontId="10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/>
    <xf numFmtId="2" fontId="3" fillId="0" borderId="0" xfId="0" applyNumberFormat="1" applyFont="1"/>
    <xf numFmtId="164" fontId="3" fillId="0" borderId="0" xfId="0" applyNumberFormat="1" applyFont="1" applyProtection="1">
      <protection locked="0"/>
    </xf>
    <xf numFmtId="1" fontId="3" fillId="0" borderId="0" xfId="0" applyNumberFormat="1" applyFont="1" applyFill="1"/>
    <xf numFmtId="1" fontId="8" fillId="0" borderId="0" xfId="0" applyNumberFormat="1" applyFont="1" applyFill="1"/>
    <xf numFmtId="0" fontId="9" fillId="0" borderId="0" xfId="0" applyFont="1" applyFill="1"/>
    <xf numFmtId="0" fontId="6" fillId="0" borderId="0" xfId="0" applyFont="1" applyFill="1"/>
    <xf numFmtId="1" fontId="6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5" fillId="0" borderId="0" xfId="0" applyFont="1" applyFill="1"/>
    <xf numFmtId="2" fontId="1" fillId="0" borderId="0" xfId="0" applyNumberFormat="1" applyFont="1" applyFill="1"/>
    <xf numFmtId="2" fontId="9" fillId="0" borderId="0" xfId="0" applyNumberFormat="1" applyFont="1" applyFill="1"/>
    <xf numFmtId="2" fontId="6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Alignment="1"/>
    <xf numFmtId="0" fontId="11" fillId="0" borderId="0" xfId="0" applyFont="1"/>
    <xf numFmtId="1" fontId="1" fillId="0" borderId="1" xfId="0" applyNumberFormat="1" applyFont="1" applyBorder="1"/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3" fontId="1" fillId="0" borderId="0" xfId="0" applyNumberFormat="1" applyFont="1"/>
    <xf numFmtId="3" fontId="1" fillId="0" borderId="1" xfId="0" applyNumberFormat="1" applyFont="1" applyBorder="1"/>
    <xf numFmtId="0" fontId="12" fillId="0" borderId="0" xfId="0" applyFont="1"/>
    <xf numFmtId="166" fontId="1" fillId="0" borderId="0" xfId="0" applyNumberFormat="1" applyFont="1" applyFill="1"/>
    <xf numFmtId="0" fontId="4" fillId="0" borderId="0" xfId="0" applyFont="1"/>
    <xf numFmtId="3" fontId="3" fillId="0" borderId="0" xfId="0" applyNumberFormat="1" applyFont="1"/>
    <xf numFmtId="3" fontId="1" fillId="0" borderId="0" xfId="0" applyNumberFormat="1" applyFont="1" applyFill="1"/>
    <xf numFmtId="0" fontId="14" fillId="0" borderId="0" xfId="0" applyFont="1" applyFill="1"/>
    <xf numFmtId="1" fontId="14" fillId="0" borderId="0" xfId="0" applyNumberFormat="1" applyFont="1" applyFill="1"/>
    <xf numFmtId="0" fontId="15" fillId="0" borderId="0" xfId="0" applyFont="1" applyFill="1"/>
    <xf numFmtId="0" fontId="16" fillId="0" borderId="0" xfId="0" applyFont="1" applyFill="1"/>
    <xf numFmtId="165" fontId="17" fillId="0" borderId="0" xfId="0" applyNumberFormat="1" applyFont="1" applyFill="1"/>
    <xf numFmtId="0" fontId="17" fillId="0" borderId="0" xfId="0" applyFont="1" applyFill="1"/>
    <xf numFmtId="0" fontId="18" fillId="0" borderId="0" xfId="0" applyFont="1"/>
    <xf numFmtId="0" fontId="18" fillId="0" borderId="0" xfId="0" applyFont="1" applyAlignment="1"/>
    <xf numFmtId="1" fontId="18" fillId="0" borderId="0" xfId="0" applyNumberFormat="1" applyFont="1"/>
    <xf numFmtId="1" fontId="18" fillId="0" borderId="1" xfId="0" applyNumberFormat="1" applyFont="1" applyBorder="1"/>
    <xf numFmtId="0" fontId="19" fillId="0" borderId="0" xfId="0" applyFont="1"/>
    <xf numFmtId="0" fontId="18" fillId="0" borderId="0" xfId="0" applyFont="1" applyFill="1"/>
    <xf numFmtId="1" fontId="20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3" fillId="0" borderId="0" xfId="0" applyFont="1" applyBorder="1"/>
    <xf numFmtId="0" fontId="13" fillId="0" borderId="0" xfId="0" applyFont="1"/>
    <xf numFmtId="3" fontId="18" fillId="0" borderId="0" xfId="0" applyNumberFormat="1" applyFont="1"/>
    <xf numFmtId="3" fontId="20" fillId="0" borderId="0" xfId="0" applyNumberFormat="1" applyFont="1"/>
    <xf numFmtId="3" fontId="18" fillId="0" borderId="0" xfId="0" applyNumberFormat="1" applyFont="1" applyFill="1"/>
    <xf numFmtId="3" fontId="18" fillId="0" borderId="1" xfId="0" applyNumberFormat="1" applyFont="1" applyBorder="1"/>
    <xf numFmtId="3" fontId="23" fillId="0" borderId="0" xfId="0" applyNumberFormat="1" applyFont="1"/>
    <xf numFmtId="3" fontId="24" fillId="0" borderId="0" xfId="0" applyNumberFormat="1" applyFont="1"/>
    <xf numFmtId="3" fontId="19" fillId="0" borderId="0" xfId="0" applyNumberFormat="1" applyFont="1"/>
    <xf numFmtId="3" fontId="18" fillId="0" borderId="0" xfId="0" applyNumberFormat="1" applyFont="1" applyBorder="1"/>
    <xf numFmtId="0" fontId="18" fillId="0" borderId="1" xfId="0" applyFont="1" applyBorder="1"/>
    <xf numFmtId="1" fontId="25" fillId="0" borderId="0" xfId="0" applyNumberFormat="1" applyFont="1"/>
    <xf numFmtId="0" fontId="18" fillId="0" borderId="0" xfId="0" applyFont="1" applyFill="1" applyBorder="1"/>
    <xf numFmtId="0" fontId="25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Border="1"/>
    <xf numFmtId="3" fontId="18" fillId="0" borderId="1" xfId="0" applyNumberFormat="1" applyFont="1" applyFill="1" applyBorder="1"/>
    <xf numFmtId="3" fontId="19" fillId="0" borderId="0" xfId="0" applyNumberFormat="1" applyFont="1" applyFill="1"/>
    <xf numFmtId="3" fontId="18" fillId="0" borderId="0" xfId="0" applyNumberFormat="1" applyFont="1" applyFill="1" applyBorder="1"/>
    <xf numFmtId="0" fontId="1" fillId="0" borderId="0" xfId="0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0" fontId="19" fillId="0" borderId="0" xfId="0" applyFont="1" applyAlignment="1"/>
    <xf numFmtId="0" fontId="21" fillId="0" borderId="0" xfId="0" applyFont="1" applyAlignment="1"/>
    <xf numFmtId="3" fontId="19" fillId="0" borderId="0" xfId="0" applyNumberFormat="1" applyFont="1" applyAlignment="1">
      <alignment horizontal="right"/>
    </xf>
    <xf numFmtId="3" fontId="19" fillId="0" borderId="0" xfId="0" applyNumberFormat="1" applyFont="1" applyFill="1" applyAlignment="1">
      <alignment horizontal="right"/>
    </xf>
    <xf numFmtId="0" fontId="26" fillId="0" borderId="0" xfId="0" applyFont="1" applyAlignment="1"/>
    <xf numFmtId="0" fontId="19" fillId="0" borderId="0" xfId="0" applyFont="1" applyFill="1"/>
    <xf numFmtId="0" fontId="21" fillId="0" borderId="0" xfId="0" applyFont="1" applyFill="1"/>
    <xf numFmtId="3" fontId="2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3"/>
  <sheetViews>
    <sheetView tabSelected="1" zoomScaleNormal="100" workbookViewId="0">
      <selection activeCell="B4" sqref="B4"/>
    </sheetView>
  </sheetViews>
  <sheetFormatPr defaultColWidth="8.88671875" defaultRowHeight="15" x14ac:dyDescent="0.35"/>
  <cols>
    <col min="1" max="1" width="26.6640625" style="6" customWidth="1"/>
    <col min="2" max="2" width="8.88671875" style="6"/>
    <col min="3" max="3" width="13" style="6" customWidth="1"/>
    <col min="4" max="4" width="11" style="6" customWidth="1"/>
    <col min="5" max="5" width="10.109375" style="7" bestFit="1" customWidth="1"/>
    <col min="6" max="6" width="12.88671875" style="6" customWidth="1"/>
    <col min="7" max="7" width="10" style="6" customWidth="1"/>
    <col min="8" max="8" width="10.33203125" style="6" customWidth="1"/>
    <col min="9" max="16384" width="8.88671875" style="6"/>
  </cols>
  <sheetData>
    <row r="1" spans="1:11" s="25" customFormat="1" ht="21.6" x14ac:dyDescent="0.45">
      <c r="A1" s="25" t="s">
        <v>216</v>
      </c>
      <c r="E1" s="26"/>
    </row>
    <row r="2" spans="1:11" s="25" customFormat="1" ht="21.6" x14ac:dyDescent="0.45">
      <c r="E2" s="26"/>
    </row>
    <row r="3" spans="1:11" s="47" customFormat="1" ht="16.2" x14ac:dyDescent="0.35">
      <c r="A3" s="47" t="s">
        <v>212</v>
      </c>
      <c r="B3" s="49">
        <v>1.3</v>
      </c>
      <c r="E3" s="48"/>
    </row>
    <row r="4" spans="1:11" s="47" customFormat="1" ht="16.2" x14ac:dyDescent="0.35">
      <c r="E4" s="48"/>
    </row>
    <row r="5" spans="1:11" s="47" customFormat="1" ht="16.2" x14ac:dyDescent="0.35">
      <c r="A5" s="47" t="s">
        <v>199</v>
      </c>
      <c r="C5" s="49">
        <v>6500000</v>
      </c>
      <c r="E5" s="48"/>
    </row>
    <row r="6" spans="1:11" s="47" customFormat="1" ht="16.2" x14ac:dyDescent="0.35">
      <c r="A6" s="47" t="s">
        <v>200</v>
      </c>
      <c r="C6" s="50">
        <f>C5*B3</f>
        <v>8450000</v>
      </c>
      <c r="E6" s="48"/>
    </row>
    <row r="7" spans="1:11" s="47" customFormat="1" ht="16.2" x14ac:dyDescent="0.35">
      <c r="E7" s="48"/>
    </row>
    <row r="9" spans="1:11" s="25" customFormat="1" ht="21.6" x14ac:dyDescent="0.45">
      <c r="A9" s="6" t="s">
        <v>8</v>
      </c>
      <c r="B9" s="6">
        <v>52</v>
      </c>
      <c r="C9" s="6"/>
      <c r="D9" s="6"/>
      <c r="E9" s="7"/>
      <c r="F9" s="6"/>
      <c r="G9" s="6"/>
      <c r="H9" s="6"/>
      <c r="I9" s="6"/>
      <c r="J9" s="6"/>
      <c r="K9" s="6"/>
    </row>
    <row r="11" spans="1:11" s="27" customFormat="1" ht="13.8" x14ac:dyDescent="0.3">
      <c r="B11" s="28" t="s">
        <v>37</v>
      </c>
      <c r="C11" s="28" t="s">
        <v>2</v>
      </c>
      <c r="D11" s="28" t="s">
        <v>154</v>
      </c>
      <c r="E11" s="29" t="s">
        <v>155</v>
      </c>
      <c r="G11" s="27" t="s">
        <v>67</v>
      </c>
    </row>
    <row r="12" spans="1:11" s="13" customFormat="1" ht="13.8" x14ac:dyDescent="0.3">
      <c r="A12" s="30" t="s">
        <v>0</v>
      </c>
      <c r="E12" s="20"/>
    </row>
    <row r="13" spans="1:11" s="13" customFormat="1" ht="13.8" x14ac:dyDescent="0.3">
      <c r="A13" s="30"/>
      <c r="E13" s="20"/>
    </row>
    <row r="14" spans="1:11" s="13" customFormat="1" ht="13.8" x14ac:dyDescent="0.3">
      <c r="A14" s="13" t="s">
        <v>5</v>
      </c>
      <c r="B14" s="13">
        <v>1750</v>
      </c>
      <c r="C14" s="13">
        <f>12*B14</f>
        <v>21000</v>
      </c>
      <c r="D14" s="20">
        <f>C14/$B$9</f>
        <v>403.84615384615387</v>
      </c>
      <c r="E14" s="20">
        <f>$B$3*D14</f>
        <v>525</v>
      </c>
    </row>
    <row r="15" spans="1:11" s="13" customFormat="1" ht="13.8" x14ac:dyDescent="0.3">
      <c r="A15" s="13" t="s">
        <v>6</v>
      </c>
      <c r="B15" s="13">
        <v>1000</v>
      </c>
      <c r="C15" s="13">
        <f>12*B15</f>
        <v>12000</v>
      </c>
      <c r="D15" s="20">
        <f t="shared" ref="D15:D39" si="0">C15/$B$9</f>
        <v>230.76923076923077</v>
      </c>
      <c r="E15" s="20">
        <f t="shared" ref="E15:E39" si="1">$B$3*D15</f>
        <v>300</v>
      </c>
    </row>
    <row r="16" spans="1:11" s="13" customFormat="1" ht="13.8" x14ac:dyDescent="0.3">
      <c r="A16" s="13" t="s">
        <v>7</v>
      </c>
      <c r="B16" s="13">
        <v>1000</v>
      </c>
      <c r="C16" s="13">
        <f>12*B16</f>
        <v>12000</v>
      </c>
      <c r="D16" s="20">
        <f t="shared" si="0"/>
        <v>230.76923076923077</v>
      </c>
      <c r="E16" s="20">
        <f t="shared" si="1"/>
        <v>300</v>
      </c>
    </row>
    <row r="17" spans="1:10" s="13" customFormat="1" ht="13.8" x14ac:dyDescent="0.3">
      <c r="A17" s="13" t="s">
        <v>1</v>
      </c>
      <c r="B17" s="13">
        <f>7159.2/1.2</f>
        <v>5966</v>
      </c>
      <c r="C17" s="13">
        <f>12*B17:B17</f>
        <v>71592</v>
      </c>
      <c r="D17" s="20">
        <f>C17/$B$9</f>
        <v>1376.7692307692307</v>
      </c>
      <c r="E17" s="20">
        <f t="shared" si="1"/>
        <v>1789.8</v>
      </c>
      <c r="G17" s="20">
        <f>E17/4</f>
        <v>447.45</v>
      </c>
      <c r="H17" s="21">
        <f>E17-G17</f>
        <v>1342.35</v>
      </c>
      <c r="J17" s="13" t="s">
        <v>68</v>
      </c>
    </row>
    <row r="18" spans="1:10" s="13" customFormat="1" ht="13.8" x14ac:dyDescent="0.3">
      <c r="A18" s="13" t="s">
        <v>193</v>
      </c>
      <c r="B18" s="13">
        <f>B17</f>
        <v>5966</v>
      </c>
      <c r="D18" s="20">
        <f>B18/B9</f>
        <v>114.73076923076923</v>
      </c>
      <c r="E18" s="20">
        <f t="shared" si="1"/>
        <v>149.15</v>
      </c>
      <c r="G18" s="20"/>
      <c r="H18" s="21"/>
    </row>
    <row r="19" spans="1:10" s="13" customFormat="1" ht="13.8" x14ac:dyDescent="0.3">
      <c r="A19" s="13" t="s">
        <v>190</v>
      </c>
      <c r="C19" s="13">
        <v>9164</v>
      </c>
      <c r="D19" s="20">
        <f>C19/$B$9</f>
        <v>176.23076923076923</v>
      </c>
      <c r="E19" s="20">
        <f t="shared" si="1"/>
        <v>229.1</v>
      </c>
      <c r="G19" s="20"/>
      <c r="H19" s="21"/>
    </row>
    <row r="20" spans="1:10" s="13" customFormat="1" ht="13.8" x14ac:dyDescent="0.3">
      <c r="A20" s="13" t="s">
        <v>3</v>
      </c>
      <c r="B20" s="13">
        <v>6448</v>
      </c>
      <c r="C20" s="13">
        <f>10*B20</f>
        <v>64480</v>
      </c>
      <c r="D20" s="20">
        <f t="shared" si="0"/>
        <v>1240</v>
      </c>
      <c r="E20" s="20">
        <f t="shared" si="1"/>
        <v>1612</v>
      </c>
      <c r="G20" s="20">
        <f>6448*12/10*$B$3</f>
        <v>10058.880000000001</v>
      </c>
    </row>
    <row r="21" spans="1:10" s="13" customFormat="1" ht="13.8" x14ac:dyDescent="0.3">
      <c r="A21" s="13" t="s">
        <v>4</v>
      </c>
      <c r="B21" s="13">
        <v>489</v>
      </c>
      <c r="C21" s="13">
        <f>10*B21</f>
        <v>4890</v>
      </c>
      <c r="D21" s="20">
        <f t="shared" si="0"/>
        <v>94.038461538461533</v>
      </c>
      <c r="E21" s="20">
        <f t="shared" si="1"/>
        <v>122.25</v>
      </c>
    </row>
    <row r="22" spans="1:10" s="13" customFormat="1" ht="13.8" x14ac:dyDescent="0.3">
      <c r="A22" s="13" t="s">
        <v>54</v>
      </c>
      <c r="D22" s="20">
        <v>341.25</v>
      </c>
      <c r="E22" s="20">
        <f t="shared" si="1"/>
        <v>443.625</v>
      </c>
    </row>
    <row r="23" spans="1:10" x14ac:dyDescent="0.35">
      <c r="A23" s="6" t="s">
        <v>17</v>
      </c>
      <c r="B23" s="6">
        <v>300</v>
      </c>
      <c r="C23" s="6">
        <f>12*B23</f>
        <v>3600</v>
      </c>
      <c r="D23" s="20">
        <f t="shared" si="0"/>
        <v>69.230769230769226</v>
      </c>
      <c r="E23" s="20">
        <f t="shared" si="1"/>
        <v>90</v>
      </c>
    </row>
    <row r="24" spans="1:10" s="22" customFormat="1" x14ac:dyDescent="0.35">
      <c r="A24" s="22" t="s">
        <v>52</v>
      </c>
      <c r="B24" s="22">
        <v>919</v>
      </c>
      <c r="C24" s="22">
        <f>12*B24</f>
        <v>11028</v>
      </c>
      <c r="D24" s="20">
        <f t="shared" si="0"/>
        <v>212.07692307692307</v>
      </c>
      <c r="E24" s="20">
        <f t="shared" si="1"/>
        <v>275.7</v>
      </c>
    </row>
    <row r="25" spans="1:10" s="22" customFormat="1" x14ac:dyDescent="0.35">
      <c r="A25" s="22" t="s">
        <v>15</v>
      </c>
      <c r="B25" s="22">
        <v>2400</v>
      </c>
      <c r="C25" s="22">
        <f>52*600</f>
        <v>31200</v>
      </c>
      <c r="D25" s="20">
        <f t="shared" si="0"/>
        <v>600</v>
      </c>
      <c r="E25" s="20">
        <f t="shared" si="1"/>
        <v>780</v>
      </c>
    </row>
    <row r="26" spans="1:10" s="22" customFormat="1" x14ac:dyDescent="0.35">
      <c r="A26" s="22" t="s">
        <v>16</v>
      </c>
      <c r="B26" s="22">
        <f>500</f>
        <v>500</v>
      </c>
      <c r="C26" s="22">
        <f>B26*12</f>
        <v>6000</v>
      </c>
      <c r="D26" s="20">
        <f t="shared" si="0"/>
        <v>115.38461538461539</v>
      </c>
      <c r="E26" s="20">
        <f t="shared" si="1"/>
        <v>150</v>
      </c>
    </row>
    <row r="27" spans="1:10" s="22" customFormat="1" x14ac:dyDescent="0.35">
      <c r="A27" s="22" t="s">
        <v>18</v>
      </c>
      <c r="B27" s="22">
        <f>515</f>
        <v>515</v>
      </c>
      <c r="C27" s="22">
        <f>B27*12</f>
        <v>6180</v>
      </c>
      <c r="D27" s="20">
        <f t="shared" si="0"/>
        <v>118.84615384615384</v>
      </c>
      <c r="E27" s="20">
        <f t="shared" si="1"/>
        <v>154.5</v>
      </c>
    </row>
    <row r="28" spans="1:10" x14ac:dyDescent="0.35">
      <c r="A28" s="6" t="s">
        <v>19</v>
      </c>
      <c r="B28" s="6">
        <v>500</v>
      </c>
      <c r="C28" s="6">
        <f>12*B28</f>
        <v>6000</v>
      </c>
      <c r="D28" s="20">
        <f t="shared" si="0"/>
        <v>115.38461538461539</v>
      </c>
      <c r="E28" s="20">
        <f t="shared" si="1"/>
        <v>150</v>
      </c>
    </row>
    <row r="29" spans="1:10" x14ac:dyDescent="0.35">
      <c r="A29" s="6" t="s">
        <v>20</v>
      </c>
      <c r="B29" s="6">
        <v>3500</v>
      </c>
      <c r="C29" s="6">
        <f>4*B29</f>
        <v>14000</v>
      </c>
      <c r="D29" s="20">
        <f t="shared" si="0"/>
        <v>269.23076923076923</v>
      </c>
      <c r="E29" s="20">
        <f t="shared" si="1"/>
        <v>350</v>
      </c>
      <c r="I29" s="6" t="s">
        <v>43</v>
      </c>
    </row>
    <row r="30" spans="1:10" x14ac:dyDescent="0.35">
      <c r="A30" s="6" t="s">
        <v>21</v>
      </c>
      <c r="B30" s="6">
        <v>95</v>
      </c>
      <c r="C30" s="6">
        <f>B30*12</f>
        <v>1140</v>
      </c>
      <c r="D30" s="20">
        <f t="shared" si="0"/>
        <v>21.923076923076923</v>
      </c>
      <c r="E30" s="20">
        <f t="shared" si="1"/>
        <v>28.5</v>
      </c>
    </row>
    <row r="31" spans="1:10" x14ac:dyDescent="0.35">
      <c r="A31" s="6" t="s">
        <v>22</v>
      </c>
      <c r="B31" s="6">
        <v>1150</v>
      </c>
      <c r="C31" s="6">
        <v>1150</v>
      </c>
      <c r="D31" s="20">
        <f t="shared" si="0"/>
        <v>22.115384615384617</v>
      </c>
      <c r="E31" s="20">
        <f t="shared" si="1"/>
        <v>28.750000000000004</v>
      </c>
    </row>
    <row r="32" spans="1:10" x14ac:dyDescent="0.35">
      <c r="A32" s="6" t="s">
        <v>23</v>
      </c>
      <c r="B32" s="6">
        <v>250</v>
      </c>
      <c r="C32" s="6">
        <f>B32*12</f>
        <v>3000</v>
      </c>
      <c r="D32" s="20">
        <f t="shared" si="0"/>
        <v>57.692307692307693</v>
      </c>
      <c r="E32" s="20">
        <f t="shared" si="1"/>
        <v>75</v>
      </c>
    </row>
    <row r="33" spans="1:14" x14ac:dyDescent="0.35">
      <c r="A33" s="6" t="s">
        <v>24</v>
      </c>
      <c r="B33" s="6">
        <v>0</v>
      </c>
      <c r="C33" s="6">
        <f>B33*12</f>
        <v>0</v>
      </c>
      <c r="D33" s="20">
        <f t="shared" si="0"/>
        <v>0</v>
      </c>
      <c r="E33" s="20">
        <f t="shared" si="1"/>
        <v>0</v>
      </c>
    </row>
    <row r="34" spans="1:14" x14ac:dyDescent="0.35">
      <c r="A34" s="6" t="s">
        <v>25</v>
      </c>
      <c r="B34" s="6">
        <v>200</v>
      </c>
      <c r="C34" s="6">
        <f>B34*12</f>
        <v>2400</v>
      </c>
      <c r="D34" s="20">
        <f t="shared" si="0"/>
        <v>46.153846153846153</v>
      </c>
      <c r="E34" s="20">
        <f t="shared" si="1"/>
        <v>60</v>
      </c>
    </row>
    <row r="35" spans="1:14" x14ac:dyDescent="0.35">
      <c r="A35" s="6" t="s">
        <v>41</v>
      </c>
      <c r="B35" s="6">
        <v>30000</v>
      </c>
      <c r="C35" s="6">
        <f>B35</f>
        <v>30000</v>
      </c>
      <c r="D35" s="20">
        <f t="shared" si="0"/>
        <v>576.92307692307691</v>
      </c>
      <c r="E35" s="20">
        <f t="shared" si="1"/>
        <v>750</v>
      </c>
      <c r="I35" s="6" t="s">
        <v>50</v>
      </c>
    </row>
    <row r="36" spans="1:14" x14ac:dyDescent="0.35">
      <c r="A36" s="6" t="s">
        <v>26</v>
      </c>
      <c r="B36" s="6">
        <v>100</v>
      </c>
      <c r="C36" s="6">
        <f>12*B36</f>
        <v>1200</v>
      </c>
      <c r="D36" s="20">
        <f t="shared" si="0"/>
        <v>23.076923076923077</v>
      </c>
      <c r="E36" s="20">
        <f t="shared" si="1"/>
        <v>30</v>
      </c>
    </row>
    <row r="37" spans="1:14" x14ac:dyDescent="0.35">
      <c r="A37" s="6" t="s">
        <v>29</v>
      </c>
      <c r="D37" s="7">
        <f>(17135.4929028089)*(1+$B$100)</f>
        <v>17649.557689893165</v>
      </c>
      <c r="E37" s="20">
        <f t="shared" si="1"/>
        <v>22944.424996861115</v>
      </c>
      <c r="F37" s="7">
        <f>D37-G37</f>
        <v>514.55768989316493</v>
      </c>
      <c r="G37" s="6">
        <v>17135</v>
      </c>
      <c r="I37" s="6" t="s">
        <v>42</v>
      </c>
      <c r="L37" s="6" t="s">
        <v>152</v>
      </c>
      <c r="M37" s="6" t="s">
        <v>189</v>
      </c>
      <c r="N37" s="43">
        <f>B100*100</f>
        <v>3</v>
      </c>
    </row>
    <row r="38" spans="1:14" x14ac:dyDescent="0.35">
      <c r="A38" s="6" t="s">
        <v>30</v>
      </c>
      <c r="D38" s="7">
        <v>2580</v>
      </c>
      <c r="E38" s="20">
        <f t="shared" si="1"/>
        <v>3354</v>
      </c>
      <c r="I38" s="6" t="s">
        <v>46</v>
      </c>
    </row>
    <row r="39" spans="1:14" x14ac:dyDescent="0.35">
      <c r="A39" s="6" t="s">
        <v>87</v>
      </c>
      <c r="B39" s="6">
        <v>3000</v>
      </c>
      <c r="C39" s="6">
        <f>B39*12</f>
        <v>36000</v>
      </c>
      <c r="D39" s="20">
        <f t="shared" si="0"/>
        <v>692.30769230769226</v>
      </c>
      <c r="E39" s="20">
        <f t="shared" si="1"/>
        <v>900</v>
      </c>
    </row>
    <row r="42" spans="1:14" x14ac:dyDescent="0.35">
      <c r="A42" s="13" t="s">
        <v>9</v>
      </c>
      <c r="B42" s="13">
        <f>297</f>
        <v>297</v>
      </c>
      <c r="C42" s="13">
        <f>297*12</f>
        <v>3564</v>
      </c>
      <c r="D42" s="20">
        <f>C42/$B$9</f>
        <v>68.538461538461533</v>
      </c>
      <c r="E42" s="20">
        <f t="shared" ref="E42:E46" si="2">$B$3*D42</f>
        <v>89.1</v>
      </c>
      <c r="M42" s="6">
        <f>-(45000/B9)</f>
        <v>-865.38461538461536</v>
      </c>
    </row>
    <row r="43" spans="1:14" x14ac:dyDescent="0.35">
      <c r="A43" s="13" t="s">
        <v>10</v>
      </c>
      <c r="B43" s="13">
        <v>200</v>
      </c>
      <c r="C43" s="13">
        <f>B43*12</f>
        <v>2400</v>
      </c>
      <c r="D43" s="20">
        <f t="shared" ref="D43:D46" si="3">C43/$B$9</f>
        <v>46.153846153846153</v>
      </c>
      <c r="E43" s="20">
        <f t="shared" si="2"/>
        <v>60</v>
      </c>
    </row>
    <row r="44" spans="1:14" x14ac:dyDescent="0.35">
      <c r="A44" s="13" t="s">
        <v>53</v>
      </c>
      <c r="B44" s="6">
        <v>40</v>
      </c>
      <c r="C44" s="6">
        <f>12*B44</f>
        <v>480</v>
      </c>
      <c r="D44" s="20">
        <f t="shared" si="3"/>
        <v>9.2307692307692299</v>
      </c>
      <c r="E44" s="20">
        <f t="shared" si="2"/>
        <v>12</v>
      </c>
    </row>
    <row r="45" spans="1:14" x14ac:dyDescent="0.35">
      <c r="A45" s="13" t="s">
        <v>11</v>
      </c>
      <c r="B45" s="13">
        <v>160</v>
      </c>
      <c r="C45" s="13">
        <f>12*B45</f>
        <v>1920</v>
      </c>
      <c r="D45" s="20">
        <f t="shared" si="3"/>
        <v>36.92307692307692</v>
      </c>
      <c r="E45" s="20">
        <f t="shared" si="2"/>
        <v>48</v>
      </c>
    </row>
    <row r="46" spans="1:14" x14ac:dyDescent="0.35">
      <c r="A46" s="13" t="s">
        <v>12</v>
      </c>
      <c r="B46" s="13">
        <v>99</v>
      </c>
      <c r="C46" s="13">
        <f>B46*4</f>
        <v>396</v>
      </c>
      <c r="D46" s="20">
        <f t="shared" si="3"/>
        <v>7.615384615384615</v>
      </c>
      <c r="E46" s="20">
        <f t="shared" si="2"/>
        <v>9.9</v>
      </c>
    </row>
    <row r="47" spans="1:14" x14ac:dyDescent="0.35">
      <c r="A47" s="23" t="s">
        <v>51</v>
      </c>
      <c r="B47" s="23"/>
      <c r="C47" s="23"/>
      <c r="D47" s="24">
        <f>SUM(D42:D46)</f>
        <v>168.46153846153842</v>
      </c>
      <c r="E47" s="24">
        <f>SUM(E42:E46)</f>
        <v>219</v>
      </c>
    </row>
    <row r="51" spans="1:9" s="23" customFormat="1" x14ac:dyDescent="0.35">
      <c r="A51" s="23" t="s">
        <v>27</v>
      </c>
      <c r="D51" s="24">
        <f>SUM(D14:D39)</f>
        <v>27378.307689893165</v>
      </c>
      <c r="E51" s="24">
        <f>SUM(E14:E39)</f>
        <v>35591.799996861111</v>
      </c>
    </row>
    <row r="53" spans="1:9" x14ac:dyDescent="0.35">
      <c r="A53" s="23" t="s">
        <v>31</v>
      </c>
    </row>
    <row r="54" spans="1:9" x14ac:dyDescent="0.35">
      <c r="A54" s="6" t="s">
        <v>28</v>
      </c>
      <c r="B54" s="31">
        <f>3.93*(1+$B$101)*(1+$B$100)</f>
        <v>4.1288580000000001</v>
      </c>
      <c r="C54" s="31">
        <f t="shared" ref="C54:C60" si="4">B54*$B$3</f>
        <v>5.3675154000000003</v>
      </c>
      <c r="D54" s="7"/>
      <c r="E54" s="20"/>
      <c r="G54" s="31"/>
    </row>
    <row r="55" spans="1:9" s="22" customFormat="1" x14ac:dyDescent="0.35">
      <c r="A55" s="22" t="s">
        <v>39</v>
      </c>
      <c r="B55" s="32">
        <v>14.8</v>
      </c>
      <c r="C55" s="31">
        <f t="shared" si="4"/>
        <v>19.240000000000002</v>
      </c>
      <c r="D55" s="7"/>
      <c r="E55" s="20"/>
      <c r="I55" s="22" t="s">
        <v>220</v>
      </c>
    </row>
    <row r="56" spans="1:9" x14ac:dyDescent="0.35">
      <c r="A56" s="6" t="s">
        <v>38</v>
      </c>
      <c r="B56" s="31">
        <v>1</v>
      </c>
      <c r="C56" s="31">
        <f t="shared" si="4"/>
        <v>1.3</v>
      </c>
      <c r="D56" s="7"/>
      <c r="E56" s="20"/>
      <c r="I56" s="6" t="s">
        <v>44</v>
      </c>
    </row>
    <row r="57" spans="1:9" x14ac:dyDescent="0.35">
      <c r="A57" s="6" t="s">
        <v>22</v>
      </c>
      <c r="B57" s="31">
        <v>0.22</v>
      </c>
      <c r="C57" s="31">
        <f t="shared" si="4"/>
        <v>0.28600000000000003</v>
      </c>
      <c r="D57" s="7"/>
      <c r="E57" s="20"/>
      <c r="I57" s="6" t="s">
        <v>47</v>
      </c>
    </row>
    <row r="58" spans="1:9" x14ac:dyDescent="0.35">
      <c r="A58" s="6" t="s">
        <v>32</v>
      </c>
      <c r="B58" s="31">
        <v>0.96</v>
      </c>
      <c r="C58" s="31">
        <f t="shared" si="4"/>
        <v>1.248</v>
      </c>
      <c r="D58" s="7"/>
      <c r="E58" s="20"/>
      <c r="I58" s="6" t="s">
        <v>48</v>
      </c>
    </row>
    <row r="59" spans="1:9" x14ac:dyDescent="0.35">
      <c r="A59" s="6" t="s">
        <v>33</v>
      </c>
      <c r="B59" s="31">
        <v>0.94</v>
      </c>
      <c r="C59" s="31">
        <f t="shared" si="4"/>
        <v>1.222</v>
      </c>
      <c r="D59" s="7"/>
      <c r="E59" s="20"/>
      <c r="I59" s="6" t="s">
        <v>49</v>
      </c>
    </row>
    <row r="60" spans="1:9" x14ac:dyDescent="0.35">
      <c r="A60" s="6" t="s">
        <v>14</v>
      </c>
      <c r="B60" s="31">
        <v>1.35</v>
      </c>
      <c r="C60" s="31">
        <f t="shared" si="4"/>
        <v>1.7550000000000001</v>
      </c>
      <c r="D60" s="7"/>
      <c r="E60" s="20"/>
      <c r="I60" s="6" t="s">
        <v>45</v>
      </c>
    </row>
    <row r="62" spans="1:9" x14ac:dyDescent="0.35">
      <c r="A62" s="23" t="s">
        <v>201</v>
      </c>
      <c r="B62" s="33">
        <f>SUM(B54:B60)</f>
        <v>23.398858000000004</v>
      </c>
      <c r="C62" s="33">
        <f>SUM(C54:C60)</f>
        <v>30.418515400000008</v>
      </c>
      <c r="D62" s="24"/>
      <c r="E62" s="24"/>
    </row>
    <row r="63" spans="1:9" x14ac:dyDescent="0.35">
      <c r="A63" s="23"/>
      <c r="B63" s="23"/>
      <c r="C63" s="23"/>
      <c r="D63"/>
      <c r="E63"/>
    </row>
    <row r="64" spans="1:9" x14ac:dyDescent="0.35">
      <c r="A64" s="6" t="s">
        <v>202</v>
      </c>
      <c r="C64" s="34">
        <v>0.75</v>
      </c>
    </row>
    <row r="65" spans="1:8" x14ac:dyDescent="0.35">
      <c r="C65" s="34"/>
    </row>
    <row r="66" spans="1:8" s="23" customFormat="1" x14ac:dyDescent="0.35">
      <c r="A66" s="23" t="s">
        <v>34</v>
      </c>
      <c r="D66" s="24"/>
      <c r="E66" s="24"/>
    </row>
    <row r="67" spans="1:8" s="23" customFormat="1" x14ac:dyDescent="0.35">
      <c r="E67" s="24"/>
    </row>
    <row r="68" spans="1:8" s="23" customFormat="1" x14ac:dyDescent="0.35">
      <c r="E68" s="24"/>
    </row>
    <row r="69" spans="1:8" s="23" customFormat="1" x14ac:dyDescent="0.35">
      <c r="A69" s="23" t="s">
        <v>204</v>
      </c>
      <c r="C69" s="82" t="s">
        <v>215</v>
      </c>
      <c r="D69" s="82" t="s">
        <v>214</v>
      </c>
      <c r="E69" s="83" t="s">
        <v>213</v>
      </c>
    </row>
    <row r="70" spans="1:8" s="23" customFormat="1" x14ac:dyDescent="0.35">
      <c r="A70" s="6" t="s">
        <v>174</v>
      </c>
      <c r="C70" s="6">
        <v>4000</v>
      </c>
      <c r="D70" s="7">
        <f>C70*12/$B$9</f>
        <v>923.07692307692309</v>
      </c>
      <c r="E70" s="7">
        <f>$B$3*D70</f>
        <v>1200</v>
      </c>
      <c r="H70"/>
    </row>
    <row r="71" spans="1:8" s="23" customFormat="1" x14ac:dyDescent="0.35">
      <c r="A71" s="6" t="s">
        <v>175</v>
      </c>
      <c r="C71" s="6">
        <v>4500</v>
      </c>
      <c r="D71" s="7">
        <f t="shared" ref="D71:D72" si="5">C71*12/$B$9</f>
        <v>1038.4615384615386</v>
      </c>
      <c r="E71" s="7">
        <f t="shared" ref="E71:E72" si="6">$B$3*D71</f>
        <v>1350.0000000000002</v>
      </c>
      <c r="H71"/>
    </row>
    <row r="72" spans="1:8" s="23" customFormat="1" x14ac:dyDescent="0.35">
      <c r="A72" s="6" t="s">
        <v>176</v>
      </c>
      <c r="C72" s="6">
        <v>3000</v>
      </c>
      <c r="D72" s="7">
        <f t="shared" si="5"/>
        <v>692.30769230769226</v>
      </c>
      <c r="E72" s="7">
        <f t="shared" si="6"/>
        <v>900</v>
      </c>
      <c r="H72"/>
    </row>
    <row r="73" spans="1:8" s="23" customFormat="1" x14ac:dyDescent="0.35">
      <c r="E73" s="24"/>
      <c r="H73"/>
    </row>
    <row r="74" spans="1:8" x14ac:dyDescent="0.35">
      <c r="A74" s="6" t="s">
        <v>177</v>
      </c>
      <c r="E74" s="7">
        <f>SUM(E70:E72)</f>
        <v>3450</v>
      </c>
    </row>
    <row r="76" spans="1:8" x14ac:dyDescent="0.35">
      <c r="A76" s="23" t="s">
        <v>35</v>
      </c>
    </row>
    <row r="78" spans="1:8" x14ac:dyDescent="0.35">
      <c r="A78" s="6" t="s">
        <v>28</v>
      </c>
      <c r="B78" s="31">
        <f>B54</f>
        <v>4.1288580000000001</v>
      </c>
      <c r="C78" s="31">
        <f>B78</f>
        <v>4.1288580000000001</v>
      </c>
    </row>
    <row r="79" spans="1:8" x14ac:dyDescent="0.35">
      <c r="A79" s="6" t="s">
        <v>14</v>
      </c>
      <c r="B79" s="31">
        <f>B60</f>
        <v>1.35</v>
      </c>
      <c r="C79" s="31">
        <f t="shared" ref="C79:C80" si="7">B79</f>
        <v>1.35</v>
      </c>
    </row>
    <row r="80" spans="1:8" x14ac:dyDescent="0.35">
      <c r="A80" s="6" t="s">
        <v>36</v>
      </c>
      <c r="B80" s="31">
        <f>SUM(B56:B59)</f>
        <v>3.1199999999999997</v>
      </c>
      <c r="C80" s="31">
        <f t="shared" si="7"/>
        <v>3.1199999999999997</v>
      </c>
    </row>
    <row r="81" spans="1:7" x14ac:dyDescent="0.35">
      <c r="A81" s="6" t="s">
        <v>39</v>
      </c>
      <c r="B81" s="31">
        <f>B55</f>
        <v>14.8</v>
      </c>
      <c r="C81" s="6">
        <f>B81/2</f>
        <v>7.4</v>
      </c>
    </row>
    <row r="83" spans="1:7" s="23" customFormat="1" x14ac:dyDescent="0.35">
      <c r="A83" s="23" t="s">
        <v>40</v>
      </c>
      <c r="B83" s="33">
        <f>SUM(B78:B81)</f>
        <v>23.398858000000001</v>
      </c>
      <c r="C83" s="33">
        <f>SUM(C78:C81)</f>
        <v>15.998858</v>
      </c>
      <c r="E83" s="24"/>
    </row>
    <row r="84" spans="1:7" s="23" customFormat="1" x14ac:dyDescent="0.35">
      <c r="B84" s="33"/>
      <c r="E84" s="24"/>
    </row>
    <row r="85" spans="1:7" s="23" customFormat="1" x14ac:dyDescent="0.35">
      <c r="B85" s="33"/>
      <c r="E85" s="24"/>
    </row>
    <row r="87" spans="1:7" x14ac:dyDescent="0.35">
      <c r="A87" s="23" t="s">
        <v>55</v>
      </c>
    </row>
    <row r="88" spans="1:7" x14ac:dyDescent="0.35">
      <c r="A88" s="6" t="s">
        <v>61</v>
      </c>
      <c r="B88" s="51">
        <f t="shared" ref="B88:B95" si="8">$B$3*C88</f>
        <v>52</v>
      </c>
      <c r="C88" s="6">
        <v>40</v>
      </c>
    </row>
    <row r="89" spans="1:7" x14ac:dyDescent="0.35">
      <c r="A89" s="6" t="s">
        <v>60</v>
      </c>
      <c r="B89" s="51">
        <f t="shared" si="8"/>
        <v>55.9</v>
      </c>
      <c r="C89" s="6">
        <v>43</v>
      </c>
    </row>
    <row r="90" spans="1:7" x14ac:dyDescent="0.35">
      <c r="A90" s="6" t="s">
        <v>56</v>
      </c>
      <c r="B90" s="51">
        <f t="shared" si="8"/>
        <v>91</v>
      </c>
      <c r="C90" s="6">
        <v>70</v>
      </c>
    </row>
    <row r="91" spans="1:7" x14ac:dyDescent="0.35">
      <c r="A91" s="6" t="s">
        <v>57</v>
      </c>
      <c r="B91" s="51">
        <f t="shared" si="8"/>
        <v>117</v>
      </c>
      <c r="C91" s="6">
        <v>90</v>
      </c>
    </row>
    <row r="92" spans="1:7" x14ac:dyDescent="0.35">
      <c r="A92" s="6" t="s">
        <v>58</v>
      </c>
      <c r="B92" s="51">
        <f t="shared" si="8"/>
        <v>143</v>
      </c>
      <c r="C92" s="6">
        <v>110</v>
      </c>
    </row>
    <row r="93" spans="1:7" x14ac:dyDescent="0.35">
      <c r="A93" s="6" t="s">
        <v>59</v>
      </c>
      <c r="B93" s="51">
        <f t="shared" si="8"/>
        <v>3.9000000000000004</v>
      </c>
      <c r="C93" s="6">
        <v>3</v>
      </c>
    </row>
    <row r="94" spans="1:7" x14ac:dyDescent="0.35">
      <c r="B94" s="52"/>
    </row>
    <row r="95" spans="1:7" x14ac:dyDescent="0.35">
      <c r="A95" s="23" t="s">
        <v>187</v>
      </c>
      <c r="B95" s="51">
        <f t="shared" si="8"/>
        <v>1.3</v>
      </c>
      <c r="C95" s="6">
        <v>1</v>
      </c>
      <c r="E95" s="7" t="s">
        <v>188</v>
      </c>
      <c r="F95" s="6">
        <f>C95*10</f>
        <v>10</v>
      </c>
      <c r="G95" s="6" t="s">
        <v>188</v>
      </c>
    </row>
    <row r="98" spans="1:107" x14ac:dyDescent="0.35">
      <c r="A98" s="6" t="s">
        <v>138</v>
      </c>
      <c r="B98" s="34">
        <v>0.12</v>
      </c>
    </row>
    <row r="99" spans="1:107" x14ac:dyDescent="0.35">
      <c r="A99" s="6" t="s">
        <v>163</v>
      </c>
      <c r="B99" s="43">
        <f>52/B9*B98</f>
        <v>0.12</v>
      </c>
    </row>
    <row r="100" spans="1:107" x14ac:dyDescent="0.35">
      <c r="A100" s="6" t="s">
        <v>183</v>
      </c>
      <c r="B100" s="43">
        <v>0.03</v>
      </c>
    </row>
    <row r="101" spans="1:107" x14ac:dyDescent="0.35">
      <c r="A101" s="6" t="s">
        <v>184</v>
      </c>
      <c r="B101" s="43">
        <v>0.02</v>
      </c>
    </row>
    <row r="103" spans="1:107" x14ac:dyDescent="0.35">
      <c r="A103" s="23" t="s">
        <v>203</v>
      </c>
    </row>
    <row r="104" spans="1:107" s="15" customFormat="1" ht="13.8" x14ac:dyDescent="0.3">
      <c r="A104" s="15" t="s">
        <v>13</v>
      </c>
      <c r="C104" s="16">
        <v>1</v>
      </c>
      <c r="D104" s="16">
        <v>2</v>
      </c>
      <c r="E104" s="16">
        <v>3</v>
      </c>
      <c r="F104" s="16">
        <v>4</v>
      </c>
      <c r="G104" s="16">
        <v>5</v>
      </c>
      <c r="H104" s="16">
        <v>6</v>
      </c>
      <c r="I104" s="16">
        <v>7</v>
      </c>
      <c r="J104" s="16">
        <v>8</v>
      </c>
      <c r="K104" s="16">
        <v>9</v>
      </c>
      <c r="L104" s="16">
        <v>10</v>
      </c>
      <c r="M104" s="16">
        <v>11</v>
      </c>
      <c r="N104" s="16">
        <v>12</v>
      </c>
      <c r="O104" s="16">
        <v>13</v>
      </c>
      <c r="P104" s="16">
        <v>14</v>
      </c>
      <c r="Q104" s="16">
        <v>15</v>
      </c>
      <c r="R104" s="16">
        <v>16</v>
      </c>
      <c r="S104" s="16">
        <v>17</v>
      </c>
      <c r="T104" s="16">
        <v>18</v>
      </c>
      <c r="U104" s="16">
        <v>19</v>
      </c>
      <c r="V104" s="16">
        <v>20</v>
      </c>
      <c r="W104" s="16">
        <v>21</v>
      </c>
      <c r="X104" s="16">
        <v>22</v>
      </c>
      <c r="Y104" s="16">
        <v>23</v>
      </c>
      <c r="Z104" s="16">
        <v>24</v>
      </c>
      <c r="AA104" s="16">
        <v>25</v>
      </c>
      <c r="AB104" s="16">
        <v>26</v>
      </c>
      <c r="AC104" s="16">
        <v>27</v>
      </c>
      <c r="AD104" s="16">
        <v>28</v>
      </c>
      <c r="AE104" s="16">
        <v>29</v>
      </c>
      <c r="AF104" s="16">
        <v>30</v>
      </c>
      <c r="AG104" s="16">
        <v>31</v>
      </c>
      <c r="AH104" s="16">
        <v>32</v>
      </c>
      <c r="AI104" s="16">
        <v>33</v>
      </c>
      <c r="AJ104" s="16">
        <v>34</v>
      </c>
      <c r="AK104" s="16">
        <v>35</v>
      </c>
      <c r="AL104" s="16">
        <v>36</v>
      </c>
      <c r="AM104" s="16">
        <v>37</v>
      </c>
      <c r="AN104" s="16">
        <v>38</v>
      </c>
      <c r="AO104" s="16">
        <v>39</v>
      </c>
      <c r="AP104" s="16">
        <v>40</v>
      </c>
      <c r="AQ104" s="16">
        <v>41</v>
      </c>
      <c r="AR104" s="16">
        <v>42</v>
      </c>
      <c r="AS104" s="16">
        <v>43</v>
      </c>
      <c r="AT104" s="16">
        <v>44</v>
      </c>
      <c r="AU104" s="16">
        <v>45</v>
      </c>
      <c r="AV104" s="16">
        <v>46</v>
      </c>
      <c r="AW104" s="16">
        <v>47</v>
      </c>
      <c r="AX104" s="16">
        <v>48</v>
      </c>
      <c r="AY104" s="16">
        <v>49</v>
      </c>
      <c r="AZ104" s="16">
        <v>50</v>
      </c>
      <c r="BA104" s="16">
        <v>51</v>
      </c>
      <c r="BB104" s="16">
        <v>52</v>
      </c>
      <c r="BC104" s="16">
        <v>53</v>
      </c>
      <c r="BD104" s="16">
        <v>54</v>
      </c>
      <c r="BE104" s="16">
        <v>55</v>
      </c>
      <c r="BF104" s="16">
        <v>56</v>
      </c>
      <c r="BG104" s="16">
        <v>57</v>
      </c>
      <c r="BH104" s="16">
        <v>58</v>
      </c>
      <c r="BI104" s="16">
        <v>59</v>
      </c>
      <c r="BJ104" s="16">
        <v>60</v>
      </c>
      <c r="BK104" s="16">
        <v>61</v>
      </c>
      <c r="BL104" s="16">
        <v>62</v>
      </c>
      <c r="BM104" s="16">
        <v>63</v>
      </c>
      <c r="BN104" s="16">
        <v>64</v>
      </c>
      <c r="BO104" s="16">
        <v>65</v>
      </c>
      <c r="BP104" s="16">
        <v>66</v>
      </c>
      <c r="BQ104" s="16">
        <v>67</v>
      </c>
      <c r="BR104" s="16">
        <v>68</v>
      </c>
      <c r="BS104" s="16">
        <v>69</v>
      </c>
      <c r="BT104" s="16">
        <v>70</v>
      </c>
      <c r="BU104" s="16">
        <v>71</v>
      </c>
      <c r="BV104" s="16">
        <v>72</v>
      </c>
      <c r="BW104" s="16">
        <v>73</v>
      </c>
      <c r="BX104" s="16">
        <v>74</v>
      </c>
      <c r="BY104" s="16">
        <v>75</v>
      </c>
      <c r="BZ104" s="16">
        <v>76</v>
      </c>
      <c r="CA104" s="16">
        <v>77</v>
      </c>
      <c r="CB104" s="16">
        <v>78</v>
      </c>
      <c r="CC104" s="16">
        <v>79</v>
      </c>
      <c r="CD104" s="16">
        <v>80</v>
      </c>
      <c r="CE104" s="16">
        <v>81</v>
      </c>
      <c r="CF104" s="16">
        <v>82</v>
      </c>
      <c r="CG104" s="16">
        <v>83</v>
      </c>
      <c r="CH104" s="16">
        <v>84</v>
      </c>
      <c r="CI104" s="16">
        <v>85</v>
      </c>
      <c r="CJ104" s="16">
        <v>86</v>
      </c>
      <c r="CK104" s="16">
        <v>87</v>
      </c>
      <c r="CL104" s="16">
        <v>88</v>
      </c>
      <c r="CM104" s="16">
        <v>89</v>
      </c>
      <c r="CN104" s="16">
        <v>90</v>
      </c>
      <c r="CO104" s="16">
        <v>91</v>
      </c>
      <c r="CP104" s="16">
        <v>92</v>
      </c>
      <c r="CQ104" s="16">
        <v>93</v>
      </c>
      <c r="CR104" s="16">
        <v>94</v>
      </c>
      <c r="CS104" s="16">
        <v>95</v>
      </c>
      <c r="CT104" s="16">
        <v>96</v>
      </c>
      <c r="CU104" s="16">
        <v>97</v>
      </c>
      <c r="CV104" s="16">
        <v>98</v>
      </c>
      <c r="CW104" s="16">
        <v>99</v>
      </c>
      <c r="CX104" s="16">
        <v>100</v>
      </c>
      <c r="CY104" s="16">
        <v>101</v>
      </c>
      <c r="CZ104" s="16">
        <v>102</v>
      </c>
      <c r="DA104" s="16">
        <v>103</v>
      </c>
      <c r="DB104" s="16">
        <v>104</v>
      </c>
      <c r="DC104" s="16">
        <v>105</v>
      </c>
    </row>
    <row r="105" spans="1:107" x14ac:dyDescent="0.35">
      <c r="A105" s="6" t="s">
        <v>143</v>
      </c>
      <c r="C105" s="6">
        <v>4200000</v>
      </c>
      <c r="D105" s="6">
        <v>0</v>
      </c>
      <c r="E105" s="7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</row>
    <row r="106" spans="1:107" x14ac:dyDescent="0.35">
      <c r="A106" s="6" t="s">
        <v>128</v>
      </c>
      <c r="C106" s="6">
        <v>0</v>
      </c>
      <c r="D106" s="6">
        <v>0</v>
      </c>
      <c r="E106" s="7">
        <v>0</v>
      </c>
      <c r="F106" s="6">
        <v>0</v>
      </c>
      <c r="G106" s="6">
        <v>0</v>
      </c>
      <c r="H106" s="6">
        <v>0</v>
      </c>
      <c r="I106" s="6">
        <v>10000</v>
      </c>
      <c r="J106" s="6">
        <v>0</v>
      </c>
      <c r="K106" s="6">
        <v>10000</v>
      </c>
      <c r="L106" s="6">
        <v>0</v>
      </c>
      <c r="M106" s="6">
        <v>0</v>
      </c>
      <c r="N106" s="6">
        <v>25000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</row>
    <row r="107" spans="1:107" x14ac:dyDescent="0.35">
      <c r="A107" s="6" t="s">
        <v>209</v>
      </c>
      <c r="D107" s="6">
        <v>10000</v>
      </c>
      <c r="F107" s="6">
        <v>10000</v>
      </c>
      <c r="H107" s="6">
        <v>10000</v>
      </c>
      <c r="I107" s="6">
        <v>10000</v>
      </c>
      <c r="J107" s="6">
        <v>10000</v>
      </c>
      <c r="K107" s="6">
        <v>10000</v>
      </c>
    </row>
    <row r="108" spans="1:107" x14ac:dyDescent="0.35">
      <c r="A108" s="6" t="s">
        <v>210</v>
      </c>
      <c r="C108" s="6">
        <v>0</v>
      </c>
      <c r="D108" s="6">
        <v>0</v>
      </c>
      <c r="E108" s="7">
        <v>10000</v>
      </c>
      <c r="G108" s="6">
        <v>10000</v>
      </c>
      <c r="I108" s="6">
        <v>10000</v>
      </c>
      <c r="J108" s="6">
        <v>325000</v>
      </c>
      <c r="L108" s="6">
        <v>10000</v>
      </c>
      <c r="M108" s="6">
        <v>0</v>
      </c>
      <c r="N108" s="6">
        <v>0</v>
      </c>
      <c r="O108" s="6">
        <v>10000</v>
      </c>
      <c r="P108" s="6">
        <v>0</v>
      </c>
      <c r="Q108" s="6">
        <v>0</v>
      </c>
      <c r="R108" s="6">
        <v>10000</v>
      </c>
      <c r="S108" s="6">
        <v>0</v>
      </c>
      <c r="T108" s="6">
        <v>10000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</row>
    <row r="112" spans="1:107" x14ac:dyDescent="0.35">
      <c r="A112" t="s">
        <v>166</v>
      </c>
      <c r="C112" s="46">
        <f>'P&amp;L Summary'!B80</f>
        <v>1515891.1555978663</v>
      </c>
      <c r="D112" s="46">
        <f>'P&amp;L Summary'!N80</f>
        <v>2044894.8550176809</v>
      </c>
    </row>
    <row r="113" spans="1:4" x14ac:dyDescent="0.35">
      <c r="A113" t="s">
        <v>167</v>
      </c>
      <c r="C113" s="46">
        <f>'P&amp;L Summary'!B81</f>
        <v>2910583.7263109693</v>
      </c>
      <c r="D113" s="46">
        <f>'P&amp;L Summary'!N81</f>
        <v>3856856.6732022027</v>
      </c>
    </row>
  </sheetData>
  <pageMargins left="0.7" right="0.7" top="0.75" bottom="0.75" header="0.3" footer="0.3"/>
  <pageSetup orientation="landscape" r:id="rId1"/>
  <rowBreaks count="1" manualBreakCount="1">
    <brk id="5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67" workbookViewId="0">
      <selection activeCell="V83" sqref="V83"/>
    </sheetView>
  </sheetViews>
  <sheetFormatPr defaultRowHeight="15" x14ac:dyDescent="0.35"/>
  <cols>
    <col min="1" max="1" width="29" customWidth="1"/>
    <col min="2" max="2" width="16.33203125" style="1" customWidth="1"/>
    <col min="3" max="3" width="22.6640625" style="1" hidden="1" customWidth="1"/>
    <col min="4" max="13" width="8.88671875" style="1" hidden="1" customWidth="1"/>
    <col min="14" max="15" width="14.88671875" style="1" customWidth="1"/>
  </cols>
  <sheetData>
    <row r="1" spans="1:15" x14ac:dyDescent="0.35">
      <c r="A1" s="8"/>
      <c r="B1" s="35"/>
      <c r="C1" s="35"/>
    </row>
    <row r="2" spans="1:15" x14ac:dyDescent="0.35">
      <c r="A2" s="1"/>
    </row>
    <row r="3" spans="1:15" ht="21.6" x14ac:dyDescent="0.45">
      <c r="A3" s="14" t="s">
        <v>95</v>
      </c>
      <c r="B3" s="36"/>
      <c r="C3" s="36"/>
    </row>
    <row r="4" spans="1:15" ht="21.6" x14ac:dyDescent="0.45">
      <c r="A4" s="14"/>
      <c r="B4" s="38" t="s">
        <v>152</v>
      </c>
      <c r="C4" s="39"/>
      <c r="D4" s="38"/>
      <c r="E4" s="38"/>
      <c r="F4" s="38"/>
      <c r="G4" s="38"/>
      <c r="H4" s="38"/>
      <c r="I4" s="38"/>
      <c r="J4" s="38"/>
      <c r="K4" s="38"/>
      <c r="L4" s="38"/>
      <c r="M4" s="38"/>
      <c r="N4" s="38" t="s">
        <v>153</v>
      </c>
      <c r="O4" s="38" t="s">
        <v>219</v>
      </c>
    </row>
    <row r="5" spans="1:15" x14ac:dyDescent="0.35">
      <c r="A5" s="9" t="s">
        <v>145</v>
      </c>
      <c r="B5" s="40">
        <f>SUM(Monthly!C5:'Monthly'!O5)</f>
        <v>45100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>
        <f>SUM(Monthly!P5:'Monthly'!AB5)</f>
        <v>49400</v>
      </c>
      <c r="O5" s="40">
        <f>SUM(Monthly!AC5:'Monthly'!AO5)</f>
        <v>49400</v>
      </c>
    </row>
    <row r="6" spans="1:15" x14ac:dyDescent="0.35">
      <c r="A6" s="9" t="s">
        <v>146</v>
      </c>
      <c r="B6" s="40">
        <f>SUM(Monthly!C6:'Monthly'!O6)</f>
        <v>68900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>
        <f>SUM(Monthly!P6:'Monthly'!AB6)</f>
        <v>207300</v>
      </c>
      <c r="O6" s="40">
        <f>SUM(Monthly!AC6:'Monthly'!AO6)</f>
        <v>218400</v>
      </c>
    </row>
    <row r="7" spans="1:15" x14ac:dyDescent="0.35">
      <c r="A7" s="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x14ac:dyDescent="0.35">
      <c r="A8" s="9" t="s">
        <v>62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s="1" customFormat="1" x14ac:dyDescent="0.35">
      <c r="A9" s="1" t="s">
        <v>147</v>
      </c>
      <c r="B9" s="40">
        <f>Engine!C103</f>
        <v>38020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>
        <f>Engine!P103</f>
        <v>41600</v>
      </c>
      <c r="O9" s="40">
        <f>Engine!AC103</f>
        <v>41600</v>
      </c>
    </row>
    <row r="10" spans="1:15" x14ac:dyDescent="0.35">
      <c r="A10" s="1" t="s">
        <v>56</v>
      </c>
      <c r="B10" s="40">
        <f>SUM(Monthly!C11:'Monthly'!O11)</f>
        <v>5680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>
        <f>SUM(Monthly!P11:'Monthly'!AB11)</f>
        <v>6470</v>
      </c>
      <c r="O10" s="40">
        <f>SUM(Monthly!AC11:'Monthly'!AO11)</f>
        <v>6240</v>
      </c>
    </row>
    <row r="11" spans="1:15" x14ac:dyDescent="0.35">
      <c r="A11" s="1" t="s">
        <v>57</v>
      </c>
      <c r="B11" s="40">
        <f>SUM(Monthly!C12:'Monthly'!O12)</f>
        <v>1400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>
        <f>SUM(Monthly!P12:'Monthly'!AB12)</f>
        <v>1456</v>
      </c>
      <c r="O11" s="40">
        <f>SUM(Monthly!AC12:'Monthly'!AO12)</f>
        <v>1456</v>
      </c>
    </row>
    <row r="12" spans="1:15" x14ac:dyDescent="0.35">
      <c r="A12" s="1"/>
      <c r="B12" s="40">
        <f>SUM(B9:B11)</f>
        <v>45100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>
        <f>SUM(N9:N11)</f>
        <v>49526</v>
      </c>
      <c r="O12" s="40">
        <f>SUM(O9:O11)</f>
        <v>49296</v>
      </c>
    </row>
    <row r="13" spans="1:15" x14ac:dyDescent="0.35">
      <c r="A13" s="9" t="s">
        <v>63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x14ac:dyDescent="0.35">
      <c r="A14" s="1" t="s">
        <v>147</v>
      </c>
      <c r="B14" s="40">
        <f>Engine!C107</f>
        <v>2067208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>
        <f>Engine!P107</f>
        <v>2264600</v>
      </c>
      <c r="O14" s="40">
        <f>Engine!AC107</f>
        <v>2264600</v>
      </c>
    </row>
    <row r="15" spans="1:15" x14ac:dyDescent="0.35">
      <c r="A15" s="1" t="s">
        <v>56</v>
      </c>
      <c r="B15" s="40">
        <f>SUM(Monthly!C19:'Monthly'!O19)</f>
        <v>516880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>
        <f>SUM(Monthly!P19:'Monthly'!AB19)</f>
        <v>588770</v>
      </c>
      <c r="O15" s="40">
        <f>SUM(Monthly!AC19:'Monthly'!AO19)</f>
        <v>567840</v>
      </c>
    </row>
    <row r="16" spans="1:15" x14ac:dyDescent="0.35">
      <c r="A16" s="1" t="s">
        <v>57</v>
      </c>
      <c r="B16" s="40">
        <f>SUM(Monthly!C20:'Monthly'!O20)</f>
        <v>163800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>
        <f>SUM(Monthly!P20:'Monthly'!AB20)</f>
        <v>170352</v>
      </c>
      <c r="O16" s="40">
        <f>SUM(Monthly!AC20:'Monthly'!AO20)</f>
        <v>170352</v>
      </c>
    </row>
    <row r="17" spans="1:15" x14ac:dyDescent="0.35">
      <c r="A17" s="1" t="s">
        <v>132</v>
      </c>
      <c r="B17" s="40">
        <f>SUM(Monthly!C21:'Monthly'!O21)</f>
        <v>895700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>
        <f>SUM(Monthly!P21:'Monthly'!AB21)</f>
        <v>2694900</v>
      </c>
      <c r="O17" s="40">
        <f>SUM(Monthly!AC21:'Monthly'!AO21)</f>
        <v>2839200</v>
      </c>
    </row>
    <row r="18" spans="1:15" x14ac:dyDescent="0.35">
      <c r="A18" s="1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35">
      <c r="A19" s="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x14ac:dyDescent="0.35">
      <c r="A20" s="9" t="s">
        <v>89</v>
      </c>
      <c r="B20" s="40">
        <f t="shared" ref="B20:O20" si="0">SUM(B14:B17)</f>
        <v>3643588</v>
      </c>
      <c r="C20" s="40">
        <f t="shared" si="0"/>
        <v>0</v>
      </c>
      <c r="D20" s="40">
        <f t="shared" si="0"/>
        <v>0</v>
      </c>
      <c r="E20" s="40">
        <f t="shared" si="0"/>
        <v>0</v>
      </c>
      <c r="F20" s="40">
        <f t="shared" si="0"/>
        <v>0</v>
      </c>
      <c r="G20" s="40">
        <f t="shared" si="0"/>
        <v>0</v>
      </c>
      <c r="H20" s="40">
        <f t="shared" si="0"/>
        <v>0</v>
      </c>
      <c r="I20" s="40">
        <f t="shared" si="0"/>
        <v>0</v>
      </c>
      <c r="J20" s="40">
        <f t="shared" si="0"/>
        <v>0</v>
      </c>
      <c r="K20" s="40">
        <f t="shared" si="0"/>
        <v>0</v>
      </c>
      <c r="L20" s="40">
        <f t="shared" si="0"/>
        <v>0</v>
      </c>
      <c r="M20" s="40">
        <f t="shared" si="0"/>
        <v>0</v>
      </c>
      <c r="N20" s="40">
        <f t="shared" si="0"/>
        <v>5718622</v>
      </c>
      <c r="O20" s="40">
        <f t="shared" si="0"/>
        <v>5841992</v>
      </c>
    </row>
    <row r="21" spans="1:15" x14ac:dyDescent="0.35">
      <c r="A21" s="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x14ac:dyDescent="0.35">
      <c r="A22" s="9" t="s">
        <v>90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 x14ac:dyDescent="0.35">
      <c r="A23" s="1" t="s">
        <v>38</v>
      </c>
      <c r="B23" s="40">
        <f>SUM(Monthly!C27:'Monthly'!O27)</f>
        <v>58629.999999999985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>
        <f>SUM(Monthly!P27:'Monthly'!AB27)</f>
        <v>64383.799999999988</v>
      </c>
      <c r="O23" s="40">
        <f>SUM(Monthly!AC27:'Monthly'!AO27)</f>
        <v>64084.799999999988</v>
      </c>
    </row>
    <row r="24" spans="1:15" x14ac:dyDescent="0.35">
      <c r="A24" s="1" t="s">
        <v>22</v>
      </c>
      <c r="B24" s="40">
        <f>SUM(Monthly!C28:'Monthly'!O28)</f>
        <v>12898.599999999999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>
        <f>SUM(Monthly!P28:'Monthly'!AB28)</f>
        <v>14128.399999999998</v>
      </c>
      <c r="O24" s="40">
        <f>SUM(Monthly!AC28:'Monthly'!AO28)</f>
        <v>14128.399999999998</v>
      </c>
    </row>
    <row r="25" spans="1:15" x14ac:dyDescent="0.35">
      <c r="A25" s="1" t="s">
        <v>32</v>
      </c>
      <c r="B25" s="40">
        <f>SUM(Monthly!C29:'Monthly'!O29)</f>
        <v>38438.399999999994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>
        <f>SUM(Monthly!P29:'Monthly'!AB29)</f>
        <v>43804.799999999988</v>
      </c>
      <c r="O25" s="40">
        <f>SUM(Monthly!AC29:'Monthly'!AO29)</f>
        <v>43804.799999999988</v>
      </c>
    </row>
    <row r="26" spans="1:15" x14ac:dyDescent="0.35">
      <c r="A26" s="1" t="s">
        <v>33</v>
      </c>
      <c r="B26" s="40">
        <f>SUM(Monthly!C30:'Monthly'!O30)</f>
        <v>32871.799999999996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>
        <f>SUM(Monthly!P30:'Monthly'!AB30)</f>
        <v>38126.400000000001</v>
      </c>
      <c r="O26" s="40">
        <f>SUM(Monthly!AC30:'Monthly'!AO30)</f>
        <v>38126.400000000001</v>
      </c>
    </row>
    <row r="27" spans="1:15" x14ac:dyDescent="0.35">
      <c r="A27" s="12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35">
      <c r="A28" s="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15" x14ac:dyDescent="0.35">
      <c r="A29" s="9" t="s">
        <v>91</v>
      </c>
      <c r="B29" s="40">
        <f>SUM(Monthly!C33:'Monthly'!O33)</f>
        <v>142838.80000000002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>
        <f>SUM(Monthly!P33:'Monthly'!AB33)</f>
        <v>160443.4</v>
      </c>
      <c r="O29" s="40">
        <f>SUM(Monthly!AC33:'Monthly'!AO33)</f>
        <v>160144.4</v>
      </c>
    </row>
    <row r="30" spans="1:15" x14ac:dyDescent="0.35">
      <c r="A30" s="1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x14ac:dyDescent="0.35">
      <c r="A31" s="1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1:15" x14ac:dyDescent="0.35">
      <c r="A32" s="9" t="s">
        <v>151</v>
      </c>
      <c r="B32" s="40">
        <f>B20-B29</f>
        <v>3500749.2</v>
      </c>
      <c r="C32" s="40">
        <f t="shared" ref="C32:N32" si="1">C20-C29</f>
        <v>0</v>
      </c>
      <c r="D32" s="40">
        <f t="shared" si="1"/>
        <v>0</v>
      </c>
      <c r="E32" s="40">
        <f t="shared" si="1"/>
        <v>0</v>
      </c>
      <c r="F32" s="40">
        <f t="shared" si="1"/>
        <v>0</v>
      </c>
      <c r="G32" s="40">
        <f t="shared" si="1"/>
        <v>0</v>
      </c>
      <c r="H32" s="40">
        <f t="shared" si="1"/>
        <v>0</v>
      </c>
      <c r="I32" s="40">
        <f t="shared" si="1"/>
        <v>0</v>
      </c>
      <c r="J32" s="40">
        <f t="shared" si="1"/>
        <v>0</v>
      </c>
      <c r="K32" s="40">
        <f t="shared" si="1"/>
        <v>0</v>
      </c>
      <c r="L32" s="40">
        <f t="shared" si="1"/>
        <v>0</v>
      </c>
      <c r="M32" s="40">
        <f t="shared" si="1"/>
        <v>0</v>
      </c>
      <c r="N32" s="40">
        <f t="shared" si="1"/>
        <v>5558178.5999999996</v>
      </c>
      <c r="O32" s="40">
        <f t="shared" ref="O32" si="2">O20-O29</f>
        <v>5681847.5999999996</v>
      </c>
    </row>
    <row r="33" spans="1:15" x14ac:dyDescent="0.35">
      <c r="A33" s="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  <row r="34" spans="1:15" x14ac:dyDescent="0.35">
      <c r="A34" s="9" t="s">
        <v>69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 spans="1:15" x14ac:dyDescent="0.35">
      <c r="A35" s="1" t="s">
        <v>72</v>
      </c>
      <c r="B35" s="40">
        <f>SUM(Monthly!C39:'Monthly'!O39)</f>
        <v>301009.80000000005</v>
      </c>
      <c r="C35" s="40">
        <f>SUM(Monthly!D39:'Monthly'!N39)</f>
        <v>236555.80000000002</v>
      </c>
      <c r="D35" s="40">
        <f>SUM(Monthly!E39:'Monthly'!P39)</f>
        <v>226935.80000000002</v>
      </c>
      <c r="E35" s="40">
        <f>SUM(Monthly!F39:'Monthly'!Q39)</f>
        <v>216450.00000000003</v>
      </c>
      <c r="F35" s="40">
        <f>SUM(Monthly!G39:'Monthly'!R39)</f>
        <v>219336.00000000003</v>
      </c>
      <c r="G35" s="40">
        <f>SUM(Monthly!H39:'Monthly'!S39)</f>
        <v>219336.00000000003</v>
      </c>
      <c r="H35" s="40">
        <f>SUM(Monthly!I39:'Monthly'!T39)</f>
        <v>219336.00000000003</v>
      </c>
      <c r="I35" s="40">
        <f>SUM(Monthly!J39:'Monthly'!U39)</f>
        <v>219336.00000000003</v>
      </c>
      <c r="J35" s="40">
        <f>SUM(Monthly!K39:'Monthly'!V39)</f>
        <v>219336.00000000003</v>
      </c>
      <c r="K35" s="40">
        <f>SUM(Monthly!L39:'Monthly'!W39)</f>
        <v>219336.00000000003</v>
      </c>
      <c r="L35" s="40">
        <f>SUM(Monthly!M39:'Monthly'!X39)</f>
        <v>219336.00000000003</v>
      </c>
      <c r="M35" s="40">
        <f>SUM(Monthly!N39:'Monthly'!Y39)</f>
        <v>219336.00000000003</v>
      </c>
      <c r="N35" s="40">
        <f>SUM(Monthly!P39:'Monthly'!AB39)</f>
        <v>237614.00000000003</v>
      </c>
      <c r="O35" s="40">
        <f>SUM(Monthly!AC39:'Monthly'!AO39)</f>
        <v>237614.00000000003</v>
      </c>
    </row>
    <row r="36" spans="1:15" x14ac:dyDescent="0.35">
      <c r="A36" s="1" t="s">
        <v>73</v>
      </c>
      <c r="B36" s="40">
        <f>SUM(Monthly!C40:'Monthly'!O40)</f>
        <v>14336.399999999996</v>
      </c>
      <c r="C36" s="40">
        <f>SUM(Monthly!D40:'Monthly'!N40)</f>
        <v>12130.799999999997</v>
      </c>
      <c r="D36" s="40">
        <f>SUM(Monthly!E40:'Monthly'!P40)</f>
        <v>13233.599999999997</v>
      </c>
      <c r="E36" s="40">
        <f>SUM(Monthly!F40:'Monthly'!Q40)</f>
        <v>13233.599999999997</v>
      </c>
      <c r="F36" s="40">
        <f>SUM(Monthly!G40:'Monthly'!R40)</f>
        <v>13233.599999999997</v>
      </c>
      <c r="G36" s="40">
        <f>SUM(Monthly!H40:'Monthly'!S40)</f>
        <v>13233.599999999997</v>
      </c>
      <c r="H36" s="40">
        <f>SUM(Monthly!I40:'Monthly'!T40)</f>
        <v>13233.599999999997</v>
      </c>
      <c r="I36" s="40">
        <f>SUM(Monthly!J40:'Monthly'!U40)</f>
        <v>13233.599999999997</v>
      </c>
      <c r="J36" s="40">
        <f>SUM(Monthly!K40:'Monthly'!V40)</f>
        <v>13233.599999999997</v>
      </c>
      <c r="K36" s="40">
        <f>SUM(Monthly!L40:'Monthly'!W40)</f>
        <v>13233.599999999997</v>
      </c>
      <c r="L36" s="40">
        <f>SUM(Monthly!M40:'Monthly'!X40)</f>
        <v>13233.599999999997</v>
      </c>
      <c r="M36" s="40">
        <f>SUM(Monthly!N40:'Monthly'!Y40)</f>
        <v>13233.599999999997</v>
      </c>
      <c r="N36" s="40">
        <f>SUM(Monthly!P40:'Monthly'!AB40)</f>
        <v>14336.399999999996</v>
      </c>
      <c r="O36" s="40">
        <f>SUM(Monthly!AC40:'Monthly'!AO40)</f>
        <v>14336.399999999996</v>
      </c>
    </row>
    <row r="37" spans="1:15" x14ac:dyDescent="0.35">
      <c r="A37" s="1" t="s">
        <v>86</v>
      </c>
      <c r="B37" s="40">
        <f>SUM(Monthly!C41:'Monthly'!O41)</f>
        <v>4680</v>
      </c>
      <c r="C37" s="40">
        <f>SUM(Monthly!D41:'Monthly'!N41)</f>
        <v>3960</v>
      </c>
      <c r="D37" s="40">
        <f>SUM(Monthly!E41:'Monthly'!P41)</f>
        <v>4320</v>
      </c>
      <c r="E37" s="40">
        <f>SUM(Monthly!F41:'Monthly'!Q41)</f>
        <v>4320</v>
      </c>
      <c r="F37" s="40">
        <f>SUM(Monthly!G41:'Monthly'!R41)</f>
        <v>4320</v>
      </c>
      <c r="G37" s="40">
        <f>SUM(Monthly!H41:'Monthly'!S41)</f>
        <v>4320</v>
      </c>
      <c r="H37" s="40">
        <f>SUM(Monthly!I41:'Monthly'!T41)</f>
        <v>4320</v>
      </c>
      <c r="I37" s="40">
        <f>SUM(Monthly!J41:'Monthly'!U41)</f>
        <v>4320</v>
      </c>
      <c r="J37" s="40">
        <f>SUM(Monthly!K41:'Monthly'!V41)</f>
        <v>4320</v>
      </c>
      <c r="K37" s="40">
        <f>SUM(Monthly!L41:'Monthly'!W41)</f>
        <v>4320</v>
      </c>
      <c r="L37" s="40">
        <f>SUM(Monthly!M41:'Monthly'!X41)</f>
        <v>4320</v>
      </c>
      <c r="M37" s="40">
        <f>SUM(Monthly!N41:'Monthly'!Y41)</f>
        <v>4320</v>
      </c>
      <c r="N37" s="40">
        <f>SUM(Monthly!P41:'Monthly'!AB41)</f>
        <v>4680</v>
      </c>
      <c r="O37" s="40">
        <f>SUM(Monthly!AC41:'Monthly'!AO41)</f>
        <v>4680</v>
      </c>
    </row>
    <row r="38" spans="1:15" x14ac:dyDescent="0.35">
      <c r="A38" s="1" t="s">
        <v>85</v>
      </c>
      <c r="B38" s="40">
        <f>SUM(Monthly!C42:'Monthly'!O42)</f>
        <v>48360</v>
      </c>
      <c r="C38" s="40">
        <f>SUM(Monthly!D42:'Monthly'!N42)</f>
        <v>40920</v>
      </c>
      <c r="D38" s="40">
        <f>SUM(Monthly!E42:'Monthly'!P42)</f>
        <v>44640</v>
      </c>
      <c r="E38" s="40">
        <f>SUM(Monthly!F42:'Monthly'!Q42)</f>
        <v>44640</v>
      </c>
      <c r="F38" s="40">
        <f>SUM(Monthly!G42:'Monthly'!R42)</f>
        <v>44640</v>
      </c>
      <c r="G38" s="40">
        <f>SUM(Monthly!H42:'Monthly'!S42)</f>
        <v>44640</v>
      </c>
      <c r="H38" s="40">
        <f>SUM(Monthly!I42:'Monthly'!T42)</f>
        <v>44640</v>
      </c>
      <c r="I38" s="40">
        <f>SUM(Monthly!J42:'Monthly'!U42)</f>
        <v>44640</v>
      </c>
      <c r="J38" s="40">
        <f>SUM(Monthly!K42:'Monthly'!V42)</f>
        <v>44640</v>
      </c>
      <c r="K38" s="40">
        <f>SUM(Monthly!L42:'Monthly'!W42)</f>
        <v>44640</v>
      </c>
      <c r="L38" s="40">
        <f>SUM(Monthly!M42:'Monthly'!X42)</f>
        <v>44640</v>
      </c>
      <c r="M38" s="40">
        <f>SUM(Monthly!N42:'Monthly'!Y42)</f>
        <v>44640</v>
      </c>
      <c r="N38" s="40">
        <f>SUM(Monthly!P42:'Monthly'!AB42)</f>
        <v>48360</v>
      </c>
      <c r="O38" s="40">
        <f>SUM(Monthly!AC42:'Monthly'!AO42)</f>
        <v>48360</v>
      </c>
    </row>
    <row r="39" spans="1:15" x14ac:dyDescent="0.35">
      <c r="A39" s="1" t="s">
        <v>196</v>
      </c>
      <c r="B39" s="40">
        <f>SUM(Monthly!C43:'Monthly'!O43)</f>
        <v>174408</v>
      </c>
      <c r="C39" s="40">
        <f>SUM(Monthly!D43:'Monthly'!N43)</f>
        <v>147576</v>
      </c>
      <c r="D39" s="40">
        <f>SUM(Monthly!E43:'Monthly'!P43)</f>
        <v>160992</v>
      </c>
      <c r="E39" s="40">
        <f>SUM(Monthly!F43:'Monthly'!Q43)</f>
        <v>160992</v>
      </c>
      <c r="F39" s="40">
        <f>SUM(Monthly!G43:'Monthly'!R43)</f>
        <v>160992</v>
      </c>
      <c r="G39" s="40">
        <f>SUM(Monthly!H43:'Monthly'!S43)</f>
        <v>160992</v>
      </c>
      <c r="H39" s="40">
        <f>SUM(Monthly!I43:'Monthly'!T43)</f>
        <v>160992</v>
      </c>
      <c r="I39" s="40">
        <f>SUM(Monthly!J43:'Monthly'!U43)</f>
        <v>160992</v>
      </c>
      <c r="J39" s="40">
        <f>SUM(Monthly!K43:'Monthly'!V43)</f>
        <v>160992</v>
      </c>
      <c r="K39" s="40">
        <f>SUM(Monthly!L43:'Monthly'!W43)</f>
        <v>160992</v>
      </c>
      <c r="L39" s="40">
        <f>SUM(Monthly!M43:'Monthly'!X43)</f>
        <v>160992</v>
      </c>
      <c r="M39" s="40">
        <f>SUM(Monthly!N43:'Monthly'!Y43)</f>
        <v>160992</v>
      </c>
      <c r="N39" s="40">
        <f>SUM(Monthly!P43:'Monthly'!AB43)</f>
        <v>174408</v>
      </c>
      <c r="O39" s="40">
        <f>SUM(Monthly!AC43:'Monthly'!AO43)</f>
        <v>174408</v>
      </c>
    </row>
    <row r="40" spans="1:15" x14ac:dyDescent="0.35">
      <c r="A40" s="1" t="s">
        <v>14</v>
      </c>
      <c r="B40" s="40">
        <f>SUM(Monthly!C44:'Monthly'!O44)</f>
        <v>51772.5</v>
      </c>
      <c r="C40" s="40">
        <f>SUM(Monthly!D44:'Monthly'!N44)</f>
        <v>45103.5</v>
      </c>
      <c r="D40" s="40">
        <f>SUM(Monthly!E44:'Monthly'!P44)</f>
        <v>52123.5</v>
      </c>
      <c r="E40" s="40">
        <f>SUM(Monthly!F44:'Monthly'!Q44)</f>
        <v>53703</v>
      </c>
      <c r="F40" s="40">
        <f>SUM(Monthly!G44:'Monthly'!R44)</f>
        <v>54756</v>
      </c>
      <c r="G40" s="40">
        <f>SUM(Monthly!H44:'Monthly'!S44)</f>
        <v>54756</v>
      </c>
      <c r="H40" s="40">
        <f>SUM(Monthly!I44:'Monthly'!T44)</f>
        <v>54756</v>
      </c>
      <c r="I40" s="40">
        <f>SUM(Monthly!J44:'Monthly'!U44)</f>
        <v>54756</v>
      </c>
      <c r="J40" s="40">
        <f>SUM(Monthly!K44:'Monthly'!V44)</f>
        <v>54756</v>
      </c>
      <c r="K40" s="40">
        <f>SUM(Monthly!L44:'Monthly'!W44)</f>
        <v>54756</v>
      </c>
      <c r="L40" s="40">
        <f>SUM(Monthly!M44:'Monthly'!X44)</f>
        <v>54756</v>
      </c>
      <c r="M40" s="40">
        <f>SUM(Monthly!N44:'Monthly'!Y44)</f>
        <v>54756</v>
      </c>
      <c r="N40" s="40">
        <f>SUM(Monthly!P44:'Monthly'!AB44)</f>
        <v>59319</v>
      </c>
      <c r="O40" s="40">
        <f>SUM(Monthly!AC44:'Monthly'!AO44)</f>
        <v>59319</v>
      </c>
    </row>
    <row r="41" spans="1:15" x14ac:dyDescent="0.35">
      <c r="A41" s="1" t="s">
        <v>75</v>
      </c>
      <c r="B41" s="40">
        <f>SUM(Monthly!C45:'Monthly'!O45)</f>
        <v>8034</v>
      </c>
      <c r="C41" s="40">
        <f>SUM(Monthly!D45:'Monthly'!N45)</f>
        <v>6798</v>
      </c>
      <c r="D41" s="40">
        <f>SUM(Monthly!E45:'Monthly'!P45)</f>
        <v>7416</v>
      </c>
      <c r="E41" s="40">
        <f>SUM(Monthly!F45:'Monthly'!Q45)</f>
        <v>7416</v>
      </c>
      <c r="F41" s="40">
        <f>SUM(Monthly!G45:'Monthly'!R45)</f>
        <v>7416</v>
      </c>
      <c r="G41" s="40">
        <f>SUM(Monthly!H45:'Monthly'!S45)</f>
        <v>7416</v>
      </c>
      <c r="H41" s="40">
        <f>SUM(Monthly!I45:'Monthly'!T45)</f>
        <v>7416</v>
      </c>
      <c r="I41" s="40">
        <f>SUM(Monthly!J45:'Monthly'!U45)</f>
        <v>7416</v>
      </c>
      <c r="J41" s="40">
        <f>SUM(Monthly!K45:'Monthly'!V45)</f>
        <v>7416</v>
      </c>
      <c r="K41" s="40">
        <f>SUM(Monthly!L45:'Monthly'!W45)</f>
        <v>7416</v>
      </c>
      <c r="L41" s="40">
        <f>SUM(Monthly!M45:'Monthly'!X45)</f>
        <v>7416</v>
      </c>
      <c r="M41" s="40">
        <f>SUM(Monthly!N45:'Monthly'!Y45)</f>
        <v>7416</v>
      </c>
      <c r="N41" s="40">
        <f>SUM(Monthly!P45:'Monthly'!AB45)</f>
        <v>8034</v>
      </c>
      <c r="O41" s="40">
        <f>SUM(Monthly!AC45:'Monthly'!AO45)</f>
        <v>8034</v>
      </c>
    </row>
    <row r="42" spans="1:15" x14ac:dyDescent="0.35">
      <c r="A42" s="1" t="s">
        <v>88</v>
      </c>
      <c r="B42" s="40">
        <f>SUM(Monthly!C46:'Monthly'!O46)</f>
        <v>46800</v>
      </c>
      <c r="C42" s="40">
        <f>SUM(Monthly!D46:'Monthly'!N46)</f>
        <v>39600</v>
      </c>
      <c r="D42" s="40">
        <f>SUM(Monthly!E46:'Monthly'!P46)</f>
        <v>43200</v>
      </c>
      <c r="E42" s="40">
        <f>SUM(Monthly!F46:'Monthly'!Q46)</f>
        <v>43200</v>
      </c>
      <c r="F42" s="40">
        <f>SUM(Monthly!G46:'Monthly'!R46)</f>
        <v>43200</v>
      </c>
      <c r="G42" s="40">
        <f>SUM(Monthly!H46:'Monthly'!S46)</f>
        <v>43200</v>
      </c>
      <c r="H42" s="40">
        <f>SUM(Monthly!I46:'Monthly'!T46)</f>
        <v>43200</v>
      </c>
      <c r="I42" s="40">
        <f>SUM(Monthly!J46:'Monthly'!U46)</f>
        <v>43200</v>
      </c>
      <c r="J42" s="40">
        <f>SUM(Monthly!K46:'Monthly'!V46)</f>
        <v>43200</v>
      </c>
      <c r="K42" s="40">
        <f>SUM(Monthly!L46:'Monthly'!W46)</f>
        <v>43200</v>
      </c>
      <c r="L42" s="40">
        <f>SUM(Monthly!M46:'Monthly'!X46)</f>
        <v>43200</v>
      </c>
      <c r="M42" s="40">
        <f>SUM(Monthly!N46:'Monthly'!Y46)</f>
        <v>43200</v>
      </c>
      <c r="N42" s="40">
        <f>SUM(Monthly!P46:'Monthly'!AB46)</f>
        <v>46800</v>
      </c>
      <c r="O42" s="40">
        <f>SUM(Monthly!AC46:'Monthly'!AO46)</f>
        <v>46800</v>
      </c>
    </row>
    <row r="43" spans="1:15" s="10" customFormat="1" x14ac:dyDescent="0.35">
      <c r="A43" s="2" t="s">
        <v>74</v>
      </c>
      <c r="B43" s="40">
        <f>Engine!C111</f>
        <v>1435185.0443767782</v>
      </c>
      <c r="C43" s="40">
        <f>SUM(Monthly!D52:'Monthly'!N52)</f>
        <v>1009554.699861889</v>
      </c>
      <c r="D43" s="40">
        <f>SUM(Monthly!E52:'Monthly'!P52)</f>
        <v>1104085.7308489569</v>
      </c>
      <c r="E43" s="40">
        <f>SUM(Monthly!F52:'Monthly'!Q52)</f>
        <v>1106839.0618485801</v>
      </c>
      <c r="F43" s="40">
        <f>SUM(Monthly!G52:'Monthly'!R52)</f>
        <v>1109592.3928482037</v>
      </c>
      <c r="G43" s="40">
        <f>SUM(Monthly!H52:'Monthly'!S52)</f>
        <v>1112345.7238478269</v>
      </c>
      <c r="H43" s="40">
        <f>SUM(Monthly!I52:'Monthly'!T52)</f>
        <v>1115099.0548474505</v>
      </c>
      <c r="I43" s="40">
        <f>SUM(Monthly!J52:'Monthly'!U52)</f>
        <v>1117852.3858470737</v>
      </c>
      <c r="J43" s="40">
        <f>SUM(Monthly!K52:'Monthly'!V52)</f>
        <v>1120605.716846697</v>
      </c>
      <c r="K43" s="40">
        <f>SUM(Monthly!L52:'Monthly'!W52)</f>
        <v>1123359.0478463206</v>
      </c>
      <c r="L43" s="40">
        <f>SUM(Monthly!M52:'Monthly'!X52)</f>
        <v>1126112.3788459438</v>
      </c>
      <c r="M43" s="40">
        <f>SUM(Monthly!N52:'Monthly'!Y52)</f>
        <v>1128865.7098455671</v>
      </c>
      <c r="N43" s="40">
        <f>Engine!P111</f>
        <v>1494058.6635918815</v>
      </c>
      <c r="O43" s="40">
        <f>Engine!AC111</f>
        <v>1494058.6635918815</v>
      </c>
    </row>
    <row r="44" spans="1:15" s="10" customFormat="1" x14ac:dyDescent="0.35">
      <c r="A44" s="37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1:15" s="10" customFormat="1" x14ac:dyDescent="0.35">
      <c r="A45" s="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0" customFormat="1" x14ac:dyDescent="0.35">
      <c r="A46" s="9" t="s">
        <v>150</v>
      </c>
      <c r="B46" s="40">
        <f>SUM(B35:B43)</f>
        <v>2084585.7443767781</v>
      </c>
      <c r="C46" s="40">
        <f t="shared" ref="C46:N46" si="3">SUM(C35:C43)</f>
        <v>1542198.7998618889</v>
      </c>
      <c r="D46" s="40">
        <f t="shared" si="3"/>
        <v>1656946.6308489568</v>
      </c>
      <c r="E46" s="40">
        <f t="shared" si="3"/>
        <v>1650793.6618485802</v>
      </c>
      <c r="F46" s="40">
        <f t="shared" si="3"/>
        <v>1657485.9928482038</v>
      </c>
      <c r="G46" s="40">
        <f t="shared" si="3"/>
        <v>1660239.323847827</v>
      </c>
      <c r="H46" s="40">
        <f t="shared" si="3"/>
        <v>1662992.6548474506</v>
      </c>
      <c r="I46" s="40">
        <f t="shared" si="3"/>
        <v>1665745.9858470738</v>
      </c>
      <c r="J46" s="40">
        <f t="shared" si="3"/>
        <v>1668499.3168466971</v>
      </c>
      <c r="K46" s="40">
        <f t="shared" si="3"/>
        <v>1671252.6478463206</v>
      </c>
      <c r="L46" s="40">
        <f t="shared" si="3"/>
        <v>1674005.9788459439</v>
      </c>
      <c r="M46" s="40">
        <f t="shared" si="3"/>
        <v>1676759.3098455672</v>
      </c>
      <c r="N46" s="40">
        <f t="shared" si="3"/>
        <v>2087610.0635918817</v>
      </c>
      <c r="O46" s="40">
        <f t="shared" ref="O46" si="4">SUM(O35:O43)</f>
        <v>2087610.0635918817</v>
      </c>
    </row>
    <row r="47" spans="1:15" s="10" customFormat="1" x14ac:dyDescent="0.35">
      <c r="A47" s="37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1:15" s="10" customFormat="1" x14ac:dyDescent="0.35">
      <c r="A48" s="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x14ac:dyDescent="0.35">
      <c r="A49" s="9" t="s">
        <v>79</v>
      </c>
      <c r="B49" s="40">
        <f>B32-B46</f>
        <v>1416163.455623222</v>
      </c>
      <c r="C49" s="40">
        <f t="shared" ref="C49:N49" si="5">C32-C46</f>
        <v>-1542198.7998618889</v>
      </c>
      <c r="D49" s="40">
        <f t="shared" si="5"/>
        <v>-1656946.6308489568</v>
      </c>
      <c r="E49" s="40">
        <f t="shared" si="5"/>
        <v>-1650793.6618485802</v>
      </c>
      <c r="F49" s="40">
        <f t="shared" si="5"/>
        <v>-1657485.9928482038</v>
      </c>
      <c r="G49" s="40">
        <f t="shared" si="5"/>
        <v>-1660239.323847827</v>
      </c>
      <c r="H49" s="40">
        <f t="shared" si="5"/>
        <v>-1662992.6548474506</v>
      </c>
      <c r="I49" s="40">
        <f t="shared" si="5"/>
        <v>-1665745.9858470738</v>
      </c>
      <c r="J49" s="40">
        <f t="shared" si="5"/>
        <v>-1668499.3168466971</v>
      </c>
      <c r="K49" s="40">
        <f t="shared" si="5"/>
        <v>-1671252.6478463206</v>
      </c>
      <c r="L49" s="40">
        <f t="shared" si="5"/>
        <v>-1674005.9788459439</v>
      </c>
      <c r="M49" s="40">
        <f t="shared" si="5"/>
        <v>-1676759.3098455672</v>
      </c>
      <c r="N49" s="40">
        <f t="shared" si="5"/>
        <v>3470568.536408118</v>
      </c>
      <c r="O49" s="40">
        <f t="shared" ref="O49" si="6">O32-O46</f>
        <v>3594237.536408118</v>
      </c>
    </row>
    <row r="50" spans="1:15" x14ac:dyDescent="0.35">
      <c r="A50" s="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  <row r="51" spans="1:15" x14ac:dyDescent="0.35">
      <c r="A51" s="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</row>
    <row r="52" spans="1:15" x14ac:dyDescent="0.35">
      <c r="A52" s="9" t="s">
        <v>0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1:15" x14ac:dyDescent="0.35">
      <c r="A53" s="13" t="s">
        <v>197</v>
      </c>
      <c r="B53" s="40">
        <f>10*INT(SUM(Monthly!C63:'Monthly'!O63)/10)</f>
        <v>4200</v>
      </c>
      <c r="C53" s="40">
        <f>SUM(Monthly!D63:'Monthly'!N63)</f>
        <v>2100</v>
      </c>
      <c r="D53" s="40">
        <f>SUM(Monthly!E63:'Monthly'!P63)</f>
        <v>0</v>
      </c>
      <c r="E53" s="40">
        <f>SUM(Monthly!F63:'Monthly'!Q63)</f>
        <v>0</v>
      </c>
      <c r="F53" s="40">
        <f>SUM(Monthly!G63:'Monthly'!R63)</f>
        <v>0</v>
      </c>
      <c r="G53" s="40">
        <f>SUM(Monthly!H63:'Monthly'!S63)</f>
        <v>0</v>
      </c>
      <c r="H53" s="40">
        <f>SUM(Monthly!I63:'Monthly'!T63)</f>
        <v>0</v>
      </c>
      <c r="I53" s="40">
        <f>SUM(Monthly!J63:'Monthly'!U63)</f>
        <v>0</v>
      </c>
      <c r="J53" s="40">
        <f>SUM(Monthly!K63:'Monthly'!V63)</f>
        <v>0</v>
      </c>
      <c r="K53" s="40">
        <f>SUM(Monthly!L63:'Monthly'!W63)</f>
        <v>0</v>
      </c>
      <c r="L53" s="40">
        <f>SUM(Monthly!M63:'Monthly'!X63)</f>
        <v>0</v>
      </c>
      <c r="M53" s="40">
        <f>SUM(Monthly!N63:'Monthly'!Y63)</f>
        <v>0</v>
      </c>
      <c r="N53" s="40">
        <f>SUM(Monthly!P63:'Monthly'!AB63)</f>
        <v>0</v>
      </c>
      <c r="O53" s="40">
        <f>SUM(Monthly!AC63:'Monthly'!AO63)</f>
        <v>0</v>
      </c>
    </row>
    <row r="54" spans="1:15" x14ac:dyDescent="0.35">
      <c r="A54" s="13" t="s">
        <v>80</v>
      </c>
      <c r="B54" s="40">
        <f>SUM(Monthly!C64:'Monthly'!O64)</f>
        <v>15600</v>
      </c>
      <c r="C54" s="40">
        <f>SUM(Monthly!D64:'Monthly'!N64)</f>
        <v>13200</v>
      </c>
      <c r="D54" s="40">
        <f>SUM(Monthly!E64:'Monthly'!P64)</f>
        <v>14400</v>
      </c>
      <c r="E54" s="40">
        <f>SUM(Monthly!F64:'Monthly'!Q64)</f>
        <v>14400</v>
      </c>
      <c r="F54" s="40">
        <f>SUM(Monthly!G64:'Monthly'!R64)</f>
        <v>14400</v>
      </c>
      <c r="G54" s="40">
        <f>SUM(Monthly!H64:'Monthly'!S64)</f>
        <v>14400</v>
      </c>
      <c r="H54" s="40">
        <f>SUM(Monthly!I64:'Monthly'!T64)</f>
        <v>14400</v>
      </c>
      <c r="I54" s="40">
        <f>SUM(Monthly!J64:'Monthly'!U64)</f>
        <v>14400</v>
      </c>
      <c r="J54" s="40">
        <f>SUM(Monthly!K64:'Monthly'!V64)</f>
        <v>14400</v>
      </c>
      <c r="K54" s="40">
        <f>SUM(Monthly!L64:'Monthly'!W64)</f>
        <v>14400</v>
      </c>
      <c r="L54" s="40">
        <f>SUM(Monthly!M64:'Monthly'!X64)</f>
        <v>14400</v>
      </c>
      <c r="M54" s="40">
        <f>SUM(Monthly!N64:'Monthly'!Y64)</f>
        <v>14400</v>
      </c>
      <c r="N54" s="40">
        <f>SUM(Monthly!P64:'Monthly'!AB64)</f>
        <v>15600</v>
      </c>
      <c r="O54" s="40">
        <f>SUM(Monthly!AC64:'Monthly'!AO64)</f>
        <v>15600</v>
      </c>
    </row>
    <row r="55" spans="1:15" x14ac:dyDescent="0.35">
      <c r="A55" s="13" t="s">
        <v>81</v>
      </c>
      <c r="B55" s="40">
        <f>SUM(Monthly!C65:'Monthly'!O65)</f>
        <v>15600</v>
      </c>
      <c r="C55" s="40">
        <f>SUM(Monthly!D65:'Monthly'!N65)</f>
        <v>13200</v>
      </c>
      <c r="D55" s="40">
        <f>SUM(Monthly!E65:'Monthly'!P65)</f>
        <v>14400</v>
      </c>
      <c r="E55" s="40">
        <f>SUM(Monthly!F65:'Monthly'!Q65)</f>
        <v>14400</v>
      </c>
      <c r="F55" s="40">
        <f>SUM(Monthly!G65:'Monthly'!R65)</f>
        <v>14400</v>
      </c>
      <c r="G55" s="40">
        <f>SUM(Monthly!H65:'Monthly'!S65)</f>
        <v>14400</v>
      </c>
      <c r="H55" s="40">
        <f>SUM(Monthly!I65:'Monthly'!T65)</f>
        <v>14400</v>
      </c>
      <c r="I55" s="40">
        <f>SUM(Monthly!J65:'Monthly'!U65)</f>
        <v>14400</v>
      </c>
      <c r="J55" s="40">
        <f>SUM(Monthly!K65:'Monthly'!V65)</f>
        <v>14400</v>
      </c>
      <c r="K55" s="40">
        <f>SUM(Monthly!L65:'Monthly'!W65)</f>
        <v>14400</v>
      </c>
      <c r="L55" s="40">
        <f>SUM(Monthly!M65:'Monthly'!X65)</f>
        <v>14400</v>
      </c>
      <c r="M55" s="40">
        <f>SUM(Monthly!N65:'Monthly'!Y65)</f>
        <v>14400</v>
      </c>
      <c r="N55" s="40">
        <f>SUM(Monthly!P65:'Monthly'!AB65)</f>
        <v>15600</v>
      </c>
      <c r="O55" s="40">
        <f>SUM(Monthly!AC65:'Monthly'!AO65)</f>
        <v>15600</v>
      </c>
    </row>
    <row r="56" spans="1:15" x14ac:dyDescent="0.35">
      <c r="A56" s="13" t="s">
        <v>82</v>
      </c>
      <c r="B56" s="40">
        <f>10*INT(0.1*SUM(Monthly!C66:'Monthly'!O66))</f>
        <v>25800</v>
      </c>
      <c r="C56" s="40">
        <f>SUM(Monthly!D66:'Monthly'!N66)</f>
        <v>18047.149999999998</v>
      </c>
      <c r="D56" s="40">
        <f>SUM(Monthly!E66:'Monthly'!P66)</f>
        <v>12081.150000000003</v>
      </c>
      <c r="E56" s="40">
        <f>SUM(Monthly!F66:'Monthly'!Q66)</f>
        <v>7159.2000000000016</v>
      </c>
      <c r="F56" s="40">
        <f>SUM(Monthly!G66:'Monthly'!R66)</f>
        <v>7159.2000000000016</v>
      </c>
      <c r="G56" s="40">
        <f>SUM(Monthly!H66:'Monthly'!S66)</f>
        <v>7159.2000000000016</v>
      </c>
      <c r="H56" s="40">
        <f>SUM(Monthly!I66:'Monthly'!T66)</f>
        <v>7159.2000000000016</v>
      </c>
      <c r="I56" s="40">
        <f>SUM(Monthly!J66:'Monthly'!U66)</f>
        <v>7159.2000000000016</v>
      </c>
      <c r="J56" s="40">
        <f>SUM(Monthly!K66:'Monthly'!V66)</f>
        <v>7159.2000000000016</v>
      </c>
      <c r="K56" s="40">
        <f>SUM(Monthly!L66:'Monthly'!W66)</f>
        <v>7159.2000000000016</v>
      </c>
      <c r="L56" s="40">
        <f>SUM(Monthly!M66:'Monthly'!X66)</f>
        <v>7159.2000000000016</v>
      </c>
      <c r="M56" s="40">
        <f>SUM(Monthly!N66:'Monthly'!Y66)</f>
        <v>7159.2000000000016</v>
      </c>
      <c r="N56" s="40">
        <f>10*INT(SUM(Monthly!P66:'Monthly'!AB66)/10)</f>
        <v>7750</v>
      </c>
      <c r="O56" s="40">
        <f>10*INT(SUM(Monthly!AC66:'Monthly'!AO66)/10)</f>
        <v>7750</v>
      </c>
    </row>
    <row r="57" spans="1:15" x14ac:dyDescent="0.35">
      <c r="A57" s="13" t="s">
        <v>126</v>
      </c>
      <c r="B57" s="40">
        <f>SUM(Monthly!C67:'Monthly'!O67)</f>
        <v>39000</v>
      </c>
      <c r="C57" s="40">
        <f>SUM(Monthly!D67:'Monthly'!N67)</f>
        <v>33000</v>
      </c>
      <c r="D57" s="40">
        <f>SUM(Monthly!E67:'Monthly'!P67)</f>
        <v>36000</v>
      </c>
      <c r="E57" s="40">
        <f>SUM(Monthly!F67:'Monthly'!Q67)</f>
        <v>36000</v>
      </c>
      <c r="F57" s="40">
        <f>SUM(Monthly!G67:'Monthly'!R67)</f>
        <v>36000</v>
      </c>
      <c r="G57" s="40">
        <f>SUM(Monthly!H67:'Monthly'!S67)</f>
        <v>36000</v>
      </c>
      <c r="H57" s="40">
        <f>SUM(Monthly!I67:'Monthly'!T67)</f>
        <v>36000</v>
      </c>
      <c r="I57" s="40">
        <f>SUM(Monthly!J67:'Monthly'!U67)</f>
        <v>36000</v>
      </c>
      <c r="J57" s="40">
        <f>SUM(Monthly!K67:'Monthly'!V67)</f>
        <v>36000</v>
      </c>
      <c r="K57" s="40">
        <f>SUM(Monthly!L67:'Monthly'!W67)</f>
        <v>36000</v>
      </c>
      <c r="L57" s="40">
        <f>SUM(Monthly!M67:'Monthly'!X67)</f>
        <v>36000</v>
      </c>
      <c r="M57" s="40">
        <f>SUM(Monthly!N67:'Monthly'!Y67)</f>
        <v>36000</v>
      </c>
      <c r="N57" s="40">
        <f>SUM(Monthly!P67:'Monthly'!AB67)</f>
        <v>39000</v>
      </c>
      <c r="O57" s="40">
        <f>SUM(Monthly!AC67:'Monthly'!AO67)</f>
        <v>39000</v>
      </c>
    </row>
    <row r="58" spans="1:15" x14ac:dyDescent="0.35">
      <c r="A58" s="13" t="s">
        <v>192</v>
      </c>
      <c r="B58" s="40">
        <f>10*INT(SUM(Monthly!C68:'Monthly'!O68)/10)</f>
        <v>11910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>
        <f>10*INT(SUM(Monthly!P68:'Monthly'!AB68)/10)</f>
        <v>11910</v>
      </c>
      <c r="O58" s="40">
        <f>10*INT(SUM(Monthly!AC68:'Monthly'!AO68)/10)</f>
        <v>11910</v>
      </c>
    </row>
    <row r="59" spans="1:15" x14ac:dyDescent="0.35">
      <c r="A59" s="13" t="s">
        <v>83</v>
      </c>
      <c r="B59" s="40">
        <f>SUM(Monthly!C69:'Monthly'!O69)</f>
        <v>83824</v>
      </c>
      <c r="C59" s="40">
        <f>SUM(Monthly!D69:'Monthly'!N69)</f>
        <v>70928</v>
      </c>
      <c r="D59" s="40">
        <f>SUM(Monthly!E69:'Monthly'!P69)</f>
        <v>77376</v>
      </c>
      <c r="E59" s="40">
        <f>SUM(Monthly!F69:'Monthly'!Q69)</f>
        <v>77376</v>
      </c>
      <c r="F59" s="40">
        <f>SUM(Monthly!G69:'Monthly'!R69)</f>
        <v>77376</v>
      </c>
      <c r="G59" s="40">
        <f>SUM(Monthly!H69:'Monthly'!S69)</f>
        <v>77376</v>
      </c>
      <c r="H59" s="40">
        <f>SUM(Monthly!I69:'Monthly'!T69)</f>
        <v>77376</v>
      </c>
      <c r="I59" s="40">
        <f>SUM(Monthly!J69:'Monthly'!U69)</f>
        <v>77376</v>
      </c>
      <c r="J59" s="40">
        <f>SUM(Monthly!K69:'Monthly'!V69)</f>
        <v>77376</v>
      </c>
      <c r="K59" s="40">
        <f>SUM(Monthly!L69:'Monthly'!W69)</f>
        <v>77376</v>
      </c>
      <c r="L59" s="40">
        <f>SUM(Monthly!M69:'Monthly'!X69)</f>
        <v>77376</v>
      </c>
      <c r="M59" s="40">
        <f>SUM(Monthly!N69:'Monthly'!Y69)</f>
        <v>77376</v>
      </c>
      <c r="N59" s="40">
        <f>SUM(Monthly!P69:'Monthly'!AB69)</f>
        <v>83824</v>
      </c>
      <c r="O59" s="40">
        <f>SUM(Monthly!AC69:'Monthly'!AO69)</f>
        <v>83824</v>
      </c>
    </row>
    <row r="60" spans="1:15" x14ac:dyDescent="0.35">
      <c r="A60" s="13" t="s">
        <v>84</v>
      </c>
      <c r="B60" s="40">
        <f>SUM(Monthly!C70:'Monthly'!O70)</f>
        <v>6357</v>
      </c>
      <c r="C60" s="40">
        <f>SUM(Monthly!D70:'Monthly'!N70)</f>
        <v>5379</v>
      </c>
      <c r="D60" s="40">
        <f>SUM(Monthly!E70:'Monthly'!P70)</f>
        <v>5868</v>
      </c>
      <c r="E60" s="40">
        <f>SUM(Monthly!F70:'Monthly'!Q70)</f>
        <v>5868</v>
      </c>
      <c r="F60" s="40">
        <f>SUM(Monthly!G70:'Monthly'!R70)</f>
        <v>5868</v>
      </c>
      <c r="G60" s="40">
        <f>SUM(Monthly!H70:'Monthly'!S70)</f>
        <v>5868</v>
      </c>
      <c r="H60" s="40">
        <f>SUM(Monthly!I70:'Monthly'!T70)</f>
        <v>5868</v>
      </c>
      <c r="I60" s="40">
        <f>SUM(Monthly!J70:'Monthly'!U70)</f>
        <v>5868</v>
      </c>
      <c r="J60" s="40">
        <f>SUM(Monthly!K70:'Monthly'!V70)</f>
        <v>5868</v>
      </c>
      <c r="K60" s="40">
        <f>SUM(Monthly!L70:'Monthly'!W70)</f>
        <v>5868</v>
      </c>
      <c r="L60" s="40">
        <f>SUM(Monthly!M70:'Monthly'!X70)</f>
        <v>5868</v>
      </c>
      <c r="M60" s="40">
        <f>SUM(Monthly!N70:'Monthly'!Y70)</f>
        <v>5868</v>
      </c>
      <c r="N60" s="40">
        <f>SUM(Monthly!P70:'Monthly'!AB70)</f>
        <v>6357</v>
      </c>
      <c r="O60" s="40">
        <f>SUM(Monthly!AC70:'Monthly'!AO70)</f>
        <v>6357</v>
      </c>
    </row>
    <row r="61" spans="1:15" x14ac:dyDescent="0.35">
      <c r="A61" s="1" t="s">
        <v>51</v>
      </c>
      <c r="B61" s="40">
        <f>SUM(Monthly!C71:'Monthly'!O71)</f>
        <v>11388</v>
      </c>
      <c r="C61" s="40">
        <f>SUM(Monthly!D71:'Monthly'!N71)</f>
        <v>9636</v>
      </c>
      <c r="D61" s="40">
        <f>SUM(Monthly!E71:'Monthly'!P71)</f>
        <v>10512</v>
      </c>
      <c r="E61" s="40">
        <f>SUM(Monthly!F71:'Monthly'!Q71)</f>
        <v>10512</v>
      </c>
      <c r="F61" s="40">
        <f>SUM(Monthly!G71:'Monthly'!R71)</f>
        <v>10512</v>
      </c>
      <c r="G61" s="40">
        <f>SUM(Monthly!H71:'Monthly'!S71)</f>
        <v>10512</v>
      </c>
      <c r="H61" s="40">
        <f>SUM(Monthly!I71:'Monthly'!T71)</f>
        <v>10512</v>
      </c>
      <c r="I61" s="40">
        <f>SUM(Monthly!J71:'Monthly'!U71)</f>
        <v>10512</v>
      </c>
      <c r="J61" s="40">
        <f>SUM(Monthly!K71:'Monthly'!V71)</f>
        <v>10512</v>
      </c>
      <c r="K61" s="40">
        <f>SUM(Monthly!L71:'Monthly'!W71)</f>
        <v>10512</v>
      </c>
      <c r="L61" s="40">
        <f>SUM(Monthly!M71:'Monthly'!X71)</f>
        <v>10512</v>
      </c>
      <c r="M61" s="40">
        <f>SUM(Monthly!N71:'Monthly'!Y71)</f>
        <v>10512</v>
      </c>
      <c r="N61" s="40">
        <f>SUM(Monthly!P71:'Monthly'!AB71)</f>
        <v>11388</v>
      </c>
      <c r="O61" s="40">
        <f>SUM(Monthly!AC71:'Monthly'!AO71)</f>
        <v>11388</v>
      </c>
    </row>
    <row r="62" spans="1:15" x14ac:dyDescent="0.35">
      <c r="A62" s="6" t="s">
        <v>19</v>
      </c>
      <c r="B62" s="40">
        <f>SUM(Monthly!C72:'Monthly'!O72)</f>
        <v>7800</v>
      </c>
      <c r="C62" s="40">
        <f>SUM(Monthly!D72:'Monthly'!N72)</f>
        <v>6600</v>
      </c>
      <c r="D62" s="40">
        <f>SUM(Monthly!E72:'Monthly'!P72)</f>
        <v>7200</v>
      </c>
      <c r="E62" s="40">
        <f>SUM(Monthly!F72:'Monthly'!Q72)</f>
        <v>7200</v>
      </c>
      <c r="F62" s="40">
        <f>SUM(Monthly!G72:'Monthly'!R72)</f>
        <v>7200</v>
      </c>
      <c r="G62" s="40">
        <f>SUM(Monthly!H72:'Monthly'!S72)</f>
        <v>7200</v>
      </c>
      <c r="H62" s="40">
        <f>SUM(Monthly!I72:'Monthly'!T72)</f>
        <v>7200</v>
      </c>
      <c r="I62" s="40">
        <f>SUM(Monthly!J72:'Monthly'!U72)</f>
        <v>7200</v>
      </c>
      <c r="J62" s="40">
        <f>SUM(Monthly!K72:'Monthly'!V72)</f>
        <v>7200</v>
      </c>
      <c r="K62" s="40">
        <f>SUM(Monthly!L72:'Monthly'!W72)</f>
        <v>7200</v>
      </c>
      <c r="L62" s="40">
        <f>SUM(Monthly!M72:'Monthly'!X72)</f>
        <v>7200</v>
      </c>
      <c r="M62" s="40">
        <f>SUM(Monthly!N72:'Monthly'!Y72)</f>
        <v>7200</v>
      </c>
      <c r="N62" s="40">
        <f>SUM(Monthly!P72:'Monthly'!AB72)</f>
        <v>7800</v>
      </c>
      <c r="O62" s="40">
        <f>SUM(Monthly!AC72:'Monthly'!AO72)</f>
        <v>7800</v>
      </c>
    </row>
    <row r="63" spans="1:15" x14ac:dyDescent="0.35">
      <c r="A63" s="6" t="s">
        <v>20</v>
      </c>
      <c r="B63" s="40">
        <f>SUM(Monthly!C73:'Monthly'!O73)</f>
        <v>18200</v>
      </c>
      <c r="C63" s="40">
        <f>SUM(Monthly!D73:'Monthly'!N73)</f>
        <v>15400</v>
      </c>
      <c r="D63" s="40">
        <f>SUM(Monthly!E73:'Monthly'!P73)</f>
        <v>16800</v>
      </c>
      <c r="E63" s="40">
        <f>SUM(Monthly!F73:'Monthly'!Q73)</f>
        <v>16800</v>
      </c>
      <c r="F63" s="40">
        <f>SUM(Monthly!G73:'Monthly'!R73)</f>
        <v>16800</v>
      </c>
      <c r="G63" s="40">
        <f>SUM(Monthly!H73:'Monthly'!S73)</f>
        <v>16800</v>
      </c>
      <c r="H63" s="40">
        <f>SUM(Monthly!I73:'Monthly'!T73)</f>
        <v>16800</v>
      </c>
      <c r="I63" s="40">
        <f>SUM(Monthly!J73:'Monthly'!U73)</f>
        <v>16800</v>
      </c>
      <c r="J63" s="40">
        <f>SUM(Monthly!K73:'Monthly'!V73)</f>
        <v>16800</v>
      </c>
      <c r="K63" s="40">
        <f>SUM(Monthly!L73:'Monthly'!W73)</f>
        <v>16800</v>
      </c>
      <c r="L63" s="40">
        <f>SUM(Monthly!M73:'Monthly'!X73)</f>
        <v>16800</v>
      </c>
      <c r="M63" s="40">
        <f>SUM(Monthly!N73:'Monthly'!Y73)</f>
        <v>16800</v>
      </c>
      <c r="N63" s="40">
        <f>SUM(Monthly!P73:'Monthly'!AB73)</f>
        <v>18200</v>
      </c>
      <c r="O63" s="40">
        <f>SUM(Monthly!AC73:'Monthly'!AO73)</f>
        <v>18200</v>
      </c>
    </row>
    <row r="64" spans="1:15" x14ac:dyDescent="0.35">
      <c r="A64" s="6" t="s">
        <v>21</v>
      </c>
      <c r="B64" s="40">
        <f>SUM(Monthly!C74:'Monthly'!O74)</f>
        <v>1482</v>
      </c>
      <c r="C64" s="40">
        <f>SUM(Monthly!D74:'Monthly'!N74)</f>
        <v>1254</v>
      </c>
      <c r="D64" s="40">
        <f>SUM(Monthly!E74:'Monthly'!P74)</f>
        <v>1368</v>
      </c>
      <c r="E64" s="40">
        <f>SUM(Monthly!F74:'Monthly'!Q74)</f>
        <v>1368</v>
      </c>
      <c r="F64" s="40">
        <f>SUM(Monthly!G74:'Monthly'!R74)</f>
        <v>1368</v>
      </c>
      <c r="G64" s="40">
        <f>SUM(Monthly!H74:'Monthly'!S74)</f>
        <v>1368</v>
      </c>
      <c r="H64" s="40">
        <f>SUM(Monthly!I74:'Monthly'!T74)</f>
        <v>1368</v>
      </c>
      <c r="I64" s="40">
        <f>SUM(Monthly!J74:'Monthly'!U74)</f>
        <v>1368</v>
      </c>
      <c r="J64" s="40">
        <f>SUM(Monthly!K74:'Monthly'!V74)</f>
        <v>1368</v>
      </c>
      <c r="K64" s="40">
        <f>SUM(Monthly!L74:'Monthly'!W74)</f>
        <v>1368</v>
      </c>
      <c r="L64" s="40">
        <f>SUM(Monthly!M74:'Monthly'!X74)</f>
        <v>1368</v>
      </c>
      <c r="M64" s="40">
        <f>SUM(Monthly!N74:'Monthly'!Y74)</f>
        <v>1368</v>
      </c>
      <c r="N64" s="40">
        <f>SUM(Monthly!P74:'Monthly'!AB74)</f>
        <v>1482</v>
      </c>
      <c r="O64" s="40">
        <f>SUM(Monthly!AC74:'Monthly'!AO74)</f>
        <v>1482</v>
      </c>
    </row>
    <row r="65" spans="1:15" x14ac:dyDescent="0.35">
      <c r="A65" s="6" t="s">
        <v>22</v>
      </c>
      <c r="B65" s="40">
        <f>SUM(Monthly!C75:'Monthly'!O75)</f>
        <v>1495.0000000000002</v>
      </c>
      <c r="C65" s="40">
        <f>SUM(Monthly!D75:'Monthly'!N75)</f>
        <v>1265.0000000000002</v>
      </c>
      <c r="D65" s="40">
        <f>SUM(Monthly!E75:'Monthly'!P75)</f>
        <v>1380.0000000000002</v>
      </c>
      <c r="E65" s="40">
        <f>SUM(Monthly!F75:'Monthly'!Q75)</f>
        <v>1380.0000000000002</v>
      </c>
      <c r="F65" s="40">
        <f>SUM(Monthly!G75:'Monthly'!R75)</f>
        <v>1380.0000000000002</v>
      </c>
      <c r="G65" s="40">
        <f>SUM(Monthly!H75:'Monthly'!S75)</f>
        <v>1380.0000000000002</v>
      </c>
      <c r="H65" s="40">
        <f>SUM(Monthly!I75:'Monthly'!T75)</f>
        <v>1380.0000000000002</v>
      </c>
      <c r="I65" s="40">
        <f>SUM(Monthly!J75:'Monthly'!U75)</f>
        <v>1380.0000000000002</v>
      </c>
      <c r="J65" s="40">
        <f>SUM(Monthly!K75:'Monthly'!V75)</f>
        <v>1380.0000000000002</v>
      </c>
      <c r="K65" s="40">
        <f>SUM(Monthly!L75:'Monthly'!W75)</f>
        <v>1380.0000000000002</v>
      </c>
      <c r="L65" s="40">
        <f>SUM(Monthly!M75:'Monthly'!X75)</f>
        <v>1380.0000000000002</v>
      </c>
      <c r="M65" s="40">
        <f>SUM(Monthly!N75:'Monthly'!Y75)</f>
        <v>1380.0000000000002</v>
      </c>
      <c r="N65" s="40">
        <f>SUM(Monthly!P75:'Monthly'!AB75)</f>
        <v>1495.0000000000002</v>
      </c>
      <c r="O65" s="40">
        <f>SUM(Monthly!AC75:'Monthly'!AO75)</f>
        <v>1495.0000000000002</v>
      </c>
    </row>
    <row r="66" spans="1:15" x14ac:dyDescent="0.35">
      <c r="A66" s="6" t="s">
        <v>23</v>
      </c>
      <c r="B66" s="40">
        <f>SUM(Monthly!C76:'Monthly'!O76)</f>
        <v>3900</v>
      </c>
      <c r="C66" s="40">
        <f>SUM(Monthly!D76:'Monthly'!N76)</f>
        <v>3300</v>
      </c>
      <c r="D66" s="40">
        <f>SUM(Monthly!E76:'Monthly'!P76)</f>
        <v>3600</v>
      </c>
      <c r="E66" s="40">
        <f>SUM(Monthly!F76:'Monthly'!Q76)</f>
        <v>3600</v>
      </c>
      <c r="F66" s="40">
        <f>SUM(Monthly!G76:'Monthly'!R76)</f>
        <v>3600</v>
      </c>
      <c r="G66" s="40">
        <f>SUM(Monthly!H76:'Monthly'!S76)</f>
        <v>3600</v>
      </c>
      <c r="H66" s="40">
        <f>SUM(Monthly!I76:'Monthly'!T76)</f>
        <v>3600</v>
      </c>
      <c r="I66" s="40">
        <f>SUM(Monthly!J76:'Monthly'!U76)</f>
        <v>3600</v>
      </c>
      <c r="J66" s="40">
        <f>SUM(Monthly!K76:'Monthly'!V76)</f>
        <v>3600</v>
      </c>
      <c r="K66" s="40">
        <f>SUM(Monthly!L76:'Monthly'!W76)</f>
        <v>3600</v>
      </c>
      <c r="L66" s="40">
        <f>SUM(Monthly!M76:'Monthly'!X76)</f>
        <v>3600</v>
      </c>
      <c r="M66" s="40">
        <f>SUM(Monthly!N76:'Monthly'!Y76)</f>
        <v>3600</v>
      </c>
      <c r="N66" s="40">
        <f>SUM(Monthly!P76:'Monthly'!AB76)</f>
        <v>3900</v>
      </c>
      <c r="O66" s="40">
        <f>SUM(Monthly!AC76:'Monthly'!AO76)</f>
        <v>3900</v>
      </c>
    </row>
    <row r="67" spans="1:15" x14ac:dyDescent="0.35">
      <c r="A67" s="6" t="s">
        <v>25</v>
      </c>
      <c r="B67" s="40">
        <f>SUM(Monthly!C77:'Monthly'!O77)</f>
        <v>3120</v>
      </c>
      <c r="C67" s="40">
        <f>SUM(Monthly!D77:'Monthly'!N77)</f>
        <v>2640</v>
      </c>
      <c r="D67" s="40">
        <f>SUM(Monthly!E77:'Monthly'!P77)</f>
        <v>2880</v>
      </c>
      <c r="E67" s="40">
        <f>SUM(Monthly!F77:'Monthly'!Q77)</f>
        <v>2880</v>
      </c>
      <c r="F67" s="40">
        <f>SUM(Monthly!G77:'Monthly'!R77)</f>
        <v>2880</v>
      </c>
      <c r="G67" s="40">
        <f>SUM(Monthly!H77:'Monthly'!S77)</f>
        <v>2880</v>
      </c>
      <c r="H67" s="40">
        <f>SUM(Monthly!I77:'Monthly'!T77)</f>
        <v>2880</v>
      </c>
      <c r="I67" s="40">
        <f>SUM(Monthly!J77:'Monthly'!U77)</f>
        <v>2880</v>
      </c>
      <c r="J67" s="40">
        <f>SUM(Monthly!K77:'Monthly'!V77)</f>
        <v>2880</v>
      </c>
      <c r="K67" s="40">
        <f>SUM(Monthly!L77:'Monthly'!W77)</f>
        <v>2880</v>
      </c>
      <c r="L67" s="40">
        <f>SUM(Monthly!M77:'Monthly'!X77)</f>
        <v>2880</v>
      </c>
      <c r="M67" s="40">
        <f>SUM(Monthly!N77:'Monthly'!Y77)</f>
        <v>2880</v>
      </c>
      <c r="N67" s="40">
        <f>SUM(Monthly!P77:'Monthly'!AB77)</f>
        <v>3120</v>
      </c>
      <c r="O67" s="40">
        <f>SUM(Monthly!AC77:'Monthly'!AO77)</f>
        <v>3120</v>
      </c>
    </row>
    <row r="68" spans="1:15" ht="14.25" customHeight="1" x14ac:dyDescent="0.35">
      <c r="A68" s="1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 spans="1:15" x14ac:dyDescent="0.35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1:15" x14ac:dyDescent="0.35">
      <c r="A70" s="9" t="s">
        <v>0</v>
      </c>
      <c r="B70" s="40">
        <f t="shared" ref="B70:N70" si="7">SUM(B53:B67)</f>
        <v>249676</v>
      </c>
      <c r="C70" s="40">
        <f t="shared" si="7"/>
        <v>195949.15</v>
      </c>
      <c r="D70" s="40">
        <f t="shared" si="7"/>
        <v>203865.15</v>
      </c>
      <c r="E70" s="40">
        <f t="shared" si="7"/>
        <v>198943.2</v>
      </c>
      <c r="F70" s="40">
        <f t="shared" si="7"/>
        <v>198943.2</v>
      </c>
      <c r="G70" s="40">
        <f t="shared" si="7"/>
        <v>198943.2</v>
      </c>
      <c r="H70" s="40">
        <f t="shared" si="7"/>
        <v>198943.2</v>
      </c>
      <c r="I70" s="40">
        <f t="shared" si="7"/>
        <v>198943.2</v>
      </c>
      <c r="J70" s="40">
        <f t="shared" si="7"/>
        <v>198943.2</v>
      </c>
      <c r="K70" s="40">
        <f t="shared" si="7"/>
        <v>198943.2</v>
      </c>
      <c r="L70" s="40">
        <f t="shared" si="7"/>
        <v>198943.2</v>
      </c>
      <c r="M70" s="40">
        <f t="shared" si="7"/>
        <v>198943.2</v>
      </c>
      <c r="N70" s="40">
        <f t="shared" si="7"/>
        <v>227426</v>
      </c>
      <c r="O70" s="40">
        <f t="shared" ref="O70" si="8">SUM(O53:O67)</f>
        <v>227426</v>
      </c>
    </row>
    <row r="71" spans="1:15" x14ac:dyDescent="0.35">
      <c r="A71" s="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</row>
    <row r="72" spans="1:15" x14ac:dyDescent="0.35">
      <c r="A72" s="6" t="s">
        <v>171</v>
      </c>
      <c r="B72" s="40">
        <f>SUM(Monthly!C83:'Monthly'!O83)</f>
        <v>179400</v>
      </c>
      <c r="C72" s="40">
        <f>SUM(Monthly!D83:'Monthly'!P83)</f>
        <v>179400</v>
      </c>
      <c r="D72" s="40">
        <f>SUM(Monthly!E83:'Monthly'!Q83)</f>
        <v>179400</v>
      </c>
      <c r="E72" s="40">
        <f>SUM(Monthly!F83:'Monthly'!R83)</f>
        <v>179400</v>
      </c>
      <c r="F72" s="40">
        <f>SUM(Monthly!G83:'Monthly'!S83)</f>
        <v>179400</v>
      </c>
      <c r="G72" s="40">
        <f>SUM(Monthly!H83:'Monthly'!T83)</f>
        <v>179400</v>
      </c>
      <c r="H72" s="40">
        <f>SUM(Monthly!I83:'Monthly'!U83)</f>
        <v>179400</v>
      </c>
      <c r="I72" s="40">
        <f>SUM(Monthly!J83:'Monthly'!V83)</f>
        <v>179400</v>
      </c>
      <c r="J72" s="40">
        <f>SUM(Monthly!K83:'Monthly'!W83)</f>
        <v>179400</v>
      </c>
      <c r="K72" s="40">
        <f>SUM(Monthly!L83:'Monthly'!X83)</f>
        <v>179400</v>
      </c>
      <c r="L72" s="40">
        <f>SUM(Monthly!M83:'Monthly'!Y83)</f>
        <v>179400</v>
      </c>
      <c r="M72" s="40">
        <f>SUM(Monthly!N83:'Monthly'!Z83)</f>
        <v>179400</v>
      </c>
      <c r="N72" s="40">
        <f>SUM(Monthly!P83:'Monthly'!AB83)</f>
        <v>179400</v>
      </c>
      <c r="O72" s="40">
        <f>SUM(Monthly!AC83:'Monthly'!AO83)</f>
        <v>179400</v>
      </c>
    </row>
    <row r="73" spans="1:15" x14ac:dyDescent="0.35">
      <c r="A73" s="6" t="s">
        <v>164</v>
      </c>
      <c r="B73" s="40">
        <f>SUM(Monthly!C86:'Monthly'!O86)</f>
        <v>1013999.9999999999</v>
      </c>
      <c r="C73" s="40">
        <f>SUM(Monthly!D86:'Monthly'!P86)</f>
        <v>1013999.9999999999</v>
      </c>
      <c r="D73" s="40">
        <f>SUM(Monthly!E86:'Monthly'!Q86)</f>
        <v>1013999.9999999999</v>
      </c>
      <c r="E73" s="40">
        <f>SUM(Monthly!F86:'Monthly'!R86)</f>
        <v>1013999.9999999999</v>
      </c>
      <c r="F73" s="40">
        <f>SUM(Monthly!G86:'Monthly'!S86)</f>
        <v>1013999.9999999999</v>
      </c>
      <c r="G73" s="40">
        <f>SUM(Monthly!H86:'Monthly'!T86)</f>
        <v>1013999.9999999999</v>
      </c>
      <c r="H73" s="40">
        <f>SUM(Monthly!I86:'Monthly'!U86)</f>
        <v>1013999.9999999999</v>
      </c>
      <c r="I73" s="40">
        <f>SUM(Monthly!J86:'Monthly'!V86)</f>
        <v>1013999.9999999999</v>
      </c>
      <c r="J73" s="40">
        <f>SUM(Monthly!K86:'Monthly'!W86)</f>
        <v>1013999.9999999999</v>
      </c>
      <c r="K73" s="40">
        <f>SUM(Monthly!L86:'Monthly'!X86)</f>
        <v>1013999.9999999999</v>
      </c>
      <c r="L73" s="40">
        <f>SUM(Monthly!M86:'Monthly'!Y86)</f>
        <v>1013999.9999999999</v>
      </c>
      <c r="M73" s="40">
        <f>SUM(Monthly!N86:'Monthly'!Z86)</f>
        <v>1013999.9999999999</v>
      </c>
      <c r="N73" s="40">
        <f>SUM(Monthly!P86:'Monthly'!AB86)</f>
        <v>1013999.9999999999</v>
      </c>
      <c r="O73" s="40">
        <f>SUM(Monthly!AC86:'Monthly'!AO86)</f>
        <v>1013999.9999999999</v>
      </c>
    </row>
    <row r="74" spans="1:15" x14ac:dyDescent="0.35">
      <c r="A74" s="1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 spans="1:15" x14ac:dyDescent="0.3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 spans="1:15" x14ac:dyDescent="0.35">
      <c r="A76" s="9" t="s">
        <v>93</v>
      </c>
      <c r="B76" s="40">
        <f>B49-B70-B73-B72</f>
        <v>-26912.544376777834</v>
      </c>
      <c r="C76" s="40">
        <f t="shared" ref="C76:M76" si="9">C49-C70-C73</f>
        <v>-2752147.9498618888</v>
      </c>
      <c r="D76" s="40">
        <f t="shared" si="9"/>
        <v>-2874811.7808489567</v>
      </c>
      <c r="E76" s="40">
        <f t="shared" si="9"/>
        <v>-2863736.8618485802</v>
      </c>
      <c r="F76" s="40">
        <f t="shared" si="9"/>
        <v>-2870429.1928482037</v>
      </c>
      <c r="G76" s="40">
        <f t="shared" si="9"/>
        <v>-2873182.5238478268</v>
      </c>
      <c r="H76" s="40">
        <f t="shared" si="9"/>
        <v>-2875935.8548474503</v>
      </c>
      <c r="I76" s="40">
        <f t="shared" si="9"/>
        <v>-2878689.1858470738</v>
      </c>
      <c r="J76" s="40">
        <f t="shared" si="9"/>
        <v>-2881442.5168466968</v>
      </c>
      <c r="K76" s="40">
        <f t="shared" si="9"/>
        <v>-2884195.8478463204</v>
      </c>
      <c r="L76" s="40">
        <f t="shared" si="9"/>
        <v>-2886949.1788459439</v>
      </c>
      <c r="M76" s="40">
        <f t="shared" si="9"/>
        <v>-2889702.5098455669</v>
      </c>
      <c r="N76" s="40">
        <f>N49-N70-N73-N72</f>
        <v>2049742.536408118</v>
      </c>
      <c r="O76" s="40">
        <f>O49-O70-O73-O72</f>
        <v>2173411.536408118</v>
      </c>
    </row>
    <row r="77" spans="1:15" x14ac:dyDescent="0.35">
      <c r="A77" s="1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 spans="1:15" x14ac:dyDescent="0.35">
      <c r="A78" t="s">
        <v>165</v>
      </c>
      <c r="B78" s="40">
        <f>Monthly!O204</f>
        <v>1867375.2479608441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>
        <f>Monthly!AB204</f>
        <v>3684856.673202205</v>
      </c>
      <c r="O78" s="40">
        <f>Monthly!AO204</f>
        <v>7069949.7646419248</v>
      </c>
    </row>
    <row r="79" spans="1:15" x14ac:dyDescent="0.3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 spans="1:15" x14ac:dyDescent="0.35">
      <c r="A80" t="s">
        <v>166</v>
      </c>
      <c r="B80" s="40">
        <f>MIN(Trading!C200:BB200)</f>
        <v>1515891.1555978663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>
        <f>MIN(Trading!BC200:DB200)</f>
        <v>2044894.8550176809</v>
      </c>
      <c r="O80" s="40">
        <f>MIN(Trading!BP200:DO200)</f>
        <v>2393064.8664964782</v>
      </c>
    </row>
    <row r="81" spans="1:15" x14ac:dyDescent="0.35">
      <c r="A81" t="s">
        <v>167</v>
      </c>
      <c r="B81" s="40">
        <f>MAX(Trading!C200:BB200)</f>
        <v>2910583.7263109693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>
        <f>MAX(Trading!BC200:DB200)</f>
        <v>3856856.6732022027</v>
      </c>
      <c r="O81" s="40">
        <f>MAX(Trading!BP200:DO200)</f>
        <v>4714870.6260621333</v>
      </c>
    </row>
    <row r="82" spans="1:15" x14ac:dyDescent="0.3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02"/>
  <sheetViews>
    <sheetView view="pageBreakPreview" topLeftCell="A177" zoomScale="90" zoomScaleNormal="90" zoomScaleSheetLayoutView="90" workbookViewId="0">
      <selection activeCell="K156" sqref="K156"/>
    </sheetView>
  </sheetViews>
  <sheetFormatPr defaultColWidth="8.88671875" defaultRowHeight="13.8" x14ac:dyDescent="0.3"/>
  <cols>
    <col min="1" max="1" width="24.77734375" style="53" customWidth="1"/>
    <col min="2" max="2" width="18.88671875" style="3" customWidth="1"/>
    <col min="3" max="17" width="8.77734375" style="65" customWidth="1"/>
    <col min="18" max="18" width="8.77734375" style="67" customWidth="1"/>
    <col min="19" max="106" width="8.77734375" style="65" customWidth="1"/>
    <col min="107" max="107" width="9.21875" style="66" customWidth="1"/>
    <col min="108" max="111" width="8.88671875" style="3"/>
    <col min="112" max="124" width="0" style="3" hidden="1" customWidth="1"/>
    <col min="125" max="16384" width="8.88671875" style="3"/>
  </cols>
  <sheetData>
    <row r="1" spans="1:158" s="88" customFormat="1" x14ac:dyDescent="0.3">
      <c r="A1" s="84" t="s">
        <v>13</v>
      </c>
      <c r="B1" s="85"/>
      <c r="C1" s="86">
        <v>1</v>
      </c>
      <c r="D1" s="86">
        <v>2</v>
      </c>
      <c r="E1" s="86">
        <v>3</v>
      </c>
      <c r="F1" s="86">
        <v>4</v>
      </c>
      <c r="G1" s="86">
        <v>5</v>
      </c>
      <c r="H1" s="86">
        <v>6</v>
      </c>
      <c r="I1" s="86">
        <v>7</v>
      </c>
      <c r="J1" s="86">
        <v>8</v>
      </c>
      <c r="K1" s="86">
        <v>9</v>
      </c>
      <c r="L1" s="86">
        <v>10</v>
      </c>
      <c r="M1" s="86">
        <v>11</v>
      </c>
      <c r="N1" s="86">
        <v>12</v>
      </c>
      <c r="O1" s="86">
        <v>13</v>
      </c>
      <c r="P1" s="86">
        <v>14</v>
      </c>
      <c r="Q1" s="86">
        <v>15</v>
      </c>
      <c r="R1" s="87">
        <v>16</v>
      </c>
      <c r="S1" s="86">
        <v>17</v>
      </c>
      <c r="T1" s="86">
        <v>18</v>
      </c>
      <c r="U1" s="86">
        <v>19</v>
      </c>
      <c r="V1" s="86">
        <v>20</v>
      </c>
      <c r="W1" s="86">
        <v>21</v>
      </c>
      <c r="X1" s="86">
        <v>22</v>
      </c>
      <c r="Y1" s="86">
        <v>23</v>
      </c>
      <c r="Z1" s="86">
        <v>24</v>
      </c>
      <c r="AA1" s="86">
        <v>25</v>
      </c>
      <c r="AB1" s="86">
        <v>26</v>
      </c>
      <c r="AC1" s="86">
        <v>27</v>
      </c>
      <c r="AD1" s="86">
        <v>28</v>
      </c>
      <c r="AE1" s="86">
        <v>29</v>
      </c>
      <c r="AF1" s="86">
        <v>30</v>
      </c>
      <c r="AG1" s="86">
        <v>31</v>
      </c>
      <c r="AH1" s="86">
        <v>32</v>
      </c>
      <c r="AI1" s="86">
        <v>33</v>
      </c>
      <c r="AJ1" s="86">
        <v>34</v>
      </c>
      <c r="AK1" s="86">
        <v>35</v>
      </c>
      <c r="AL1" s="86">
        <v>36</v>
      </c>
      <c r="AM1" s="86">
        <v>37</v>
      </c>
      <c r="AN1" s="86">
        <v>38</v>
      </c>
      <c r="AO1" s="86">
        <v>39</v>
      </c>
      <c r="AP1" s="86">
        <v>40</v>
      </c>
      <c r="AQ1" s="86">
        <v>41</v>
      </c>
      <c r="AR1" s="86">
        <v>42</v>
      </c>
      <c r="AS1" s="86">
        <v>43</v>
      </c>
      <c r="AT1" s="86">
        <v>44</v>
      </c>
      <c r="AU1" s="86">
        <v>45</v>
      </c>
      <c r="AV1" s="86">
        <v>46</v>
      </c>
      <c r="AW1" s="86">
        <v>47</v>
      </c>
      <c r="AX1" s="86">
        <v>48</v>
      </c>
      <c r="AY1" s="86">
        <v>49</v>
      </c>
      <c r="AZ1" s="86">
        <v>50</v>
      </c>
      <c r="BA1" s="86">
        <v>51</v>
      </c>
      <c r="BB1" s="86">
        <v>52</v>
      </c>
      <c r="BC1" s="86">
        <v>53</v>
      </c>
      <c r="BD1" s="86">
        <v>54</v>
      </c>
      <c r="BE1" s="86">
        <v>55</v>
      </c>
      <c r="BF1" s="86">
        <v>56</v>
      </c>
      <c r="BG1" s="86">
        <v>57</v>
      </c>
      <c r="BH1" s="86">
        <v>58</v>
      </c>
      <c r="BI1" s="86">
        <v>59</v>
      </c>
      <c r="BJ1" s="86">
        <v>60</v>
      </c>
      <c r="BK1" s="86">
        <v>61</v>
      </c>
      <c r="BL1" s="86">
        <v>62</v>
      </c>
      <c r="BM1" s="86">
        <v>63</v>
      </c>
      <c r="BN1" s="86">
        <v>64</v>
      </c>
      <c r="BO1" s="86">
        <v>65</v>
      </c>
      <c r="BP1" s="86">
        <v>66</v>
      </c>
      <c r="BQ1" s="86">
        <v>67</v>
      </c>
      <c r="BR1" s="86">
        <v>68</v>
      </c>
      <c r="BS1" s="86">
        <v>69</v>
      </c>
      <c r="BT1" s="86">
        <v>70</v>
      </c>
      <c r="BU1" s="86">
        <v>71</v>
      </c>
      <c r="BV1" s="86">
        <v>72</v>
      </c>
      <c r="BW1" s="86">
        <v>73</v>
      </c>
      <c r="BX1" s="86">
        <v>74</v>
      </c>
      <c r="BY1" s="86">
        <v>75</v>
      </c>
      <c r="BZ1" s="86">
        <v>76</v>
      </c>
      <c r="CA1" s="86">
        <v>77</v>
      </c>
      <c r="CB1" s="86">
        <v>78</v>
      </c>
      <c r="CC1" s="86">
        <v>79</v>
      </c>
      <c r="CD1" s="86">
        <v>80</v>
      </c>
      <c r="CE1" s="86">
        <v>81</v>
      </c>
      <c r="CF1" s="86">
        <v>82</v>
      </c>
      <c r="CG1" s="86">
        <v>83</v>
      </c>
      <c r="CH1" s="86">
        <v>84</v>
      </c>
      <c r="CI1" s="86">
        <v>85</v>
      </c>
      <c r="CJ1" s="86">
        <v>86</v>
      </c>
      <c r="CK1" s="86">
        <v>87</v>
      </c>
      <c r="CL1" s="86">
        <v>88</v>
      </c>
      <c r="CM1" s="86">
        <v>89</v>
      </c>
      <c r="CN1" s="86">
        <v>90</v>
      </c>
      <c r="CO1" s="86">
        <v>91</v>
      </c>
      <c r="CP1" s="86">
        <v>92</v>
      </c>
      <c r="CQ1" s="86">
        <v>93</v>
      </c>
      <c r="CR1" s="86">
        <v>94</v>
      </c>
      <c r="CS1" s="86">
        <v>95</v>
      </c>
      <c r="CT1" s="86">
        <v>96</v>
      </c>
      <c r="CU1" s="86">
        <v>97</v>
      </c>
      <c r="CV1" s="86">
        <v>98</v>
      </c>
      <c r="CW1" s="86">
        <v>99</v>
      </c>
      <c r="CX1" s="86">
        <v>100</v>
      </c>
      <c r="CY1" s="86">
        <v>101</v>
      </c>
      <c r="CZ1" s="86">
        <v>102</v>
      </c>
      <c r="DA1" s="86">
        <v>103</v>
      </c>
      <c r="DB1" s="86">
        <v>104</v>
      </c>
      <c r="DC1" s="86">
        <v>105</v>
      </c>
      <c r="DD1" s="86">
        <v>106</v>
      </c>
      <c r="DE1" s="86">
        <v>107</v>
      </c>
      <c r="DF1" s="86">
        <v>108</v>
      </c>
      <c r="DG1" s="86">
        <v>109</v>
      </c>
      <c r="DH1" s="86">
        <v>110</v>
      </c>
      <c r="DI1" s="86">
        <v>111</v>
      </c>
      <c r="DJ1" s="86">
        <v>112</v>
      </c>
      <c r="DK1" s="86">
        <v>113</v>
      </c>
      <c r="DL1" s="86">
        <v>114</v>
      </c>
      <c r="DM1" s="86">
        <v>115</v>
      </c>
      <c r="DN1" s="86">
        <v>116</v>
      </c>
      <c r="DO1" s="86">
        <v>117</v>
      </c>
      <c r="DP1" s="86">
        <v>118</v>
      </c>
      <c r="DQ1" s="86">
        <v>119</v>
      </c>
      <c r="DR1" s="86">
        <v>120</v>
      </c>
      <c r="DS1" s="86">
        <v>121</v>
      </c>
      <c r="DT1" s="86">
        <v>122</v>
      </c>
      <c r="DU1" s="86">
        <v>123</v>
      </c>
      <c r="DV1" s="86">
        <v>124</v>
      </c>
      <c r="DW1" s="86">
        <v>125</v>
      </c>
      <c r="DX1" s="86">
        <v>126</v>
      </c>
      <c r="DY1" s="86">
        <v>127</v>
      </c>
      <c r="DZ1" s="86">
        <v>128</v>
      </c>
      <c r="EA1" s="86">
        <v>129</v>
      </c>
      <c r="EB1" s="86">
        <v>130</v>
      </c>
      <c r="EC1" s="86">
        <v>131</v>
      </c>
      <c r="ED1" s="86">
        <v>132</v>
      </c>
      <c r="EE1" s="86">
        <v>133</v>
      </c>
      <c r="EF1" s="86">
        <v>134</v>
      </c>
      <c r="EG1" s="86">
        <v>135</v>
      </c>
      <c r="EH1" s="86">
        <v>136</v>
      </c>
      <c r="EI1" s="86">
        <v>137</v>
      </c>
      <c r="EJ1" s="86">
        <v>138</v>
      </c>
      <c r="EK1" s="86">
        <v>139</v>
      </c>
      <c r="EL1" s="86">
        <v>140</v>
      </c>
      <c r="EM1" s="86">
        <v>141</v>
      </c>
      <c r="EN1" s="86">
        <v>142</v>
      </c>
      <c r="EO1" s="86">
        <v>143</v>
      </c>
      <c r="EP1" s="86">
        <v>144</v>
      </c>
      <c r="EQ1" s="86">
        <v>145</v>
      </c>
      <c r="ER1" s="86">
        <v>146</v>
      </c>
      <c r="ES1" s="86">
        <v>147</v>
      </c>
      <c r="ET1" s="86">
        <v>148</v>
      </c>
      <c r="EU1" s="86">
        <v>149</v>
      </c>
      <c r="EV1" s="86">
        <v>150</v>
      </c>
      <c r="EW1" s="86">
        <v>151</v>
      </c>
      <c r="EX1" s="86">
        <v>152</v>
      </c>
      <c r="EY1" s="86">
        <v>153</v>
      </c>
      <c r="EZ1" s="86">
        <v>154</v>
      </c>
      <c r="FA1" s="86">
        <v>155</v>
      </c>
      <c r="FB1" s="86">
        <v>156</v>
      </c>
    </row>
    <row r="2" spans="1:158" s="61" customFormat="1" x14ac:dyDescent="0.3">
      <c r="A2" s="57" t="s">
        <v>95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80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</row>
    <row r="3" spans="1:158" s="61" customFormat="1" x14ac:dyDescent="0.3">
      <c r="A3" s="57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80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</row>
    <row r="4" spans="1:158" s="90" customFormat="1" x14ac:dyDescent="0.3">
      <c r="A4" s="89" t="s">
        <v>64</v>
      </c>
      <c r="C4" s="80">
        <v>600</v>
      </c>
      <c r="D4" s="80">
        <v>600</v>
      </c>
      <c r="E4" s="80">
        <v>600</v>
      </c>
      <c r="F4" s="80">
        <v>600</v>
      </c>
      <c r="G4" s="80">
        <v>600</v>
      </c>
      <c r="H4" s="80">
        <v>600</v>
      </c>
      <c r="I4" s="80">
        <v>600</v>
      </c>
      <c r="J4" s="80">
        <v>600</v>
      </c>
      <c r="K4" s="80">
        <v>700</v>
      </c>
      <c r="L4" s="80">
        <v>700</v>
      </c>
      <c r="M4" s="80">
        <v>750</v>
      </c>
      <c r="N4" s="80">
        <v>750</v>
      </c>
      <c r="O4" s="80">
        <v>750</v>
      </c>
      <c r="P4" s="80">
        <v>750</v>
      </c>
      <c r="Q4" s="80">
        <v>850</v>
      </c>
      <c r="R4" s="80">
        <v>850</v>
      </c>
      <c r="S4" s="80">
        <v>950</v>
      </c>
      <c r="T4" s="80">
        <v>950</v>
      </c>
      <c r="U4" s="80">
        <v>950</v>
      </c>
      <c r="V4" s="80">
        <v>950</v>
      </c>
      <c r="W4" s="80">
        <v>950</v>
      </c>
      <c r="X4" s="80">
        <v>950</v>
      </c>
      <c r="Y4" s="80">
        <v>950</v>
      </c>
      <c r="Z4" s="80">
        <v>950</v>
      </c>
      <c r="AA4" s="80">
        <v>950</v>
      </c>
      <c r="AB4" s="80">
        <v>950</v>
      </c>
      <c r="AC4" s="80">
        <v>950</v>
      </c>
      <c r="AD4" s="80">
        <v>950</v>
      </c>
      <c r="AE4" s="80">
        <v>950</v>
      </c>
      <c r="AF4" s="80">
        <v>950</v>
      </c>
      <c r="AG4" s="80">
        <v>950</v>
      </c>
      <c r="AH4" s="80">
        <v>950</v>
      </c>
      <c r="AI4" s="80">
        <v>950</v>
      </c>
      <c r="AJ4" s="80">
        <v>950</v>
      </c>
      <c r="AK4" s="80">
        <v>950</v>
      </c>
      <c r="AL4" s="80">
        <v>950</v>
      </c>
      <c r="AM4" s="80">
        <v>950</v>
      </c>
      <c r="AN4" s="80">
        <v>950</v>
      </c>
      <c r="AO4" s="80">
        <v>950</v>
      </c>
      <c r="AP4" s="80">
        <v>950</v>
      </c>
      <c r="AQ4" s="80">
        <v>950</v>
      </c>
      <c r="AR4" s="80">
        <v>950</v>
      </c>
      <c r="AS4" s="80">
        <v>950</v>
      </c>
      <c r="AT4" s="80">
        <v>950</v>
      </c>
      <c r="AU4" s="80">
        <v>950</v>
      </c>
      <c r="AV4" s="80">
        <v>950</v>
      </c>
      <c r="AW4" s="80">
        <v>950</v>
      </c>
      <c r="AX4" s="80">
        <v>950</v>
      </c>
      <c r="AY4" s="80">
        <v>950</v>
      </c>
      <c r="AZ4" s="80">
        <v>950</v>
      </c>
      <c r="BA4" s="80">
        <v>950</v>
      </c>
      <c r="BB4" s="80">
        <v>950</v>
      </c>
      <c r="BC4" s="80">
        <v>950</v>
      </c>
      <c r="BD4" s="80">
        <v>950</v>
      </c>
      <c r="BE4" s="80">
        <v>950</v>
      </c>
      <c r="BF4" s="80">
        <v>950</v>
      </c>
      <c r="BG4" s="80">
        <v>950</v>
      </c>
      <c r="BH4" s="80">
        <v>950</v>
      </c>
      <c r="BI4" s="80">
        <v>950</v>
      </c>
      <c r="BJ4" s="80">
        <v>950</v>
      </c>
      <c r="BK4" s="80">
        <v>950</v>
      </c>
      <c r="BL4" s="80">
        <v>950</v>
      </c>
      <c r="BM4" s="80">
        <v>950</v>
      </c>
      <c r="BN4" s="80">
        <v>950</v>
      </c>
      <c r="BO4" s="80">
        <v>950</v>
      </c>
      <c r="BP4" s="80">
        <v>950</v>
      </c>
      <c r="BQ4" s="80">
        <v>950</v>
      </c>
      <c r="BR4" s="80">
        <v>950</v>
      </c>
      <c r="BS4" s="80">
        <v>950</v>
      </c>
      <c r="BT4" s="80">
        <v>950</v>
      </c>
      <c r="BU4" s="80">
        <v>950</v>
      </c>
      <c r="BV4" s="80">
        <v>950</v>
      </c>
      <c r="BW4" s="80">
        <v>950</v>
      </c>
      <c r="BX4" s="80">
        <v>950</v>
      </c>
      <c r="BY4" s="80">
        <v>950</v>
      </c>
      <c r="BZ4" s="80">
        <v>950</v>
      </c>
      <c r="CA4" s="80">
        <v>950</v>
      </c>
      <c r="CB4" s="80">
        <v>950</v>
      </c>
      <c r="CC4" s="80">
        <v>950</v>
      </c>
      <c r="CD4" s="80">
        <v>950</v>
      </c>
      <c r="CE4" s="80">
        <v>950</v>
      </c>
      <c r="CF4" s="80">
        <v>950</v>
      </c>
      <c r="CG4" s="80">
        <v>950</v>
      </c>
      <c r="CH4" s="80">
        <v>950</v>
      </c>
      <c r="CI4" s="80">
        <v>950</v>
      </c>
      <c r="CJ4" s="80">
        <v>950</v>
      </c>
      <c r="CK4" s="80">
        <v>950</v>
      </c>
      <c r="CL4" s="80">
        <v>950</v>
      </c>
      <c r="CM4" s="80">
        <v>950</v>
      </c>
      <c r="CN4" s="80">
        <v>950</v>
      </c>
      <c r="CO4" s="80">
        <v>950</v>
      </c>
      <c r="CP4" s="80">
        <v>950</v>
      </c>
      <c r="CQ4" s="80">
        <v>950</v>
      </c>
      <c r="CR4" s="80">
        <v>950</v>
      </c>
      <c r="CS4" s="80">
        <v>950</v>
      </c>
      <c r="CT4" s="80">
        <v>950</v>
      </c>
      <c r="CU4" s="80">
        <v>950</v>
      </c>
      <c r="CV4" s="80">
        <v>950</v>
      </c>
      <c r="CW4" s="80">
        <v>950</v>
      </c>
      <c r="CX4" s="80">
        <v>950</v>
      </c>
      <c r="CY4" s="80">
        <v>950</v>
      </c>
      <c r="CZ4" s="80">
        <v>950</v>
      </c>
      <c r="DA4" s="80">
        <v>950</v>
      </c>
      <c r="DB4" s="80">
        <v>950</v>
      </c>
      <c r="DC4" s="80">
        <v>950</v>
      </c>
      <c r="DD4" s="80">
        <v>950</v>
      </c>
      <c r="DE4" s="80">
        <v>950</v>
      </c>
      <c r="DF4" s="80">
        <v>950</v>
      </c>
      <c r="DG4" s="80">
        <v>950</v>
      </c>
      <c r="DH4" s="80">
        <v>950</v>
      </c>
      <c r="DI4" s="80">
        <v>950</v>
      </c>
      <c r="DJ4" s="80">
        <v>950</v>
      </c>
      <c r="DK4" s="80">
        <v>950</v>
      </c>
      <c r="DL4" s="80">
        <v>950</v>
      </c>
      <c r="DM4" s="80">
        <v>950</v>
      </c>
      <c r="DN4" s="80">
        <v>950</v>
      </c>
      <c r="DO4" s="80">
        <v>950</v>
      </c>
      <c r="DP4" s="80">
        <v>950</v>
      </c>
      <c r="DQ4" s="80">
        <v>950</v>
      </c>
      <c r="DR4" s="80">
        <v>950</v>
      </c>
      <c r="DS4" s="80">
        <v>950</v>
      </c>
      <c r="DT4" s="80">
        <v>950</v>
      </c>
      <c r="DU4" s="80">
        <v>950</v>
      </c>
      <c r="DV4" s="80">
        <v>950</v>
      </c>
      <c r="DW4" s="80">
        <v>950</v>
      </c>
      <c r="DX4" s="80">
        <v>950</v>
      </c>
      <c r="DY4" s="80">
        <v>950</v>
      </c>
      <c r="DZ4" s="80">
        <v>950</v>
      </c>
      <c r="EA4" s="80">
        <v>950</v>
      </c>
      <c r="EB4" s="80">
        <v>950</v>
      </c>
      <c r="EC4" s="80">
        <v>950</v>
      </c>
      <c r="ED4" s="80">
        <v>950</v>
      </c>
      <c r="EE4" s="80">
        <v>950</v>
      </c>
      <c r="EF4" s="80">
        <v>950</v>
      </c>
      <c r="EG4" s="80">
        <v>950</v>
      </c>
      <c r="EH4" s="80">
        <v>950</v>
      </c>
      <c r="EI4" s="80">
        <v>950</v>
      </c>
      <c r="EJ4" s="80">
        <v>950</v>
      </c>
      <c r="EK4" s="80">
        <v>950</v>
      </c>
      <c r="EL4" s="80">
        <v>950</v>
      </c>
      <c r="EM4" s="80">
        <v>950</v>
      </c>
      <c r="EN4" s="80">
        <v>950</v>
      </c>
      <c r="EO4" s="80">
        <v>950</v>
      </c>
      <c r="EP4" s="80">
        <v>950</v>
      </c>
      <c r="EQ4" s="80">
        <v>950</v>
      </c>
      <c r="ER4" s="80">
        <v>950</v>
      </c>
      <c r="ES4" s="80">
        <v>950</v>
      </c>
      <c r="ET4" s="80">
        <v>950</v>
      </c>
      <c r="EU4" s="80">
        <v>950</v>
      </c>
      <c r="EV4" s="80">
        <v>950</v>
      </c>
      <c r="EW4" s="80">
        <v>950</v>
      </c>
      <c r="EX4" s="80">
        <v>950</v>
      </c>
      <c r="EY4" s="80">
        <v>950</v>
      </c>
      <c r="EZ4" s="80">
        <v>950</v>
      </c>
      <c r="FA4" s="80">
        <v>950</v>
      </c>
      <c r="FB4" s="80">
        <v>950</v>
      </c>
    </row>
    <row r="5" spans="1:158" s="61" customFormat="1" x14ac:dyDescent="0.3">
      <c r="A5" s="57" t="s">
        <v>131</v>
      </c>
      <c r="B5" s="91">
        <f>SUM(C5:BB5)</f>
        <v>68900</v>
      </c>
      <c r="C5" s="71">
        <v>0</v>
      </c>
      <c r="D5" s="71">
        <v>0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80">
        <v>0</v>
      </c>
      <c r="S5" s="71">
        <v>0</v>
      </c>
      <c r="T5" s="71">
        <v>0</v>
      </c>
      <c r="U5" s="71">
        <v>0</v>
      </c>
      <c r="V5" s="71">
        <v>0</v>
      </c>
      <c r="W5" s="71">
        <v>0</v>
      </c>
      <c r="X5" s="71">
        <v>1000</v>
      </c>
      <c r="Y5" s="71">
        <v>1000</v>
      </c>
      <c r="Z5" s="71">
        <v>1500</v>
      </c>
      <c r="AA5" s="71">
        <v>1500</v>
      </c>
      <c r="AB5" s="71">
        <v>1500</v>
      </c>
      <c r="AC5" s="71">
        <v>1800</v>
      </c>
      <c r="AD5" s="71">
        <v>1800</v>
      </c>
      <c r="AE5" s="71">
        <v>1800</v>
      </c>
      <c r="AF5" s="71">
        <v>1800</v>
      </c>
      <c r="AG5" s="71">
        <v>1800</v>
      </c>
      <c r="AH5" s="71">
        <v>1800</v>
      </c>
      <c r="AI5" s="71">
        <v>1800</v>
      </c>
      <c r="AJ5" s="71">
        <v>1800</v>
      </c>
      <c r="AK5" s="71">
        <v>2250</v>
      </c>
      <c r="AL5" s="71">
        <v>2250</v>
      </c>
      <c r="AM5" s="71">
        <v>2250</v>
      </c>
      <c r="AN5" s="71">
        <v>2250</v>
      </c>
      <c r="AO5" s="71">
        <v>2250</v>
      </c>
      <c r="AP5" s="71">
        <v>2250</v>
      </c>
      <c r="AQ5" s="71">
        <v>2250</v>
      </c>
      <c r="AR5" s="71">
        <v>2250</v>
      </c>
      <c r="AS5" s="71">
        <v>3000</v>
      </c>
      <c r="AT5" s="71">
        <v>3000</v>
      </c>
      <c r="AU5" s="71">
        <v>3000</v>
      </c>
      <c r="AV5" s="71">
        <v>3000</v>
      </c>
      <c r="AW5" s="71">
        <v>3000</v>
      </c>
      <c r="AX5" s="71">
        <v>3000</v>
      </c>
      <c r="AY5" s="71">
        <v>3000</v>
      </c>
      <c r="AZ5" s="71">
        <v>3000</v>
      </c>
      <c r="BA5" s="71">
        <v>3000</v>
      </c>
      <c r="BB5" s="71">
        <v>3000</v>
      </c>
      <c r="BC5" s="71">
        <v>3000</v>
      </c>
      <c r="BD5" s="71">
        <v>3000</v>
      </c>
      <c r="BE5" s="71">
        <v>3000</v>
      </c>
      <c r="BF5" s="71">
        <v>3000</v>
      </c>
      <c r="BG5" s="71">
        <v>3500</v>
      </c>
      <c r="BH5" s="71">
        <v>3500</v>
      </c>
      <c r="BI5" s="71">
        <v>3500</v>
      </c>
      <c r="BJ5" s="71">
        <v>3500</v>
      </c>
      <c r="BK5" s="71">
        <v>3500</v>
      </c>
      <c r="BL5" s="71">
        <v>3500</v>
      </c>
      <c r="BM5" s="71">
        <v>3500</v>
      </c>
      <c r="BN5" s="71">
        <v>3500</v>
      </c>
      <c r="BO5" s="71">
        <v>3500</v>
      </c>
      <c r="BP5" s="71">
        <v>4200</v>
      </c>
      <c r="BQ5" s="71">
        <v>4200</v>
      </c>
      <c r="BR5" s="71">
        <v>4200</v>
      </c>
      <c r="BS5" s="71">
        <v>4200</v>
      </c>
      <c r="BT5" s="71">
        <v>4200</v>
      </c>
      <c r="BU5" s="71">
        <v>4200</v>
      </c>
      <c r="BV5" s="71">
        <v>4200</v>
      </c>
      <c r="BW5" s="71">
        <v>4200</v>
      </c>
      <c r="BX5" s="71">
        <v>4200</v>
      </c>
      <c r="BY5" s="71">
        <v>4200</v>
      </c>
      <c r="BZ5" s="71">
        <v>4200</v>
      </c>
      <c r="CA5" s="71">
        <v>4200</v>
      </c>
      <c r="CB5" s="71">
        <v>4200</v>
      </c>
      <c r="CC5" s="71">
        <v>4200</v>
      </c>
      <c r="CD5" s="71">
        <v>4200</v>
      </c>
      <c r="CE5" s="71">
        <v>4200</v>
      </c>
      <c r="CF5" s="71">
        <v>4200</v>
      </c>
      <c r="CG5" s="71">
        <v>4200</v>
      </c>
      <c r="CH5" s="71">
        <v>4200</v>
      </c>
      <c r="CI5" s="71">
        <v>4200</v>
      </c>
      <c r="CJ5" s="71">
        <v>4200</v>
      </c>
      <c r="CK5" s="71">
        <v>4200</v>
      </c>
      <c r="CL5" s="71">
        <v>4200</v>
      </c>
      <c r="CM5" s="71">
        <v>4200</v>
      </c>
      <c r="CN5" s="71">
        <v>4200</v>
      </c>
      <c r="CO5" s="71">
        <v>4200</v>
      </c>
      <c r="CP5" s="71">
        <v>4200</v>
      </c>
      <c r="CQ5" s="71">
        <v>4200</v>
      </c>
      <c r="CR5" s="71">
        <v>4200</v>
      </c>
      <c r="CS5" s="71">
        <v>4200</v>
      </c>
      <c r="CT5" s="71">
        <v>4200</v>
      </c>
      <c r="CU5" s="71">
        <v>4200</v>
      </c>
      <c r="CV5" s="71">
        <v>4200</v>
      </c>
      <c r="CW5" s="71">
        <v>4200</v>
      </c>
      <c r="CX5" s="71">
        <v>4200</v>
      </c>
      <c r="CY5" s="71">
        <v>4200</v>
      </c>
      <c r="CZ5" s="71">
        <v>4200</v>
      </c>
      <c r="DA5" s="71">
        <v>4200</v>
      </c>
      <c r="DB5" s="71">
        <v>4200</v>
      </c>
      <c r="DC5" s="71">
        <v>4200</v>
      </c>
      <c r="DD5" s="71">
        <v>4200</v>
      </c>
      <c r="DE5" s="71">
        <v>4200</v>
      </c>
      <c r="DF5" s="71">
        <v>4200</v>
      </c>
      <c r="DG5" s="71">
        <v>4200</v>
      </c>
      <c r="DH5" s="71">
        <v>4200</v>
      </c>
      <c r="DI5" s="71">
        <v>4200</v>
      </c>
      <c r="DJ5" s="71">
        <v>4200</v>
      </c>
      <c r="DK5" s="71">
        <v>4200</v>
      </c>
      <c r="DL5" s="71">
        <v>4200</v>
      </c>
      <c r="DM5" s="71">
        <v>4200</v>
      </c>
      <c r="DN5" s="71">
        <v>4200</v>
      </c>
      <c r="DO5" s="71">
        <v>4200</v>
      </c>
      <c r="DP5" s="71">
        <v>4200</v>
      </c>
      <c r="DQ5" s="71">
        <v>4200</v>
      </c>
      <c r="DR5" s="71">
        <v>4200</v>
      </c>
      <c r="DS5" s="71">
        <v>4200</v>
      </c>
      <c r="DT5" s="71">
        <v>4200</v>
      </c>
      <c r="DU5" s="71">
        <v>4200</v>
      </c>
      <c r="DV5" s="71">
        <v>4200</v>
      </c>
      <c r="DW5" s="71">
        <v>4200</v>
      </c>
      <c r="DX5" s="71">
        <v>4200</v>
      </c>
      <c r="DY5" s="71">
        <v>4200</v>
      </c>
      <c r="DZ5" s="71">
        <v>4200</v>
      </c>
      <c r="EA5" s="71">
        <v>4200</v>
      </c>
      <c r="EB5" s="71">
        <v>4200</v>
      </c>
      <c r="EC5" s="71">
        <v>4200</v>
      </c>
      <c r="ED5" s="71">
        <v>4200</v>
      </c>
      <c r="EE5" s="71">
        <v>4200</v>
      </c>
      <c r="EF5" s="71">
        <v>4200</v>
      </c>
      <c r="EG5" s="71">
        <v>4200</v>
      </c>
      <c r="EH5" s="71">
        <v>4200</v>
      </c>
      <c r="EI5" s="71">
        <v>4200</v>
      </c>
      <c r="EJ5" s="71">
        <v>4200</v>
      </c>
      <c r="EK5" s="71">
        <v>4200</v>
      </c>
      <c r="EL5" s="71">
        <v>4200</v>
      </c>
      <c r="EM5" s="71">
        <v>4200</v>
      </c>
      <c r="EN5" s="71">
        <v>4200</v>
      </c>
      <c r="EO5" s="71">
        <v>4200</v>
      </c>
      <c r="EP5" s="71">
        <v>4200</v>
      </c>
      <c r="EQ5" s="71">
        <v>4200</v>
      </c>
      <c r="ER5" s="71">
        <v>4200</v>
      </c>
      <c r="ES5" s="71">
        <v>4200</v>
      </c>
      <c r="ET5" s="71">
        <v>4200</v>
      </c>
      <c r="EU5" s="71">
        <v>4200</v>
      </c>
      <c r="EV5" s="71">
        <v>4200</v>
      </c>
      <c r="EW5" s="71">
        <v>4200</v>
      </c>
      <c r="EX5" s="71">
        <v>4200</v>
      </c>
      <c r="EY5" s="71">
        <v>4200</v>
      </c>
      <c r="EZ5" s="71">
        <v>4200</v>
      </c>
      <c r="FA5" s="71">
        <v>4200</v>
      </c>
      <c r="FB5" s="71">
        <v>4200</v>
      </c>
    </row>
    <row r="6" spans="1:158" s="61" customFormat="1" x14ac:dyDescent="0.3">
      <c r="A6" s="57"/>
      <c r="B6" s="91">
        <f>SUM(BC5:CZ5)</f>
        <v>198900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80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</row>
    <row r="7" spans="1:158" s="61" customFormat="1" x14ac:dyDescent="0.3">
      <c r="A7" s="57" t="s">
        <v>62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80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</row>
    <row r="8" spans="1:158" s="61" customFormat="1" x14ac:dyDescent="0.3">
      <c r="A8" s="57" t="s">
        <v>61</v>
      </c>
      <c r="C8" s="71">
        <v>260</v>
      </c>
      <c r="D8" s="71">
        <v>260</v>
      </c>
      <c r="E8" s="71">
        <v>260</v>
      </c>
      <c r="F8" s="71">
        <v>260</v>
      </c>
      <c r="G8" s="71">
        <v>260</v>
      </c>
      <c r="H8" s="71">
        <v>260</v>
      </c>
      <c r="I8" s="71">
        <v>260</v>
      </c>
      <c r="J8" s="71">
        <v>260</v>
      </c>
      <c r="K8" s="71">
        <v>260</v>
      </c>
      <c r="L8" s="71">
        <v>260</v>
      </c>
      <c r="M8" s="71">
        <v>260</v>
      </c>
      <c r="N8" s="71">
        <v>300</v>
      </c>
      <c r="O8" s="71">
        <v>300</v>
      </c>
      <c r="P8" s="71">
        <v>300</v>
      </c>
      <c r="Q8" s="71">
        <v>300</v>
      </c>
      <c r="R8" s="71">
        <v>300</v>
      </c>
      <c r="S8" s="71">
        <v>300</v>
      </c>
      <c r="T8" s="71">
        <v>300</v>
      </c>
      <c r="U8" s="71">
        <v>300</v>
      </c>
      <c r="V8" s="71">
        <v>300</v>
      </c>
      <c r="W8" s="71">
        <v>300</v>
      </c>
      <c r="X8" s="71">
        <v>300</v>
      </c>
      <c r="Y8" s="71">
        <v>300</v>
      </c>
      <c r="Z8" s="71">
        <v>300</v>
      </c>
      <c r="AA8" s="71">
        <v>300</v>
      </c>
      <c r="AB8" s="71">
        <v>300</v>
      </c>
      <c r="AC8" s="71">
        <v>300</v>
      </c>
      <c r="AD8" s="71">
        <v>300</v>
      </c>
      <c r="AE8" s="71">
        <v>300</v>
      </c>
      <c r="AF8" s="71">
        <v>300</v>
      </c>
      <c r="AG8" s="71">
        <v>300</v>
      </c>
      <c r="AH8" s="71">
        <v>300</v>
      </c>
      <c r="AI8" s="71">
        <v>300</v>
      </c>
      <c r="AJ8" s="71">
        <v>300</v>
      </c>
      <c r="AK8" s="71">
        <v>300</v>
      </c>
      <c r="AL8" s="71">
        <v>300</v>
      </c>
      <c r="AM8" s="71">
        <v>300</v>
      </c>
      <c r="AN8" s="71">
        <v>300</v>
      </c>
      <c r="AO8" s="71">
        <v>300</v>
      </c>
      <c r="AP8" s="71">
        <v>300</v>
      </c>
      <c r="AQ8" s="71">
        <v>300</v>
      </c>
      <c r="AR8" s="71">
        <v>300</v>
      </c>
      <c r="AS8" s="71">
        <v>300</v>
      </c>
      <c r="AT8" s="71">
        <v>300</v>
      </c>
      <c r="AU8" s="71">
        <v>300</v>
      </c>
      <c r="AV8" s="71">
        <v>300</v>
      </c>
      <c r="AW8" s="71">
        <v>300</v>
      </c>
      <c r="AX8" s="71">
        <v>300</v>
      </c>
      <c r="AY8" s="71">
        <v>300</v>
      </c>
      <c r="AZ8" s="71">
        <v>300</v>
      </c>
      <c r="BA8" s="71">
        <v>300</v>
      </c>
      <c r="BB8" s="71">
        <v>300</v>
      </c>
      <c r="BC8" s="71">
        <v>300</v>
      </c>
      <c r="BD8" s="71">
        <v>300</v>
      </c>
      <c r="BE8" s="71">
        <v>300</v>
      </c>
      <c r="BF8" s="71">
        <v>300</v>
      </c>
      <c r="BG8" s="71">
        <v>300</v>
      </c>
      <c r="BH8" s="71">
        <v>300</v>
      </c>
      <c r="BI8" s="71">
        <v>300</v>
      </c>
      <c r="BJ8" s="71">
        <v>300</v>
      </c>
      <c r="BK8" s="71">
        <v>300</v>
      </c>
      <c r="BL8" s="71">
        <v>300</v>
      </c>
      <c r="BM8" s="71">
        <v>300</v>
      </c>
      <c r="BN8" s="71">
        <v>300</v>
      </c>
      <c r="BO8" s="71">
        <v>300</v>
      </c>
      <c r="BP8" s="71">
        <v>300</v>
      </c>
      <c r="BQ8" s="71">
        <v>300</v>
      </c>
      <c r="BR8" s="71">
        <v>300</v>
      </c>
      <c r="BS8" s="71">
        <v>300</v>
      </c>
      <c r="BT8" s="71">
        <v>300</v>
      </c>
      <c r="BU8" s="71">
        <v>300</v>
      </c>
      <c r="BV8" s="71">
        <v>300</v>
      </c>
      <c r="BW8" s="71">
        <v>300</v>
      </c>
      <c r="BX8" s="71">
        <v>300</v>
      </c>
      <c r="BY8" s="71">
        <v>300</v>
      </c>
      <c r="BZ8" s="71">
        <v>300</v>
      </c>
      <c r="CA8" s="71">
        <v>300</v>
      </c>
      <c r="CB8" s="71">
        <v>300</v>
      </c>
      <c r="CC8" s="71">
        <v>300</v>
      </c>
      <c r="CD8" s="71">
        <v>300</v>
      </c>
      <c r="CE8" s="71">
        <v>300</v>
      </c>
      <c r="CF8" s="71">
        <v>300</v>
      </c>
      <c r="CG8" s="71">
        <v>300</v>
      </c>
      <c r="CH8" s="71">
        <v>300</v>
      </c>
      <c r="CI8" s="71">
        <v>300</v>
      </c>
      <c r="CJ8" s="71">
        <v>300</v>
      </c>
      <c r="CK8" s="71">
        <v>300</v>
      </c>
      <c r="CL8" s="71">
        <v>300</v>
      </c>
      <c r="CM8" s="71">
        <v>300</v>
      </c>
      <c r="CN8" s="71">
        <v>300</v>
      </c>
      <c r="CO8" s="71">
        <v>300</v>
      </c>
      <c r="CP8" s="71">
        <v>300</v>
      </c>
      <c r="CQ8" s="71">
        <v>300</v>
      </c>
      <c r="CR8" s="71">
        <v>300</v>
      </c>
      <c r="CS8" s="71">
        <v>300</v>
      </c>
      <c r="CT8" s="71">
        <v>300</v>
      </c>
      <c r="CU8" s="71">
        <v>300</v>
      </c>
      <c r="CV8" s="71">
        <v>300</v>
      </c>
      <c r="CW8" s="71">
        <v>300</v>
      </c>
      <c r="CX8" s="71">
        <v>300</v>
      </c>
      <c r="CY8" s="71">
        <v>300</v>
      </c>
      <c r="CZ8" s="71">
        <v>300</v>
      </c>
      <c r="DA8" s="71">
        <v>300</v>
      </c>
      <c r="DB8" s="71">
        <v>300</v>
      </c>
      <c r="DC8" s="71">
        <v>300</v>
      </c>
      <c r="DD8" s="71">
        <v>300</v>
      </c>
      <c r="DE8" s="71">
        <v>300</v>
      </c>
      <c r="DF8" s="71">
        <v>300</v>
      </c>
      <c r="DG8" s="71">
        <v>300</v>
      </c>
      <c r="DH8" s="71">
        <v>300</v>
      </c>
      <c r="DI8" s="71">
        <v>300</v>
      </c>
      <c r="DJ8" s="71">
        <v>300</v>
      </c>
      <c r="DK8" s="71">
        <v>300</v>
      </c>
      <c r="DL8" s="71">
        <v>300</v>
      </c>
      <c r="DM8" s="71">
        <v>300</v>
      </c>
      <c r="DN8" s="71">
        <v>300</v>
      </c>
      <c r="DO8" s="71">
        <v>300</v>
      </c>
      <c r="DP8" s="71">
        <v>300</v>
      </c>
      <c r="DQ8" s="71">
        <v>300</v>
      </c>
      <c r="DR8" s="71">
        <v>300</v>
      </c>
      <c r="DS8" s="71">
        <v>300</v>
      </c>
      <c r="DT8" s="71">
        <v>300</v>
      </c>
      <c r="DU8" s="71">
        <v>300</v>
      </c>
      <c r="DV8" s="71">
        <v>300</v>
      </c>
      <c r="DW8" s="71">
        <v>300</v>
      </c>
      <c r="DX8" s="71">
        <v>300</v>
      </c>
      <c r="DY8" s="71">
        <v>300</v>
      </c>
      <c r="DZ8" s="71">
        <v>300</v>
      </c>
      <c r="EA8" s="71">
        <v>300</v>
      </c>
      <c r="EB8" s="71">
        <v>300</v>
      </c>
      <c r="EC8" s="71">
        <v>300</v>
      </c>
      <c r="ED8" s="71">
        <v>300</v>
      </c>
      <c r="EE8" s="71">
        <v>300</v>
      </c>
      <c r="EF8" s="71">
        <v>300</v>
      </c>
      <c r="EG8" s="71">
        <v>300</v>
      </c>
      <c r="EH8" s="71">
        <v>300</v>
      </c>
      <c r="EI8" s="71">
        <v>300</v>
      </c>
      <c r="EJ8" s="71">
        <v>300</v>
      </c>
      <c r="EK8" s="71">
        <v>300</v>
      </c>
      <c r="EL8" s="71">
        <v>300</v>
      </c>
      <c r="EM8" s="71">
        <v>300</v>
      </c>
      <c r="EN8" s="71">
        <v>300</v>
      </c>
      <c r="EO8" s="71">
        <v>300</v>
      </c>
      <c r="EP8" s="71">
        <v>300</v>
      </c>
      <c r="EQ8" s="71">
        <v>300</v>
      </c>
      <c r="ER8" s="71">
        <v>300</v>
      </c>
      <c r="ES8" s="71">
        <v>300</v>
      </c>
      <c r="ET8" s="71">
        <v>300</v>
      </c>
      <c r="EU8" s="71">
        <v>300</v>
      </c>
      <c r="EV8" s="71">
        <v>300</v>
      </c>
      <c r="EW8" s="71">
        <v>300</v>
      </c>
      <c r="EX8" s="71">
        <v>300</v>
      </c>
      <c r="EY8" s="71">
        <v>300</v>
      </c>
      <c r="EZ8" s="71">
        <v>300</v>
      </c>
      <c r="FA8" s="71">
        <v>300</v>
      </c>
      <c r="FB8" s="71">
        <v>300</v>
      </c>
    </row>
    <row r="9" spans="1:158" s="61" customFormat="1" x14ac:dyDescent="0.3">
      <c r="A9" s="57" t="s">
        <v>60</v>
      </c>
      <c r="C9" s="71">
        <v>220</v>
      </c>
      <c r="D9" s="71">
        <v>240</v>
      </c>
      <c r="E9" s="71">
        <v>300</v>
      </c>
      <c r="F9" s="71">
        <v>300</v>
      </c>
      <c r="G9" s="71">
        <v>300</v>
      </c>
      <c r="H9" s="71">
        <v>300</v>
      </c>
      <c r="I9" s="71">
        <v>300</v>
      </c>
      <c r="J9" s="71">
        <v>300</v>
      </c>
      <c r="K9" s="71">
        <v>300</v>
      </c>
      <c r="L9" s="71">
        <v>300</v>
      </c>
      <c r="M9" s="71">
        <v>300</v>
      </c>
      <c r="N9" s="71">
        <v>300</v>
      </c>
      <c r="O9" s="71">
        <v>300</v>
      </c>
      <c r="P9" s="71">
        <v>300</v>
      </c>
      <c r="Q9" s="71">
        <v>400</v>
      </c>
      <c r="R9" s="71">
        <v>400</v>
      </c>
      <c r="S9" s="71">
        <v>500</v>
      </c>
      <c r="T9" s="71">
        <v>500</v>
      </c>
      <c r="U9" s="71">
        <v>500</v>
      </c>
      <c r="V9" s="71">
        <v>500</v>
      </c>
      <c r="W9" s="71">
        <v>500</v>
      </c>
      <c r="X9" s="71">
        <v>500</v>
      </c>
      <c r="Y9" s="71">
        <v>500</v>
      </c>
      <c r="Z9" s="71">
        <v>500</v>
      </c>
      <c r="AA9" s="71">
        <v>500</v>
      </c>
      <c r="AB9" s="71">
        <v>500</v>
      </c>
      <c r="AC9" s="71">
        <v>500</v>
      </c>
      <c r="AD9" s="71">
        <v>500</v>
      </c>
      <c r="AE9" s="71">
        <v>500</v>
      </c>
      <c r="AF9" s="71">
        <v>500</v>
      </c>
      <c r="AG9" s="71">
        <v>500</v>
      </c>
      <c r="AH9" s="71">
        <v>500</v>
      </c>
      <c r="AI9" s="71">
        <v>500</v>
      </c>
      <c r="AJ9" s="71">
        <v>500</v>
      </c>
      <c r="AK9" s="71">
        <v>500</v>
      </c>
      <c r="AL9" s="71">
        <v>500</v>
      </c>
      <c r="AM9" s="71">
        <v>500</v>
      </c>
      <c r="AN9" s="71">
        <v>500</v>
      </c>
      <c r="AO9" s="71">
        <v>500</v>
      </c>
      <c r="AP9" s="71">
        <v>500</v>
      </c>
      <c r="AQ9" s="71">
        <v>500</v>
      </c>
      <c r="AR9" s="71">
        <v>500</v>
      </c>
      <c r="AS9" s="71">
        <v>500</v>
      </c>
      <c r="AT9" s="71">
        <v>500</v>
      </c>
      <c r="AU9" s="71">
        <v>500</v>
      </c>
      <c r="AV9" s="71">
        <v>500</v>
      </c>
      <c r="AW9" s="71">
        <v>500</v>
      </c>
      <c r="AX9" s="71">
        <v>500</v>
      </c>
      <c r="AY9" s="71">
        <v>500</v>
      </c>
      <c r="AZ9" s="71">
        <v>500</v>
      </c>
      <c r="BA9" s="71">
        <v>500</v>
      </c>
      <c r="BB9" s="71">
        <v>500</v>
      </c>
      <c r="BC9" s="71">
        <v>500</v>
      </c>
      <c r="BD9" s="71">
        <v>500</v>
      </c>
      <c r="BE9" s="71">
        <v>500</v>
      </c>
      <c r="BF9" s="71">
        <v>500</v>
      </c>
      <c r="BG9" s="71">
        <v>500</v>
      </c>
      <c r="BH9" s="71">
        <v>500</v>
      </c>
      <c r="BI9" s="71">
        <v>500</v>
      </c>
      <c r="BJ9" s="71">
        <v>500</v>
      </c>
      <c r="BK9" s="71">
        <v>500</v>
      </c>
      <c r="BL9" s="71">
        <v>500</v>
      </c>
      <c r="BM9" s="71">
        <v>500</v>
      </c>
      <c r="BN9" s="71">
        <v>500</v>
      </c>
      <c r="BO9" s="71">
        <v>500</v>
      </c>
      <c r="BP9" s="71">
        <v>500</v>
      </c>
      <c r="BQ9" s="71">
        <v>500</v>
      </c>
      <c r="BR9" s="71">
        <v>500</v>
      </c>
      <c r="BS9" s="71">
        <v>500</v>
      </c>
      <c r="BT9" s="71">
        <v>500</v>
      </c>
      <c r="BU9" s="71">
        <v>500</v>
      </c>
      <c r="BV9" s="71">
        <v>500</v>
      </c>
      <c r="BW9" s="71">
        <v>500</v>
      </c>
      <c r="BX9" s="71">
        <v>500</v>
      </c>
      <c r="BY9" s="71">
        <v>500</v>
      </c>
      <c r="BZ9" s="71">
        <v>500</v>
      </c>
      <c r="CA9" s="71">
        <v>500</v>
      </c>
      <c r="CB9" s="71">
        <v>500</v>
      </c>
      <c r="CC9" s="71">
        <v>500</v>
      </c>
      <c r="CD9" s="71">
        <v>500</v>
      </c>
      <c r="CE9" s="71">
        <v>500</v>
      </c>
      <c r="CF9" s="71">
        <v>500</v>
      </c>
      <c r="CG9" s="71">
        <v>500</v>
      </c>
      <c r="CH9" s="71">
        <v>500</v>
      </c>
      <c r="CI9" s="71">
        <v>500</v>
      </c>
      <c r="CJ9" s="71">
        <v>500</v>
      </c>
      <c r="CK9" s="71">
        <v>500</v>
      </c>
      <c r="CL9" s="71">
        <v>500</v>
      </c>
      <c r="CM9" s="71">
        <v>500</v>
      </c>
      <c r="CN9" s="71">
        <v>500</v>
      </c>
      <c r="CO9" s="71">
        <v>500</v>
      </c>
      <c r="CP9" s="71">
        <v>500</v>
      </c>
      <c r="CQ9" s="71">
        <v>500</v>
      </c>
      <c r="CR9" s="71">
        <v>500</v>
      </c>
      <c r="CS9" s="71">
        <v>500</v>
      </c>
      <c r="CT9" s="71">
        <v>500</v>
      </c>
      <c r="CU9" s="71">
        <v>500</v>
      </c>
      <c r="CV9" s="71">
        <v>500</v>
      </c>
      <c r="CW9" s="71">
        <v>500</v>
      </c>
      <c r="CX9" s="71">
        <v>500</v>
      </c>
      <c r="CY9" s="71">
        <v>500</v>
      </c>
      <c r="CZ9" s="71">
        <v>500</v>
      </c>
      <c r="DA9" s="71">
        <v>500</v>
      </c>
      <c r="DB9" s="71">
        <v>500</v>
      </c>
      <c r="DC9" s="71">
        <v>500</v>
      </c>
      <c r="DD9" s="71">
        <v>500</v>
      </c>
      <c r="DE9" s="71">
        <v>500</v>
      </c>
      <c r="DF9" s="71">
        <v>500</v>
      </c>
      <c r="DG9" s="71">
        <v>500</v>
      </c>
      <c r="DH9" s="71">
        <v>500</v>
      </c>
      <c r="DI9" s="71">
        <v>500</v>
      </c>
      <c r="DJ9" s="71">
        <v>500</v>
      </c>
      <c r="DK9" s="71">
        <v>500</v>
      </c>
      <c r="DL9" s="71">
        <v>500</v>
      </c>
      <c r="DM9" s="71">
        <v>500</v>
      </c>
      <c r="DN9" s="71">
        <v>500</v>
      </c>
      <c r="DO9" s="71">
        <v>500</v>
      </c>
      <c r="DP9" s="71">
        <v>500</v>
      </c>
      <c r="DQ9" s="71">
        <v>500</v>
      </c>
      <c r="DR9" s="71">
        <v>500</v>
      </c>
      <c r="DS9" s="71">
        <v>500</v>
      </c>
      <c r="DT9" s="71">
        <v>500</v>
      </c>
      <c r="DU9" s="71">
        <v>500</v>
      </c>
      <c r="DV9" s="71">
        <v>500</v>
      </c>
      <c r="DW9" s="71">
        <v>500</v>
      </c>
      <c r="DX9" s="71">
        <v>500</v>
      </c>
      <c r="DY9" s="71">
        <v>500</v>
      </c>
      <c r="DZ9" s="71">
        <v>500</v>
      </c>
      <c r="EA9" s="71">
        <v>500</v>
      </c>
      <c r="EB9" s="71">
        <v>500</v>
      </c>
      <c r="EC9" s="71">
        <v>500</v>
      </c>
      <c r="ED9" s="71">
        <v>500</v>
      </c>
      <c r="EE9" s="71">
        <v>500</v>
      </c>
      <c r="EF9" s="71">
        <v>500</v>
      </c>
      <c r="EG9" s="71">
        <v>500</v>
      </c>
      <c r="EH9" s="71">
        <v>500</v>
      </c>
      <c r="EI9" s="71">
        <v>500</v>
      </c>
      <c r="EJ9" s="71">
        <v>500</v>
      </c>
      <c r="EK9" s="71">
        <v>500</v>
      </c>
      <c r="EL9" s="71">
        <v>500</v>
      </c>
      <c r="EM9" s="71">
        <v>500</v>
      </c>
      <c r="EN9" s="71">
        <v>500</v>
      </c>
      <c r="EO9" s="71">
        <v>500</v>
      </c>
      <c r="EP9" s="71">
        <v>500</v>
      </c>
      <c r="EQ9" s="71">
        <v>500</v>
      </c>
      <c r="ER9" s="71">
        <v>500</v>
      </c>
      <c r="ES9" s="71">
        <v>500</v>
      </c>
      <c r="ET9" s="71">
        <v>500</v>
      </c>
      <c r="EU9" s="71">
        <v>500</v>
      </c>
      <c r="EV9" s="71">
        <v>500</v>
      </c>
      <c r="EW9" s="71">
        <v>500</v>
      </c>
      <c r="EX9" s="71">
        <v>500</v>
      </c>
      <c r="EY9" s="71">
        <v>500</v>
      </c>
      <c r="EZ9" s="71">
        <v>500</v>
      </c>
      <c r="FA9" s="71">
        <v>500</v>
      </c>
      <c r="FB9" s="71">
        <v>500</v>
      </c>
    </row>
    <row r="10" spans="1:158" s="61" customFormat="1" x14ac:dyDescent="0.3">
      <c r="A10" s="57" t="s">
        <v>56</v>
      </c>
      <c r="C10" s="71">
        <v>28</v>
      </c>
      <c r="D10" s="71">
        <v>28</v>
      </c>
      <c r="E10" s="71">
        <v>56</v>
      </c>
      <c r="F10" s="71">
        <v>56</v>
      </c>
      <c r="G10" s="71">
        <v>84</v>
      </c>
      <c r="H10" s="71">
        <v>84</v>
      </c>
      <c r="I10" s="71">
        <v>84</v>
      </c>
      <c r="J10" s="71">
        <v>84</v>
      </c>
      <c r="K10" s="71">
        <v>84</v>
      </c>
      <c r="L10" s="71">
        <v>84</v>
      </c>
      <c r="M10" s="71">
        <v>112</v>
      </c>
      <c r="N10" s="71">
        <v>112</v>
      </c>
      <c r="O10" s="71">
        <v>112</v>
      </c>
      <c r="P10" s="71">
        <v>112</v>
      </c>
      <c r="Q10" s="71">
        <v>112</v>
      </c>
      <c r="R10" s="80">
        <v>112</v>
      </c>
      <c r="S10" s="71">
        <v>112</v>
      </c>
      <c r="T10" s="71">
        <v>112</v>
      </c>
      <c r="U10" s="71">
        <v>112</v>
      </c>
      <c r="V10" s="71">
        <v>120</v>
      </c>
      <c r="W10" s="71">
        <v>120</v>
      </c>
      <c r="X10" s="71">
        <v>120</v>
      </c>
      <c r="Y10" s="71">
        <v>120</v>
      </c>
      <c r="Z10" s="71">
        <v>120</v>
      </c>
      <c r="AA10" s="71">
        <v>120</v>
      </c>
      <c r="AB10" s="71">
        <v>120</v>
      </c>
      <c r="AC10" s="71">
        <v>120</v>
      </c>
      <c r="AD10" s="71">
        <v>120</v>
      </c>
      <c r="AE10" s="71">
        <v>120</v>
      </c>
      <c r="AF10" s="71">
        <v>120</v>
      </c>
      <c r="AG10" s="71">
        <v>120</v>
      </c>
      <c r="AH10" s="71">
        <v>120</v>
      </c>
      <c r="AI10" s="71">
        <v>120</v>
      </c>
      <c r="AJ10" s="71">
        <v>120</v>
      </c>
      <c r="AK10" s="71">
        <v>120</v>
      </c>
      <c r="AL10" s="71">
        <v>120</v>
      </c>
      <c r="AM10" s="71">
        <v>120</v>
      </c>
      <c r="AN10" s="71">
        <v>120</v>
      </c>
      <c r="AO10" s="71">
        <v>120</v>
      </c>
      <c r="AP10" s="71">
        <v>120</v>
      </c>
      <c r="AQ10" s="71">
        <v>120</v>
      </c>
      <c r="AR10" s="71">
        <v>120</v>
      </c>
      <c r="AS10" s="71">
        <v>120</v>
      </c>
      <c r="AT10" s="71">
        <v>120</v>
      </c>
      <c r="AU10" s="71">
        <v>120</v>
      </c>
      <c r="AV10" s="71">
        <v>120</v>
      </c>
      <c r="AW10" s="71">
        <v>120</v>
      </c>
      <c r="AX10" s="71">
        <v>120</v>
      </c>
      <c r="AY10" s="71">
        <v>130</v>
      </c>
      <c r="AZ10" s="71">
        <v>130</v>
      </c>
      <c r="BA10" s="71">
        <v>130</v>
      </c>
      <c r="BB10" s="71">
        <v>130</v>
      </c>
      <c r="BC10" s="71">
        <v>130</v>
      </c>
      <c r="BD10" s="71">
        <v>130</v>
      </c>
      <c r="BE10" s="71">
        <v>130</v>
      </c>
      <c r="BF10" s="71">
        <v>130</v>
      </c>
      <c r="BG10" s="71">
        <v>130</v>
      </c>
      <c r="BH10" s="71">
        <v>130</v>
      </c>
      <c r="BI10" s="71">
        <v>130</v>
      </c>
      <c r="BJ10" s="71">
        <v>130</v>
      </c>
      <c r="BK10" s="71">
        <v>130</v>
      </c>
      <c r="BL10" s="71">
        <v>130</v>
      </c>
      <c r="BM10" s="71">
        <v>130</v>
      </c>
      <c r="BN10" s="71">
        <v>130</v>
      </c>
      <c r="BO10" s="71">
        <v>130</v>
      </c>
      <c r="BP10" s="71">
        <v>130</v>
      </c>
      <c r="BQ10" s="71">
        <v>130</v>
      </c>
      <c r="BR10" s="71">
        <v>130</v>
      </c>
      <c r="BS10" s="71">
        <v>130</v>
      </c>
      <c r="BT10" s="71">
        <v>130</v>
      </c>
      <c r="BU10" s="71">
        <v>130</v>
      </c>
      <c r="BV10" s="71">
        <v>130</v>
      </c>
      <c r="BW10" s="71">
        <v>130</v>
      </c>
      <c r="BX10" s="71">
        <v>130</v>
      </c>
      <c r="BY10" s="71">
        <v>130</v>
      </c>
      <c r="BZ10" s="71">
        <v>120</v>
      </c>
      <c r="CA10" s="71">
        <v>120</v>
      </c>
      <c r="CB10" s="71">
        <v>120</v>
      </c>
      <c r="CC10" s="71">
        <v>120</v>
      </c>
      <c r="CD10" s="71">
        <v>120</v>
      </c>
      <c r="CE10" s="71">
        <v>120</v>
      </c>
      <c r="CF10" s="71">
        <v>120</v>
      </c>
      <c r="CG10" s="71">
        <v>120</v>
      </c>
      <c r="CH10" s="71">
        <v>120</v>
      </c>
      <c r="CI10" s="71">
        <v>120</v>
      </c>
      <c r="CJ10" s="71">
        <v>120</v>
      </c>
      <c r="CK10" s="71">
        <v>120</v>
      </c>
      <c r="CL10" s="71">
        <v>120</v>
      </c>
      <c r="CM10" s="71">
        <v>120</v>
      </c>
      <c r="CN10" s="71">
        <v>120</v>
      </c>
      <c r="CO10" s="71">
        <v>120</v>
      </c>
      <c r="CP10" s="71">
        <v>120</v>
      </c>
      <c r="CQ10" s="71">
        <v>120</v>
      </c>
      <c r="CR10" s="71">
        <v>120</v>
      </c>
      <c r="CS10" s="71">
        <v>120</v>
      </c>
      <c r="CT10" s="71">
        <v>120</v>
      </c>
      <c r="CU10" s="71">
        <v>120</v>
      </c>
      <c r="CV10" s="71">
        <v>120</v>
      </c>
      <c r="CW10" s="71">
        <v>120</v>
      </c>
      <c r="CX10" s="71">
        <v>120</v>
      </c>
      <c r="CY10" s="71">
        <v>120</v>
      </c>
      <c r="CZ10" s="71">
        <v>120</v>
      </c>
      <c r="DA10" s="71">
        <v>120</v>
      </c>
      <c r="DB10" s="71">
        <v>120</v>
      </c>
      <c r="DC10" s="71">
        <v>120</v>
      </c>
      <c r="DD10" s="71">
        <v>120</v>
      </c>
      <c r="DE10" s="71">
        <v>120</v>
      </c>
      <c r="DF10" s="71">
        <v>120</v>
      </c>
      <c r="DG10" s="71">
        <v>120</v>
      </c>
      <c r="DH10" s="71">
        <v>120</v>
      </c>
      <c r="DI10" s="71">
        <v>120</v>
      </c>
      <c r="DJ10" s="71">
        <v>120</v>
      </c>
      <c r="DK10" s="71">
        <v>120</v>
      </c>
      <c r="DL10" s="71">
        <v>120</v>
      </c>
      <c r="DM10" s="71">
        <v>120</v>
      </c>
      <c r="DN10" s="71">
        <v>120</v>
      </c>
      <c r="DO10" s="71">
        <v>120</v>
      </c>
      <c r="DP10" s="71">
        <v>120</v>
      </c>
      <c r="DQ10" s="71">
        <v>120</v>
      </c>
      <c r="DR10" s="71">
        <v>120</v>
      </c>
      <c r="DS10" s="71">
        <v>120</v>
      </c>
      <c r="DT10" s="71">
        <v>120</v>
      </c>
      <c r="DU10" s="71">
        <v>120</v>
      </c>
      <c r="DV10" s="71">
        <v>120</v>
      </c>
      <c r="DW10" s="71">
        <v>120</v>
      </c>
      <c r="DX10" s="71">
        <v>120</v>
      </c>
      <c r="DY10" s="71">
        <v>120</v>
      </c>
      <c r="DZ10" s="71">
        <v>120</v>
      </c>
      <c r="EA10" s="71">
        <v>120</v>
      </c>
      <c r="EB10" s="71">
        <v>120</v>
      </c>
      <c r="EC10" s="71">
        <v>120</v>
      </c>
      <c r="ED10" s="71">
        <v>120</v>
      </c>
      <c r="EE10" s="71">
        <v>120</v>
      </c>
      <c r="EF10" s="71">
        <v>120</v>
      </c>
      <c r="EG10" s="71">
        <v>120</v>
      </c>
      <c r="EH10" s="71">
        <v>120</v>
      </c>
      <c r="EI10" s="71">
        <v>120</v>
      </c>
      <c r="EJ10" s="71">
        <v>120</v>
      </c>
      <c r="EK10" s="71">
        <v>120</v>
      </c>
      <c r="EL10" s="71">
        <v>120</v>
      </c>
      <c r="EM10" s="71">
        <v>120</v>
      </c>
      <c r="EN10" s="71">
        <v>120</v>
      </c>
      <c r="EO10" s="71">
        <v>120</v>
      </c>
      <c r="EP10" s="71">
        <v>120</v>
      </c>
      <c r="EQ10" s="71">
        <v>120</v>
      </c>
      <c r="ER10" s="71">
        <v>120</v>
      </c>
      <c r="ES10" s="71">
        <v>120</v>
      </c>
      <c r="ET10" s="71">
        <v>120</v>
      </c>
      <c r="EU10" s="71">
        <v>120</v>
      </c>
      <c r="EV10" s="71">
        <v>120</v>
      </c>
      <c r="EW10" s="71">
        <v>120</v>
      </c>
      <c r="EX10" s="71">
        <v>120</v>
      </c>
      <c r="EY10" s="71">
        <v>120</v>
      </c>
      <c r="EZ10" s="71">
        <v>120</v>
      </c>
      <c r="FA10" s="71">
        <v>120</v>
      </c>
      <c r="FB10" s="71">
        <v>120</v>
      </c>
    </row>
    <row r="11" spans="1:158" s="61" customFormat="1" x14ac:dyDescent="0.3">
      <c r="A11" s="57" t="s">
        <v>57</v>
      </c>
      <c r="C11" s="71">
        <v>0</v>
      </c>
      <c r="D11" s="71">
        <v>0</v>
      </c>
      <c r="E11" s="71">
        <v>28</v>
      </c>
      <c r="F11" s="71">
        <v>28</v>
      </c>
      <c r="G11" s="71">
        <v>28</v>
      </c>
      <c r="H11" s="71">
        <v>28</v>
      </c>
      <c r="I11" s="71">
        <v>28</v>
      </c>
      <c r="J11" s="71">
        <v>28</v>
      </c>
      <c r="K11" s="71">
        <v>28</v>
      </c>
      <c r="L11" s="71">
        <v>28</v>
      </c>
      <c r="M11" s="71">
        <v>28</v>
      </c>
      <c r="N11" s="71">
        <v>28</v>
      </c>
      <c r="O11" s="71">
        <v>28</v>
      </c>
      <c r="P11" s="71">
        <v>28</v>
      </c>
      <c r="Q11" s="71">
        <v>28</v>
      </c>
      <c r="R11" s="80">
        <v>28</v>
      </c>
      <c r="S11" s="71">
        <v>28</v>
      </c>
      <c r="T11" s="71">
        <v>28</v>
      </c>
      <c r="U11" s="71">
        <v>28</v>
      </c>
      <c r="V11" s="71">
        <v>28</v>
      </c>
      <c r="W11" s="71">
        <v>28</v>
      </c>
      <c r="X11" s="71">
        <v>28</v>
      </c>
      <c r="Y11" s="71">
        <v>28</v>
      </c>
      <c r="Z11" s="71">
        <v>28</v>
      </c>
      <c r="AA11" s="71">
        <v>28</v>
      </c>
      <c r="AB11" s="71">
        <v>28</v>
      </c>
      <c r="AC11" s="71">
        <v>28</v>
      </c>
      <c r="AD11" s="71">
        <v>28</v>
      </c>
      <c r="AE11" s="71">
        <v>28</v>
      </c>
      <c r="AF11" s="71">
        <v>28</v>
      </c>
      <c r="AG11" s="71">
        <v>28</v>
      </c>
      <c r="AH11" s="71">
        <v>28</v>
      </c>
      <c r="AI11" s="71">
        <v>28</v>
      </c>
      <c r="AJ11" s="71">
        <v>28</v>
      </c>
      <c r="AK11" s="71">
        <v>28</v>
      </c>
      <c r="AL11" s="71">
        <v>28</v>
      </c>
      <c r="AM11" s="71">
        <v>28</v>
      </c>
      <c r="AN11" s="71">
        <v>28</v>
      </c>
      <c r="AO11" s="71">
        <v>28</v>
      </c>
      <c r="AP11" s="71">
        <v>28</v>
      </c>
      <c r="AQ11" s="71">
        <v>28</v>
      </c>
      <c r="AR11" s="71">
        <v>28</v>
      </c>
      <c r="AS11" s="71">
        <v>28</v>
      </c>
      <c r="AT11" s="71">
        <v>28</v>
      </c>
      <c r="AU11" s="71">
        <v>28</v>
      </c>
      <c r="AV11" s="71">
        <v>28</v>
      </c>
      <c r="AW11" s="71">
        <v>28</v>
      </c>
      <c r="AX11" s="71">
        <v>28</v>
      </c>
      <c r="AY11" s="71">
        <v>28</v>
      </c>
      <c r="AZ11" s="71">
        <v>28</v>
      </c>
      <c r="BA11" s="71">
        <v>28</v>
      </c>
      <c r="BB11" s="71">
        <v>28</v>
      </c>
      <c r="BC11" s="71">
        <v>28</v>
      </c>
      <c r="BD11" s="71">
        <v>28</v>
      </c>
      <c r="BE11" s="71">
        <v>28</v>
      </c>
      <c r="BF11" s="71">
        <v>28</v>
      </c>
      <c r="BG11" s="71">
        <v>28</v>
      </c>
      <c r="BH11" s="71">
        <v>28</v>
      </c>
      <c r="BI11" s="71">
        <v>28</v>
      </c>
      <c r="BJ11" s="71">
        <v>28</v>
      </c>
      <c r="BK11" s="71">
        <v>28</v>
      </c>
      <c r="BL11" s="71">
        <v>28</v>
      </c>
      <c r="BM11" s="71">
        <v>28</v>
      </c>
      <c r="BN11" s="71">
        <v>28</v>
      </c>
      <c r="BO11" s="71">
        <v>28</v>
      </c>
      <c r="BP11" s="71">
        <v>28</v>
      </c>
      <c r="BQ11" s="71">
        <v>28</v>
      </c>
      <c r="BR11" s="71">
        <v>28</v>
      </c>
      <c r="BS11" s="71">
        <v>28</v>
      </c>
      <c r="BT11" s="71">
        <v>28</v>
      </c>
      <c r="BU11" s="71">
        <v>28</v>
      </c>
      <c r="BV11" s="71">
        <v>28</v>
      </c>
      <c r="BW11" s="71">
        <v>28</v>
      </c>
      <c r="BX11" s="71">
        <v>28</v>
      </c>
      <c r="BY11" s="71">
        <v>28</v>
      </c>
      <c r="BZ11" s="71">
        <v>28</v>
      </c>
      <c r="CA11" s="71">
        <v>28</v>
      </c>
      <c r="CB11" s="71">
        <v>28</v>
      </c>
      <c r="CC11" s="71">
        <v>28</v>
      </c>
      <c r="CD11" s="71">
        <v>28</v>
      </c>
      <c r="CE11" s="71">
        <v>28</v>
      </c>
      <c r="CF11" s="71">
        <v>28</v>
      </c>
      <c r="CG11" s="71">
        <v>28</v>
      </c>
      <c r="CH11" s="71">
        <v>28</v>
      </c>
      <c r="CI11" s="71">
        <v>28</v>
      </c>
      <c r="CJ11" s="71">
        <v>28</v>
      </c>
      <c r="CK11" s="71">
        <v>28</v>
      </c>
      <c r="CL11" s="71">
        <v>28</v>
      </c>
      <c r="CM11" s="71">
        <v>28</v>
      </c>
      <c r="CN11" s="71">
        <v>28</v>
      </c>
      <c r="CO11" s="71">
        <v>28</v>
      </c>
      <c r="CP11" s="71">
        <v>28</v>
      </c>
      <c r="CQ11" s="71">
        <v>28</v>
      </c>
      <c r="CR11" s="71">
        <v>28</v>
      </c>
      <c r="CS11" s="71">
        <v>28</v>
      </c>
      <c r="CT11" s="71">
        <v>28</v>
      </c>
      <c r="CU11" s="71">
        <v>28</v>
      </c>
      <c r="CV11" s="71">
        <v>28</v>
      </c>
      <c r="CW11" s="71">
        <v>28</v>
      </c>
      <c r="CX11" s="71">
        <v>28</v>
      </c>
      <c r="CY11" s="71">
        <v>28</v>
      </c>
      <c r="CZ11" s="71">
        <v>28</v>
      </c>
      <c r="DA11" s="71">
        <v>28</v>
      </c>
      <c r="DB11" s="71">
        <v>28</v>
      </c>
      <c r="DC11" s="71">
        <v>28</v>
      </c>
      <c r="DD11" s="71">
        <v>28</v>
      </c>
      <c r="DE11" s="71">
        <v>28</v>
      </c>
      <c r="DF11" s="71">
        <v>28</v>
      </c>
      <c r="DG11" s="71">
        <v>28</v>
      </c>
      <c r="DH11" s="71">
        <v>28</v>
      </c>
      <c r="DI11" s="71">
        <v>28</v>
      </c>
      <c r="DJ11" s="71">
        <v>28</v>
      </c>
      <c r="DK11" s="71">
        <v>28</v>
      </c>
      <c r="DL11" s="71">
        <v>28</v>
      </c>
      <c r="DM11" s="71">
        <v>28</v>
      </c>
      <c r="DN11" s="71">
        <v>28</v>
      </c>
      <c r="DO11" s="71">
        <v>28</v>
      </c>
      <c r="DP11" s="71">
        <v>28</v>
      </c>
      <c r="DQ11" s="71">
        <v>28</v>
      </c>
      <c r="DR11" s="71">
        <v>28</v>
      </c>
      <c r="DS11" s="71">
        <v>28</v>
      </c>
      <c r="DT11" s="71">
        <v>28</v>
      </c>
      <c r="DU11" s="71">
        <v>28</v>
      </c>
      <c r="DV11" s="71">
        <v>28</v>
      </c>
      <c r="DW11" s="71">
        <v>28</v>
      </c>
      <c r="DX11" s="71">
        <v>28</v>
      </c>
      <c r="DY11" s="71">
        <v>28</v>
      </c>
      <c r="DZ11" s="71">
        <v>28</v>
      </c>
      <c r="EA11" s="71">
        <v>28</v>
      </c>
      <c r="EB11" s="71">
        <v>28</v>
      </c>
      <c r="EC11" s="71">
        <v>28</v>
      </c>
      <c r="ED11" s="71">
        <v>28</v>
      </c>
      <c r="EE11" s="71">
        <v>28</v>
      </c>
      <c r="EF11" s="71">
        <v>28</v>
      </c>
      <c r="EG11" s="71">
        <v>28</v>
      </c>
      <c r="EH11" s="71">
        <v>28</v>
      </c>
      <c r="EI11" s="71">
        <v>28</v>
      </c>
      <c r="EJ11" s="71">
        <v>28</v>
      </c>
      <c r="EK11" s="71">
        <v>28</v>
      </c>
      <c r="EL11" s="71">
        <v>28</v>
      </c>
      <c r="EM11" s="71">
        <v>28</v>
      </c>
      <c r="EN11" s="71">
        <v>28</v>
      </c>
      <c r="EO11" s="71">
        <v>28</v>
      </c>
      <c r="EP11" s="71">
        <v>28</v>
      </c>
      <c r="EQ11" s="71">
        <v>28</v>
      </c>
      <c r="ER11" s="71">
        <v>28</v>
      </c>
      <c r="ES11" s="71">
        <v>28</v>
      </c>
      <c r="ET11" s="71">
        <v>28</v>
      </c>
      <c r="EU11" s="71">
        <v>28</v>
      </c>
      <c r="EV11" s="71">
        <v>28</v>
      </c>
      <c r="EW11" s="71">
        <v>28</v>
      </c>
      <c r="EX11" s="71">
        <v>28</v>
      </c>
      <c r="EY11" s="71">
        <v>28</v>
      </c>
      <c r="EZ11" s="71">
        <v>28</v>
      </c>
      <c r="FA11" s="71">
        <v>28</v>
      </c>
      <c r="FB11" s="71">
        <v>28</v>
      </c>
    </row>
    <row r="12" spans="1:158" s="61" customFormat="1" x14ac:dyDescent="0.3">
      <c r="A12" s="57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80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</row>
    <row r="13" spans="1:158" s="65" customFormat="1" ht="13.2" x14ac:dyDescent="0.25">
      <c r="A13" s="65" t="s">
        <v>133</v>
      </c>
      <c r="B13" s="65">
        <v>200</v>
      </c>
      <c r="C13" s="65">
        <f t="shared" ref="C13:AH13" si="0">C4-SUM(C8:C11)+B13</f>
        <v>292</v>
      </c>
      <c r="D13" s="65">
        <f t="shared" si="0"/>
        <v>364</v>
      </c>
      <c r="E13" s="65">
        <f t="shared" si="0"/>
        <v>320</v>
      </c>
      <c r="F13" s="65">
        <f t="shared" si="0"/>
        <v>276</v>
      </c>
      <c r="G13" s="65">
        <f t="shared" si="0"/>
        <v>204</v>
      </c>
      <c r="H13" s="65">
        <f t="shared" si="0"/>
        <v>132</v>
      </c>
      <c r="I13" s="65">
        <f t="shared" si="0"/>
        <v>60</v>
      </c>
      <c r="J13" s="65">
        <f t="shared" si="0"/>
        <v>-12</v>
      </c>
      <c r="K13" s="65">
        <f t="shared" si="0"/>
        <v>16</v>
      </c>
      <c r="L13" s="65">
        <f t="shared" si="0"/>
        <v>44</v>
      </c>
      <c r="M13" s="65">
        <f t="shared" si="0"/>
        <v>94</v>
      </c>
      <c r="N13" s="65">
        <f t="shared" si="0"/>
        <v>104</v>
      </c>
      <c r="O13" s="65">
        <f t="shared" si="0"/>
        <v>114</v>
      </c>
      <c r="P13" s="65">
        <f t="shared" si="0"/>
        <v>124</v>
      </c>
      <c r="Q13" s="65">
        <f t="shared" si="0"/>
        <v>134</v>
      </c>
      <c r="R13" s="65">
        <f t="shared" si="0"/>
        <v>144</v>
      </c>
      <c r="S13" s="65">
        <f t="shared" si="0"/>
        <v>154</v>
      </c>
      <c r="T13" s="65">
        <f t="shared" si="0"/>
        <v>164</v>
      </c>
      <c r="U13" s="65">
        <f t="shared" si="0"/>
        <v>174</v>
      </c>
      <c r="V13" s="65">
        <f t="shared" si="0"/>
        <v>176</v>
      </c>
      <c r="W13" s="65">
        <f t="shared" si="0"/>
        <v>178</v>
      </c>
      <c r="X13" s="65">
        <f t="shared" si="0"/>
        <v>180</v>
      </c>
      <c r="Y13" s="65">
        <f t="shared" si="0"/>
        <v>182</v>
      </c>
      <c r="Z13" s="65">
        <f t="shared" si="0"/>
        <v>184</v>
      </c>
      <c r="AA13" s="65">
        <f t="shared" si="0"/>
        <v>186</v>
      </c>
      <c r="AB13" s="65">
        <f t="shared" si="0"/>
        <v>188</v>
      </c>
      <c r="AC13" s="65">
        <f t="shared" si="0"/>
        <v>190</v>
      </c>
      <c r="AD13" s="65">
        <f t="shared" si="0"/>
        <v>192</v>
      </c>
      <c r="AE13" s="65">
        <f t="shared" si="0"/>
        <v>194</v>
      </c>
      <c r="AF13" s="65">
        <f t="shared" si="0"/>
        <v>196</v>
      </c>
      <c r="AG13" s="65">
        <f t="shared" si="0"/>
        <v>198</v>
      </c>
      <c r="AH13" s="65">
        <f t="shared" si="0"/>
        <v>200</v>
      </c>
      <c r="AI13" s="65">
        <f t="shared" ref="AI13:BN13" si="1">AI4-SUM(AI8:AI11)+AH13</f>
        <v>202</v>
      </c>
      <c r="AJ13" s="65">
        <f t="shared" si="1"/>
        <v>204</v>
      </c>
      <c r="AK13" s="65">
        <f t="shared" si="1"/>
        <v>206</v>
      </c>
      <c r="AL13" s="65">
        <f t="shared" si="1"/>
        <v>208</v>
      </c>
      <c r="AM13" s="65">
        <f t="shared" si="1"/>
        <v>210</v>
      </c>
      <c r="AN13" s="65">
        <f t="shared" si="1"/>
        <v>212</v>
      </c>
      <c r="AO13" s="65">
        <f t="shared" si="1"/>
        <v>214</v>
      </c>
      <c r="AP13" s="65">
        <f t="shared" si="1"/>
        <v>216</v>
      </c>
      <c r="AQ13" s="65">
        <f t="shared" si="1"/>
        <v>218</v>
      </c>
      <c r="AR13" s="65">
        <f t="shared" si="1"/>
        <v>220</v>
      </c>
      <c r="AS13" s="65">
        <f t="shared" si="1"/>
        <v>222</v>
      </c>
      <c r="AT13" s="65">
        <f t="shared" si="1"/>
        <v>224</v>
      </c>
      <c r="AU13" s="65">
        <f t="shared" si="1"/>
        <v>226</v>
      </c>
      <c r="AV13" s="65">
        <f t="shared" si="1"/>
        <v>228</v>
      </c>
      <c r="AW13" s="65">
        <f t="shared" si="1"/>
        <v>230</v>
      </c>
      <c r="AX13" s="65">
        <f t="shared" si="1"/>
        <v>232</v>
      </c>
      <c r="AY13" s="65">
        <f t="shared" si="1"/>
        <v>224</v>
      </c>
      <c r="AZ13" s="65">
        <f t="shared" si="1"/>
        <v>216</v>
      </c>
      <c r="BA13" s="65">
        <f t="shared" si="1"/>
        <v>208</v>
      </c>
      <c r="BB13" s="65">
        <f t="shared" si="1"/>
        <v>200</v>
      </c>
      <c r="BC13" s="65">
        <f t="shared" si="1"/>
        <v>192</v>
      </c>
      <c r="BD13" s="65">
        <f t="shared" si="1"/>
        <v>184</v>
      </c>
      <c r="BE13" s="65">
        <f t="shared" si="1"/>
        <v>176</v>
      </c>
      <c r="BF13" s="65">
        <f t="shared" si="1"/>
        <v>168</v>
      </c>
      <c r="BG13" s="65">
        <f t="shared" si="1"/>
        <v>160</v>
      </c>
      <c r="BH13" s="65">
        <f t="shared" si="1"/>
        <v>152</v>
      </c>
      <c r="BI13" s="65">
        <f t="shared" si="1"/>
        <v>144</v>
      </c>
      <c r="BJ13" s="65">
        <f t="shared" si="1"/>
        <v>136</v>
      </c>
      <c r="BK13" s="65">
        <f t="shared" si="1"/>
        <v>128</v>
      </c>
      <c r="BL13" s="65">
        <f t="shared" si="1"/>
        <v>120</v>
      </c>
      <c r="BM13" s="65">
        <f t="shared" si="1"/>
        <v>112</v>
      </c>
      <c r="BN13" s="65">
        <f t="shared" si="1"/>
        <v>104</v>
      </c>
      <c r="BO13" s="65">
        <f t="shared" ref="BO13:CT13" si="2">BO4-SUM(BO8:BO11)+BN13</f>
        <v>96</v>
      </c>
      <c r="BP13" s="65">
        <f t="shared" si="2"/>
        <v>88</v>
      </c>
      <c r="BQ13" s="65">
        <f t="shared" si="2"/>
        <v>80</v>
      </c>
      <c r="BR13" s="65">
        <f t="shared" si="2"/>
        <v>72</v>
      </c>
      <c r="BS13" s="65">
        <f t="shared" si="2"/>
        <v>64</v>
      </c>
      <c r="BT13" s="65">
        <f t="shared" si="2"/>
        <v>56</v>
      </c>
      <c r="BU13" s="65">
        <f t="shared" si="2"/>
        <v>48</v>
      </c>
      <c r="BV13" s="65">
        <f t="shared" si="2"/>
        <v>40</v>
      </c>
      <c r="BW13" s="65">
        <f t="shared" si="2"/>
        <v>32</v>
      </c>
      <c r="BX13" s="65">
        <f t="shared" si="2"/>
        <v>24</v>
      </c>
      <c r="BY13" s="65">
        <f t="shared" si="2"/>
        <v>16</v>
      </c>
      <c r="BZ13" s="65">
        <f t="shared" si="2"/>
        <v>18</v>
      </c>
      <c r="CA13" s="65">
        <f t="shared" si="2"/>
        <v>20</v>
      </c>
      <c r="CB13" s="65">
        <f t="shared" si="2"/>
        <v>22</v>
      </c>
      <c r="CC13" s="65">
        <f t="shared" si="2"/>
        <v>24</v>
      </c>
      <c r="CD13" s="65">
        <f t="shared" si="2"/>
        <v>26</v>
      </c>
      <c r="CE13" s="65">
        <f t="shared" si="2"/>
        <v>28</v>
      </c>
      <c r="CF13" s="65">
        <f t="shared" si="2"/>
        <v>30</v>
      </c>
      <c r="CG13" s="65">
        <f t="shared" si="2"/>
        <v>32</v>
      </c>
      <c r="CH13" s="65">
        <f t="shared" si="2"/>
        <v>34</v>
      </c>
      <c r="CI13" s="65">
        <f t="shared" si="2"/>
        <v>36</v>
      </c>
      <c r="CJ13" s="65">
        <f t="shared" si="2"/>
        <v>38</v>
      </c>
      <c r="CK13" s="65">
        <f t="shared" si="2"/>
        <v>40</v>
      </c>
      <c r="CL13" s="65">
        <f t="shared" si="2"/>
        <v>42</v>
      </c>
      <c r="CM13" s="65">
        <f t="shared" si="2"/>
        <v>44</v>
      </c>
      <c r="CN13" s="65">
        <f t="shared" si="2"/>
        <v>46</v>
      </c>
      <c r="CO13" s="65">
        <f t="shared" si="2"/>
        <v>48</v>
      </c>
      <c r="CP13" s="65">
        <f t="shared" si="2"/>
        <v>50</v>
      </c>
      <c r="CQ13" s="65">
        <f t="shared" si="2"/>
        <v>52</v>
      </c>
      <c r="CR13" s="65">
        <f t="shared" si="2"/>
        <v>54</v>
      </c>
      <c r="CS13" s="65">
        <f t="shared" si="2"/>
        <v>56</v>
      </c>
      <c r="CT13" s="65">
        <f t="shared" si="2"/>
        <v>58</v>
      </c>
      <c r="CU13" s="65">
        <f t="shared" ref="CU13:DZ13" si="3">CU4-SUM(CU8:CU11)+CT13</f>
        <v>60</v>
      </c>
      <c r="CV13" s="65">
        <f t="shared" si="3"/>
        <v>62</v>
      </c>
      <c r="CW13" s="65">
        <f t="shared" si="3"/>
        <v>64</v>
      </c>
      <c r="CX13" s="65">
        <f t="shared" si="3"/>
        <v>66</v>
      </c>
      <c r="CY13" s="65">
        <f t="shared" si="3"/>
        <v>68</v>
      </c>
      <c r="CZ13" s="65">
        <f t="shared" si="3"/>
        <v>70</v>
      </c>
      <c r="DA13" s="65">
        <f t="shared" si="3"/>
        <v>72</v>
      </c>
      <c r="DB13" s="65">
        <f t="shared" si="3"/>
        <v>74</v>
      </c>
      <c r="DC13" s="65">
        <f t="shared" si="3"/>
        <v>76</v>
      </c>
      <c r="DD13" s="65">
        <f t="shared" si="3"/>
        <v>78</v>
      </c>
      <c r="DE13" s="65">
        <f t="shared" si="3"/>
        <v>80</v>
      </c>
      <c r="DF13" s="65">
        <f t="shared" si="3"/>
        <v>82</v>
      </c>
      <c r="DG13" s="65">
        <f t="shared" si="3"/>
        <v>84</v>
      </c>
      <c r="DH13" s="65">
        <f t="shared" si="3"/>
        <v>86</v>
      </c>
      <c r="DI13" s="65">
        <f t="shared" si="3"/>
        <v>88</v>
      </c>
      <c r="DJ13" s="65">
        <f t="shared" si="3"/>
        <v>90</v>
      </c>
      <c r="DK13" s="65">
        <f t="shared" si="3"/>
        <v>92</v>
      </c>
      <c r="DL13" s="65">
        <f t="shared" si="3"/>
        <v>94</v>
      </c>
      <c r="DM13" s="65">
        <f t="shared" si="3"/>
        <v>96</v>
      </c>
      <c r="DN13" s="65">
        <f t="shared" si="3"/>
        <v>98</v>
      </c>
      <c r="DO13" s="65">
        <f t="shared" si="3"/>
        <v>100</v>
      </c>
      <c r="DP13" s="65">
        <f t="shared" si="3"/>
        <v>102</v>
      </c>
      <c r="DQ13" s="65">
        <f t="shared" si="3"/>
        <v>104</v>
      </c>
      <c r="DR13" s="65">
        <f t="shared" si="3"/>
        <v>106</v>
      </c>
      <c r="DS13" s="65">
        <f t="shared" si="3"/>
        <v>108</v>
      </c>
      <c r="DT13" s="65">
        <f t="shared" si="3"/>
        <v>110</v>
      </c>
      <c r="DU13" s="65">
        <f t="shared" si="3"/>
        <v>112</v>
      </c>
      <c r="DV13" s="65">
        <f t="shared" si="3"/>
        <v>114</v>
      </c>
      <c r="DW13" s="65">
        <f t="shared" si="3"/>
        <v>116</v>
      </c>
      <c r="DX13" s="65">
        <f t="shared" si="3"/>
        <v>118</v>
      </c>
      <c r="DY13" s="65">
        <f t="shared" si="3"/>
        <v>120</v>
      </c>
      <c r="DZ13" s="65">
        <f t="shared" si="3"/>
        <v>122</v>
      </c>
      <c r="EA13" s="65">
        <f t="shared" ref="EA13:FB13" si="4">EA4-SUM(EA8:EA11)+DZ13</f>
        <v>124</v>
      </c>
      <c r="EB13" s="65">
        <f t="shared" si="4"/>
        <v>126</v>
      </c>
      <c r="EC13" s="65">
        <f t="shared" si="4"/>
        <v>128</v>
      </c>
      <c r="ED13" s="65">
        <f t="shared" si="4"/>
        <v>130</v>
      </c>
      <c r="EE13" s="65">
        <f t="shared" si="4"/>
        <v>132</v>
      </c>
      <c r="EF13" s="65">
        <f t="shared" si="4"/>
        <v>134</v>
      </c>
      <c r="EG13" s="65">
        <f t="shared" si="4"/>
        <v>136</v>
      </c>
      <c r="EH13" s="65">
        <f t="shared" si="4"/>
        <v>138</v>
      </c>
      <c r="EI13" s="65">
        <f t="shared" si="4"/>
        <v>140</v>
      </c>
      <c r="EJ13" s="65">
        <f t="shared" si="4"/>
        <v>142</v>
      </c>
      <c r="EK13" s="65">
        <f t="shared" si="4"/>
        <v>144</v>
      </c>
      <c r="EL13" s="65">
        <f t="shared" si="4"/>
        <v>146</v>
      </c>
      <c r="EM13" s="65">
        <f t="shared" si="4"/>
        <v>148</v>
      </c>
      <c r="EN13" s="65">
        <f t="shared" si="4"/>
        <v>150</v>
      </c>
      <c r="EO13" s="65">
        <f t="shared" si="4"/>
        <v>152</v>
      </c>
      <c r="EP13" s="65">
        <f t="shared" si="4"/>
        <v>154</v>
      </c>
      <c r="EQ13" s="65">
        <f t="shared" si="4"/>
        <v>156</v>
      </c>
      <c r="ER13" s="65">
        <f t="shared" si="4"/>
        <v>158</v>
      </c>
      <c r="ES13" s="65">
        <f t="shared" si="4"/>
        <v>160</v>
      </c>
      <c r="ET13" s="65">
        <f t="shared" si="4"/>
        <v>162</v>
      </c>
      <c r="EU13" s="65">
        <f t="shared" si="4"/>
        <v>164</v>
      </c>
      <c r="EV13" s="65">
        <f t="shared" si="4"/>
        <v>166</v>
      </c>
      <c r="EW13" s="65">
        <f t="shared" si="4"/>
        <v>168</v>
      </c>
      <c r="EX13" s="65">
        <f t="shared" si="4"/>
        <v>170</v>
      </c>
      <c r="EY13" s="65">
        <f t="shared" si="4"/>
        <v>172</v>
      </c>
      <c r="EZ13" s="65">
        <f t="shared" si="4"/>
        <v>174</v>
      </c>
      <c r="FA13" s="65">
        <f t="shared" si="4"/>
        <v>176</v>
      </c>
      <c r="FB13" s="65">
        <f t="shared" si="4"/>
        <v>178</v>
      </c>
    </row>
    <row r="15" spans="1:158" x14ac:dyDescent="0.3">
      <c r="A15" s="53" t="s">
        <v>194</v>
      </c>
      <c r="C15" s="65">
        <f t="shared" ref="C15:AH15" si="5">SUM(C8:C11)</f>
        <v>508</v>
      </c>
      <c r="D15" s="65">
        <f t="shared" si="5"/>
        <v>528</v>
      </c>
      <c r="E15" s="65">
        <f t="shared" si="5"/>
        <v>644</v>
      </c>
      <c r="F15" s="65">
        <f t="shared" si="5"/>
        <v>644</v>
      </c>
      <c r="G15" s="65">
        <f t="shared" si="5"/>
        <v>672</v>
      </c>
      <c r="H15" s="65">
        <f t="shared" si="5"/>
        <v>672</v>
      </c>
      <c r="I15" s="65">
        <f t="shared" si="5"/>
        <v>672</v>
      </c>
      <c r="J15" s="65">
        <f t="shared" si="5"/>
        <v>672</v>
      </c>
      <c r="K15" s="65">
        <f t="shared" si="5"/>
        <v>672</v>
      </c>
      <c r="L15" s="65">
        <f t="shared" si="5"/>
        <v>672</v>
      </c>
      <c r="M15" s="65">
        <f t="shared" si="5"/>
        <v>700</v>
      </c>
      <c r="N15" s="65">
        <f t="shared" si="5"/>
        <v>740</v>
      </c>
      <c r="O15" s="65">
        <f t="shared" si="5"/>
        <v>740</v>
      </c>
      <c r="P15" s="65">
        <f t="shared" si="5"/>
        <v>740</v>
      </c>
      <c r="Q15" s="65">
        <f t="shared" si="5"/>
        <v>840</v>
      </c>
      <c r="R15" s="67">
        <f t="shared" si="5"/>
        <v>840</v>
      </c>
      <c r="S15" s="65">
        <f t="shared" si="5"/>
        <v>940</v>
      </c>
      <c r="T15" s="65">
        <f t="shared" si="5"/>
        <v>940</v>
      </c>
      <c r="U15" s="65">
        <f t="shared" si="5"/>
        <v>940</v>
      </c>
      <c r="V15" s="65">
        <f t="shared" si="5"/>
        <v>948</v>
      </c>
      <c r="W15" s="65">
        <f t="shared" si="5"/>
        <v>948</v>
      </c>
      <c r="X15" s="65">
        <f t="shared" si="5"/>
        <v>948</v>
      </c>
      <c r="Y15" s="65">
        <f t="shared" si="5"/>
        <v>948</v>
      </c>
      <c r="Z15" s="65">
        <f t="shared" si="5"/>
        <v>948</v>
      </c>
      <c r="AA15" s="65">
        <f t="shared" si="5"/>
        <v>948</v>
      </c>
      <c r="AB15" s="65">
        <f t="shared" si="5"/>
        <v>948</v>
      </c>
      <c r="AC15" s="65">
        <f t="shared" si="5"/>
        <v>948</v>
      </c>
      <c r="AD15" s="65">
        <f t="shared" si="5"/>
        <v>948</v>
      </c>
      <c r="AE15" s="65">
        <f t="shared" si="5"/>
        <v>948</v>
      </c>
      <c r="AF15" s="65">
        <f t="shared" si="5"/>
        <v>948</v>
      </c>
      <c r="AG15" s="65">
        <f t="shared" si="5"/>
        <v>948</v>
      </c>
      <c r="AH15" s="65">
        <f t="shared" si="5"/>
        <v>948</v>
      </c>
      <c r="AI15" s="65">
        <f t="shared" ref="AI15:BN15" si="6">SUM(AI8:AI11)</f>
        <v>948</v>
      </c>
      <c r="AJ15" s="65">
        <f t="shared" si="6"/>
        <v>948</v>
      </c>
      <c r="AK15" s="65">
        <f t="shared" si="6"/>
        <v>948</v>
      </c>
      <c r="AL15" s="65">
        <f t="shared" si="6"/>
        <v>948</v>
      </c>
      <c r="AM15" s="65">
        <f t="shared" si="6"/>
        <v>948</v>
      </c>
      <c r="AN15" s="65">
        <f t="shared" si="6"/>
        <v>948</v>
      </c>
      <c r="AO15" s="65">
        <f t="shared" si="6"/>
        <v>948</v>
      </c>
      <c r="AP15" s="65">
        <f t="shared" si="6"/>
        <v>948</v>
      </c>
      <c r="AQ15" s="65">
        <f t="shared" si="6"/>
        <v>948</v>
      </c>
      <c r="AR15" s="65">
        <f t="shared" si="6"/>
        <v>948</v>
      </c>
      <c r="AS15" s="65">
        <f t="shared" si="6"/>
        <v>948</v>
      </c>
      <c r="AT15" s="65">
        <f t="shared" si="6"/>
        <v>948</v>
      </c>
      <c r="AU15" s="65">
        <f t="shared" si="6"/>
        <v>948</v>
      </c>
      <c r="AV15" s="65">
        <f t="shared" si="6"/>
        <v>948</v>
      </c>
      <c r="AW15" s="65">
        <f t="shared" si="6"/>
        <v>948</v>
      </c>
      <c r="AX15" s="65">
        <f t="shared" si="6"/>
        <v>948</v>
      </c>
      <c r="AY15" s="65">
        <f t="shared" si="6"/>
        <v>958</v>
      </c>
      <c r="AZ15" s="65">
        <f t="shared" si="6"/>
        <v>958</v>
      </c>
      <c r="BA15" s="65">
        <f t="shared" si="6"/>
        <v>958</v>
      </c>
      <c r="BB15" s="65">
        <f t="shared" si="6"/>
        <v>958</v>
      </c>
      <c r="BC15" s="65">
        <f t="shared" si="6"/>
        <v>958</v>
      </c>
      <c r="BD15" s="65">
        <f t="shared" si="6"/>
        <v>958</v>
      </c>
      <c r="BE15" s="65">
        <f t="shared" si="6"/>
        <v>958</v>
      </c>
      <c r="BF15" s="65">
        <f t="shared" si="6"/>
        <v>958</v>
      </c>
      <c r="BG15" s="65">
        <f t="shared" si="6"/>
        <v>958</v>
      </c>
      <c r="BH15" s="65">
        <f t="shared" si="6"/>
        <v>958</v>
      </c>
      <c r="BI15" s="65">
        <f t="shared" si="6"/>
        <v>958</v>
      </c>
      <c r="BJ15" s="65">
        <f t="shared" si="6"/>
        <v>958</v>
      </c>
      <c r="BK15" s="65">
        <f t="shared" si="6"/>
        <v>958</v>
      </c>
      <c r="BL15" s="65">
        <f t="shared" si="6"/>
        <v>958</v>
      </c>
      <c r="BM15" s="65">
        <f t="shared" si="6"/>
        <v>958</v>
      </c>
      <c r="BN15" s="65">
        <f t="shared" si="6"/>
        <v>958</v>
      </c>
      <c r="BO15" s="65">
        <f t="shared" ref="BO15:CT15" si="7">SUM(BO8:BO11)</f>
        <v>958</v>
      </c>
      <c r="BP15" s="65">
        <f t="shared" si="7"/>
        <v>958</v>
      </c>
      <c r="BQ15" s="65">
        <f t="shared" si="7"/>
        <v>958</v>
      </c>
      <c r="BR15" s="65">
        <f t="shared" si="7"/>
        <v>958</v>
      </c>
      <c r="BS15" s="65">
        <f t="shared" si="7"/>
        <v>958</v>
      </c>
      <c r="BT15" s="65">
        <f t="shared" si="7"/>
        <v>958</v>
      </c>
      <c r="BU15" s="65">
        <f t="shared" si="7"/>
        <v>958</v>
      </c>
      <c r="BV15" s="65">
        <f t="shared" si="7"/>
        <v>958</v>
      </c>
      <c r="BW15" s="65">
        <f t="shared" si="7"/>
        <v>958</v>
      </c>
      <c r="BX15" s="65">
        <f t="shared" si="7"/>
        <v>958</v>
      </c>
      <c r="BY15" s="65">
        <f t="shared" si="7"/>
        <v>958</v>
      </c>
      <c r="BZ15" s="65">
        <f t="shared" si="7"/>
        <v>948</v>
      </c>
      <c r="CA15" s="65">
        <f t="shared" si="7"/>
        <v>948</v>
      </c>
      <c r="CB15" s="65">
        <f t="shared" si="7"/>
        <v>948</v>
      </c>
      <c r="CC15" s="65">
        <f t="shared" si="7"/>
        <v>948</v>
      </c>
      <c r="CD15" s="65">
        <f t="shared" si="7"/>
        <v>948</v>
      </c>
      <c r="CE15" s="65">
        <f t="shared" si="7"/>
        <v>948</v>
      </c>
      <c r="CF15" s="65">
        <f t="shared" si="7"/>
        <v>948</v>
      </c>
      <c r="CG15" s="65">
        <f t="shared" si="7"/>
        <v>948</v>
      </c>
      <c r="CH15" s="65">
        <f t="shared" si="7"/>
        <v>948</v>
      </c>
      <c r="CI15" s="65">
        <f t="shared" si="7"/>
        <v>948</v>
      </c>
      <c r="CJ15" s="65">
        <f t="shared" si="7"/>
        <v>948</v>
      </c>
      <c r="CK15" s="65">
        <f t="shared" si="7"/>
        <v>948</v>
      </c>
      <c r="CL15" s="65">
        <f t="shared" si="7"/>
        <v>948</v>
      </c>
      <c r="CM15" s="65">
        <f t="shared" si="7"/>
        <v>948</v>
      </c>
      <c r="CN15" s="65">
        <f t="shared" si="7"/>
        <v>948</v>
      </c>
      <c r="CO15" s="65">
        <f t="shared" si="7"/>
        <v>948</v>
      </c>
      <c r="CP15" s="65">
        <f t="shared" si="7"/>
        <v>948</v>
      </c>
      <c r="CQ15" s="65">
        <f t="shared" si="7"/>
        <v>948</v>
      </c>
      <c r="CR15" s="65">
        <f t="shared" si="7"/>
        <v>948</v>
      </c>
      <c r="CS15" s="65">
        <f t="shared" si="7"/>
        <v>948</v>
      </c>
      <c r="CT15" s="65">
        <f t="shared" si="7"/>
        <v>948</v>
      </c>
      <c r="CU15" s="65">
        <f t="shared" ref="CU15:DZ15" si="8">SUM(CU8:CU11)</f>
        <v>948</v>
      </c>
      <c r="CV15" s="65">
        <f t="shared" si="8"/>
        <v>948</v>
      </c>
      <c r="CW15" s="65">
        <f t="shared" si="8"/>
        <v>948</v>
      </c>
      <c r="CX15" s="65">
        <f t="shared" si="8"/>
        <v>948</v>
      </c>
      <c r="CY15" s="65">
        <f t="shared" si="8"/>
        <v>948</v>
      </c>
      <c r="CZ15" s="65">
        <f t="shared" si="8"/>
        <v>948</v>
      </c>
      <c r="DA15" s="65">
        <f t="shared" si="8"/>
        <v>948</v>
      </c>
      <c r="DB15" s="65">
        <f t="shared" si="8"/>
        <v>948</v>
      </c>
      <c r="DC15" s="65">
        <f t="shared" si="8"/>
        <v>948</v>
      </c>
      <c r="DD15" s="65">
        <f t="shared" si="8"/>
        <v>948</v>
      </c>
      <c r="DE15" s="65">
        <f t="shared" si="8"/>
        <v>948</v>
      </c>
      <c r="DF15" s="65">
        <f t="shared" si="8"/>
        <v>948</v>
      </c>
      <c r="DG15" s="65">
        <f t="shared" si="8"/>
        <v>948</v>
      </c>
      <c r="DH15" s="65">
        <f t="shared" si="8"/>
        <v>948</v>
      </c>
      <c r="DI15" s="65">
        <f t="shared" si="8"/>
        <v>948</v>
      </c>
      <c r="DJ15" s="65">
        <f t="shared" si="8"/>
        <v>948</v>
      </c>
      <c r="DK15" s="65">
        <f t="shared" si="8"/>
        <v>948</v>
      </c>
      <c r="DL15" s="65">
        <f t="shared" si="8"/>
        <v>948</v>
      </c>
      <c r="DM15" s="65">
        <f t="shared" si="8"/>
        <v>948</v>
      </c>
      <c r="DN15" s="65">
        <f t="shared" si="8"/>
        <v>948</v>
      </c>
      <c r="DO15" s="65">
        <f t="shared" si="8"/>
        <v>948</v>
      </c>
      <c r="DP15" s="65">
        <f t="shared" si="8"/>
        <v>948</v>
      </c>
      <c r="DQ15" s="65">
        <f t="shared" si="8"/>
        <v>948</v>
      </c>
      <c r="DR15" s="65">
        <f t="shared" si="8"/>
        <v>948</v>
      </c>
      <c r="DS15" s="65">
        <f t="shared" si="8"/>
        <v>948</v>
      </c>
      <c r="DT15" s="65">
        <f t="shared" si="8"/>
        <v>948</v>
      </c>
      <c r="DU15" s="65">
        <f t="shared" si="8"/>
        <v>948</v>
      </c>
      <c r="DV15" s="65">
        <f t="shared" si="8"/>
        <v>948</v>
      </c>
      <c r="DW15" s="65">
        <f t="shared" si="8"/>
        <v>948</v>
      </c>
      <c r="DX15" s="65">
        <f t="shared" si="8"/>
        <v>948</v>
      </c>
      <c r="DY15" s="65">
        <f t="shared" si="8"/>
        <v>948</v>
      </c>
      <c r="DZ15" s="65">
        <f t="shared" si="8"/>
        <v>948</v>
      </c>
      <c r="EA15" s="65">
        <f t="shared" ref="EA15:FB15" si="9">SUM(EA8:EA11)</f>
        <v>948</v>
      </c>
      <c r="EB15" s="65">
        <f t="shared" si="9"/>
        <v>948</v>
      </c>
      <c r="EC15" s="65">
        <f t="shared" si="9"/>
        <v>948</v>
      </c>
      <c r="ED15" s="65">
        <f t="shared" si="9"/>
        <v>948</v>
      </c>
      <c r="EE15" s="65">
        <f t="shared" si="9"/>
        <v>948</v>
      </c>
      <c r="EF15" s="65">
        <f t="shared" si="9"/>
        <v>948</v>
      </c>
      <c r="EG15" s="65">
        <f t="shared" si="9"/>
        <v>948</v>
      </c>
      <c r="EH15" s="65">
        <f t="shared" si="9"/>
        <v>948</v>
      </c>
      <c r="EI15" s="65">
        <f t="shared" si="9"/>
        <v>948</v>
      </c>
      <c r="EJ15" s="65">
        <f t="shared" si="9"/>
        <v>948</v>
      </c>
      <c r="EK15" s="65">
        <f t="shared" si="9"/>
        <v>948</v>
      </c>
      <c r="EL15" s="65">
        <f t="shared" si="9"/>
        <v>948</v>
      </c>
      <c r="EM15" s="65">
        <f t="shared" si="9"/>
        <v>948</v>
      </c>
      <c r="EN15" s="65">
        <f t="shared" si="9"/>
        <v>948</v>
      </c>
      <c r="EO15" s="65">
        <f t="shared" si="9"/>
        <v>948</v>
      </c>
      <c r="EP15" s="65">
        <f t="shared" si="9"/>
        <v>948</v>
      </c>
      <c r="EQ15" s="65">
        <f t="shared" si="9"/>
        <v>948</v>
      </c>
      <c r="ER15" s="65">
        <f t="shared" si="9"/>
        <v>948</v>
      </c>
      <c r="ES15" s="65">
        <f t="shared" si="9"/>
        <v>948</v>
      </c>
      <c r="ET15" s="65">
        <f t="shared" si="9"/>
        <v>948</v>
      </c>
      <c r="EU15" s="65">
        <f t="shared" si="9"/>
        <v>948</v>
      </c>
      <c r="EV15" s="65">
        <f t="shared" si="9"/>
        <v>948</v>
      </c>
      <c r="EW15" s="65">
        <f t="shared" si="9"/>
        <v>948</v>
      </c>
      <c r="EX15" s="65">
        <f t="shared" si="9"/>
        <v>948</v>
      </c>
      <c r="EY15" s="65">
        <f t="shared" si="9"/>
        <v>948</v>
      </c>
      <c r="EZ15" s="65">
        <f t="shared" si="9"/>
        <v>948</v>
      </c>
      <c r="FA15" s="65">
        <f t="shared" si="9"/>
        <v>948</v>
      </c>
      <c r="FB15" s="65">
        <f t="shared" si="9"/>
        <v>948</v>
      </c>
    </row>
    <row r="16" spans="1:158" x14ac:dyDescent="0.3"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</row>
    <row r="17" spans="1:158" x14ac:dyDescent="0.3">
      <c r="A17" s="53" t="s">
        <v>63</v>
      </c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5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</row>
    <row r="18" spans="1:158" x14ac:dyDescent="0.3">
      <c r="A18" s="53" t="s">
        <v>61</v>
      </c>
      <c r="C18" s="65">
        <f>C8*Model!$B89</f>
        <v>14534</v>
      </c>
      <c r="D18" s="65">
        <f>D8*Model!$B88</f>
        <v>13520</v>
      </c>
      <c r="E18" s="65">
        <f>E8*Model!$B88</f>
        <v>13520</v>
      </c>
      <c r="F18" s="65">
        <f>F8*Model!$B88</f>
        <v>13520</v>
      </c>
      <c r="G18" s="65">
        <f>G8*Model!$B88</f>
        <v>13520</v>
      </c>
      <c r="H18" s="65">
        <f>H8*Model!$B88</f>
        <v>13520</v>
      </c>
      <c r="I18" s="65">
        <f>I8*Model!$B88</f>
        <v>13520</v>
      </c>
      <c r="J18" s="65">
        <f>J8*Model!$B88</f>
        <v>13520</v>
      </c>
      <c r="K18" s="65">
        <f>K8*Model!$B88</f>
        <v>13520</v>
      </c>
      <c r="L18" s="65">
        <f>L8*Model!$B88</f>
        <v>13520</v>
      </c>
      <c r="M18" s="65">
        <f>M8*Model!$B88</f>
        <v>13520</v>
      </c>
      <c r="N18" s="65">
        <f>N8*Model!$B88</f>
        <v>15600</v>
      </c>
      <c r="O18" s="65">
        <f>O8*Model!$B88</f>
        <v>15600</v>
      </c>
      <c r="P18" s="65">
        <f>P8*Model!$B88</f>
        <v>15600</v>
      </c>
      <c r="Q18" s="65">
        <f>Q8*Model!$B88</f>
        <v>15600</v>
      </c>
      <c r="R18" s="67">
        <f>R8*Model!$B88</f>
        <v>15600</v>
      </c>
      <c r="S18" s="65">
        <f>S8*Model!$B88</f>
        <v>15600</v>
      </c>
      <c r="T18" s="65">
        <f>T8*Model!$B88</f>
        <v>15600</v>
      </c>
      <c r="U18" s="65">
        <f>U8*Model!$B88</f>
        <v>15600</v>
      </c>
      <c r="V18" s="65">
        <f>V8*Model!$B88</f>
        <v>15600</v>
      </c>
      <c r="W18" s="65">
        <f>W8*Model!$B88</f>
        <v>15600</v>
      </c>
      <c r="X18" s="65">
        <f>X8*Model!$B88</f>
        <v>15600</v>
      </c>
      <c r="Y18" s="65">
        <f>Y8*Model!$B88</f>
        <v>15600</v>
      </c>
      <c r="Z18" s="65">
        <f>Z8*Model!$B88</f>
        <v>15600</v>
      </c>
      <c r="AA18" s="65">
        <f>AA8*Model!$B88</f>
        <v>15600</v>
      </c>
      <c r="AB18" s="65">
        <f>AB8*Model!$B88</f>
        <v>15600</v>
      </c>
      <c r="AC18" s="65">
        <f>AC8*Model!$B88</f>
        <v>15600</v>
      </c>
      <c r="AD18" s="65">
        <f>AD8*Model!$B88</f>
        <v>15600</v>
      </c>
      <c r="AE18" s="65">
        <f>AE8*Model!$B88</f>
        <v>15600</v>
      </c>
      <c r="AF18" s="65">
        <f>AF8*Model!$B88</f>
        <v>15600</v>
      </c>
      <c r="AG18" s="65">
        <f>AG8*Model!$B88</f>
        <v>15600</v>
      </c>
      <c r="AH18" s="65">
        <f>AH8*Model!$B88</f>
        <v>15600</v>
      </c>
      <c r="AI18" s="65">
        <f>AI8*Model!$B88</f>
        <v>15600</v>
      </c>
      <c r="AJ18" s="65">
        <f>AJ8*Model!$B88</f>
        <v>15600</v>
      </c>
      <c r="AK18" s="65">
        <f>AK8*Model!$B88</f>
        <v>15600</v>
      </c>
      <c r="AL18" s="65">
        <f>AL8*Model!$B88</f>
        <v>15600</v>
      </c>
      <c r="AM18" s="65">
        <f>AM8*Model!$B88</f>
        <v>15600</v>
      </c>
      <c r="AN18" s="65">
        <f>AN8*Model!$B88</f>
        <v>15600</v>
      </c>
      <c r="AO18" s="65">
        <f>AO8*Model!$B88</f>
        <v>15600</v>
      </c>
      <c r="AP18" s="65">
        <f>AP8*Model!$B88</f>
        <v>15600</v>
      </c>
      <c r="AQ18" s="65">
        <f>AQ8*Model!$B88</f>
        <v>15600</v>
      </c>
      <c r="AR18" s="65">
        <f>AR8*Model!$B88</f>
        <v>15600</v>
      </c>
      <c r="AS18" s="65">
        <f>AS8*Model!$B88</f>
        <v>15600</v>
      </c>
      <c r="AT18" s="65">
        <f>AT8*Model!$B88</f>
        <v>15600</v>
      </c>
      <c r="AU18" s="65">
        <f>AU8*Model!$B88</f>
        <v>15600</v>
      </c>
      <c r="AV18" s="65">
        <f>AV8*Model!$B88</f>
        <v>15600</v>
      </c>
      <c r="AW18" s="65">
        <f>AW8*Model!$B88</f>
        <v>15600</v>
      </c>
      <c r="AX18" s="65">
        <f>AX8*Model!$B88</f>
        <v>15600</v>
      </c>
      <c r="AY18" s="65">
        <f>AY8*Model!$B88</f>
        <v>15600</v>
      </c>
      <c r="AZ18" s="65">
        <f>AZ8*Model!$B88</f>
        <v>15600</v>
      </c>
      <c r="BA18" s="65">
        <f>BA8*Model!$B88</f>
        <v>15600</v>
      </c>
      <c r="BB18" s="65">
        <f>BB8*Model!$B88</f>
        <v>15600</v>
      </c>
      <c r="BC18" s="65">
        <f>BC8*Model!$B88</f>
        <v>15600</v>
      </c>
      <c r="BD18" s="65">
        <f>BD8*Model!$B88</f>
        <v>15600</v>
      </c>
      <c r="BE18" s="65">
        <f>BE8*Model!$B88</f>
        <v>15600</v>
      </c>
      <c r="BF18" s="65">
        <f>BF8*Model!$B88</f>
        <v>15600</v>
      </c>
      <c r="BG18" s="65">
        <f>BG8*Model!$B88</f>
        <v>15600</v>
      </c>
      <c r="BH18" s="65">
        <f>BH8*Model!$B88</f>
        <v>15600</v>
      </c>
      <c r="BI18" s="65">
        <f>BI8*Model!$B88</f>
        <v>15600</v>
      </c>
      <c r="BJ18" s="65">
        <f>BJ8*Model!$B88</f>
        <v>15600</v>
      </c>
      <c r="BK18" s="65">
        <f>BK8*Model!$B88</f>
        <v>15600</v>
      </c>
      <c r="BL18" s="65">
        <f>BL8*Model!$B88</f>
        <v>15600</v>
      </c>
      <c r="BM18" s="65">
        <f>BM8*Model!$B88</f>
        <v>15600</v>
      </c>
      <c r="BN18" s="65">
        <f>BN8*Model!$B88</f>
        <v>15600</v>
      </c>
      <c r="BO18" s="65">
        <f>BO8*Model!$B88</f>
        <v>15600</v>
      </c>
      <c r="BP18" s="65">
        <f>BP8*Model!$B88</f>
        <v>15600</v>
      </c>
      <c r="BQ18" s="65">
        <f>BQ8*Model!$B88</f>
        <v>15600</v>
      </c>
      <c r="BR18" s="65">
        <f>BR8*Model!$B88</f>
        <v>15600</v>
      </c>
      <c r="BS18" s="65">
        <f>BS8*Model!$B88</f>
        <v>15600</v>
      </c>
      <c r="BT18" s="65">
        <f>BT8*Model!$B88</f>
        <v>15600</v>
      </c>
      <c r="BU18" s="65">
        <f>BU8*Model!$B88</f>
        <v>15600</v>
      </c>
      <c r="BV18" s="65">
        <f>BV8*Model!$B88</f>
        <v>15600</v>
      </c>
      <c r="BW18" s="65">
        <f>BW8*Model!$B88</f>
        <v>15600</v>
      </c>
      <c r="BX18" s="65">
        <f>BX8*Model!$B88</f>
        <v>15600</v>
      </c>
      <c r="BY18" s="65">
        <f>BY8*Model!$B88</f>
        <v>15600</v>
      </c>
      <c r="BZ18" s="65">
        <f>BZ8*Model!$B88</f>
        <v>15600</v>
      </c>
      <c r="CA18" s="65">
        <f>CA8*Model!$B88</f>
        <v>15600</v>
      </c>
      <c r="CB18" s="65">
        <f>CB8*Model!$B88</f>
        <v>15600</v>
      </c>
      <c r="CC18" s="65">
        <f>CC8*Model!$B88</f>
        <v>15600</v>
      </c>
      <c r="CD18" s="65">
        <f>CD8*Model!$B88</f>
        <v>15600</v>
      </c>
      <c r="CE18" s="65">
        <f>CE8*Model!$B88</f>
        <v>15600</v>
      </c>
      <c r="CF18" s="65">
        <f>CF8*Model!$B88</f>
        <v>15600</v>
      </c>
      <c r="CG18" s="65">
        <f>CG8*Model!$B88</f>
        <v>15600</v>
      </c>
      <c r="CH18" s="65">
        <f>CH8*Model!$B88</f>
        <v>15600</v>
      </c>
      <c r="CI18" s="65">
        <f>CI8*Model!$B88</f>
        <v>15600</v>
      </c>
      <c r="CJ18" s="65">
        <f>CJ8*Model!$B88</f>
        <v>15600</v>
      </c>
      <c r="CK18" s="65">
        <f>CK8*Model!$B88</f>
        <v>15600</v>
      </c>
      <c r="CL18" s="65">
        <f>CL8*Model!$B88</f>
        <v>15600</v>
      </c>
      <c r="CM18" s="65">
        <f>CM8*Model!$B88</f>
        <v>15600</v>
      </c>
      <c r="CN18" s="65">
        <f>CN8*Model!$B88</f>
        <v>15600</v>
      </c>
      <c r="CO18" s="65">
        <f>CO8*Model!$B88</f>
        <v>15600</v>
      </c>
      <c r="CP18" s="65">
        <f>CP8*Model!$B88</f>
        <v>15600</v>
      </c>
      <c r="CQ18" s="65">
        <f>CQ8*Model!$B88</f>
        <v>15600</v>
      </c>
      <c r="CR18" s="65">
        <f>CR8*Model!$B88</f>
        <v>15600</v>
      </c>
      <c r="CS18" s="65">
        <f>CS8*Model!$B88</f>
        <v>15600</v>
      </c>
      <c r="CT18" s="65">
        <f>CT8*Model!$B88</f>
        <v>15600</v>
      </c>
      <c r="CU18" s="65">
        <f>CU8*Model!$B88</f>
        <v>15600</v>
      </c>
      <c r="CV18" s="65">
        <f>CV8*Model!$B88</f>
        <v>15600</v>
      </c>
      <c r="CW18" s="65">
        <f>CW8*Model!$B88</f>
        <v>15600</v>
      </c>
      <c r="CX18" s="65">
        <f>CX8*Model!$B88</f>
        <v>15600</v>
      </c>
      <c r="CY18" s="65">
        <f>CY8*Model!$B88</f>
        <v>15600</v>
      </c>
      <c r="CZ18" s="65">
        <f>CZ8*Model!$B88</f>
        <v>15600</v>
      </c>
      <c r="DA18" s="65">
        <f>DA8*Model!$B88</f>
        <v>15600</v>
      </c>
      <c r="DB18" s="65">
        <f>DB8*Model!$B88</f>
        <v>15600</v>
      </c>
      <c r="DC18" s="65">
        <f>DC8*Model!$B88</f>
        <v>15600</v>
      </c>
      <c r="DD18" s="65">
        <f>DD8*Model!$B88</f>
        <v>15600</v>
      </c>
      <c r="DE18" s="65">
        <f>DE8*Model!$B88</f>
        <v>15600</v>
      </c>
      <c r="DF18" s="65">
        <f>DF8*Model!$B88</f>
        <v>15600</v>
      </c>
      <c r="DG18" s="65">
        <f>DG8*Model!$B88</f>
        <v>15600</v>
      </c>
      <c r="DH18" s="65">
        <f>DH8*Model!$B88</f>
        <v>15600</v>
      </c>
      <c r="DI18" s="65">
        <f>DI8*Model!$B88</f>
        <v>15600</v>
      </c>
      <c r="DJ18" s="65">
        <f>DJ8*Model!$B88</f>
        <v>15600</v>
      </c>
      <c r="DK18" s="65">
        <f>DK8*Model!$B88</f>
        <v>15600</v>
      </c>
      <c r="DL18" s="65">
        <f>DL8*Model!$B88</f>
        <v>15600</v>
      </c>
      <c r="DM18" s="65">
        <f>DM8*Model!$B88</f>
        <v>15600</v>
      </c>
      <c r="DN18" s="65">
        <f>DN8*Model!$B88</f>
        <v>15600</v>
      </c>
      <c r="DO18" s="65">
        <f>DO8*Model!$B88</f>
        <v>15600</v>
      </c>
      <c r="DP18" s="65">
        <f>DP8*Model!$B88</f>
        <v>15600</v>
      </c>
      <c r="DQ18" s="65">
        <f>DQ8*Model!$B88</f>
        <v>15600</v>
      </c>
      <c r="DR18" s="65">
        <f>DR8*Model!$B88</f>
        <v>15600</v>
      </c>
      <c r="DS18" s="65">
        <f>DS8*Model!$B88</f>
        <v>15600</v>
      </c>
      <c r="DT18" s="65">
        <f>DT8*Model!$B88</f>
        <v>15600</v>
      </c>
      <c r="DU18" s="65">
        <f>DU8*Model!$B88</f>
        <v>15600</v>
      </c>
      <c r="DV18" s="65">
        <f>DV8*Model!$B88</f>
        <v>15600</v>
      </c>
      <c r="DW18" s="65">
        <f>DW8*Model!$B88</f>
        <v>15600</v>
      </c>
      <c r="DX18" s="65">
        <f>DX8*Model!$B88</f>
        <v>15600</v>
      </c>
      <c r="DY18" s="65">
        <f>DY8*Model!$B88</f>
        <v>15600</v>
      </c>
      <c r="DZ18" s="65">
        <f>DZ8*Model!$B88</f>
        <v>15600</v>
      </c>
      <c r="EA18" s="65">
        <f>EA8*Model!$B88</f>
        <v>15600</v>
      </c>
      <c r="EB18" s="65">
        <f>EB8*Model!$B88</f>
        <v>15600</v>
      </c>
      <c r="EC18" s="65">
        <f>EC8*Model!$B88</f>
        <v>15600</v>
      </c>
      <c r="ED18" s="65">
        <f>ED8*Model!$B88</f>
        <v>15600</v>
      </c>
      <c r="EE18" s="65">
        <f>EE8*Model!$B88</f>
        <v>15600</v>
      </c>
      <c r="EF18" s="65">
        <f>EF8*Model!$B88</f>
        <v>15600</v>
      </c>
      <c r="EG18" s="65">
        <f>EG8*Model!$B88</f>
        <v>15600</v>
      </c>
      <c r="EH18" s="65">
        <f>EH8*Model!$B88</f>
        <v>15600</v>
      </c>
      <c r="EI18" s="65">
        <f>EI8*Model!$B88</f>
        <v>15600</v>
      </c>
      <c r="EJ18" s="65">
        <f>EJ8*Model!$B88</f>
        <v>15600</v>
      </c>
      <c r="EK18" s="65">
        <f>EK8*Model!$B88</f>
        <v>15600</v>
      </c>
      <c r="EL18" s="65">
        <f>EL8*Model!$B88</f>
        <v>15600</v>
      </c>
      <c r="EM18" s="65">
        <f>EM8*Model!$B88</f>
        <v>15600</v>
      </c>
      <c r="EN18" s="65">
        <f>EN8*Model!$B88</f>
        <v>15600</v>
      </c>
      <c r="EO18" s="65">
        <f>EO8*Model!$B88</f>
        <v>15600</v>
      </c>
      <c r="EP18" s="65">
        <f>EP8*Model!$B88</f>
        <v>15600</v>
      </c>
      <c r="EQ18" s="65">
        <f>EQ8*Model!$B88</f>
        <v>15600</v>
      </c>
      <c r="ER18" s="65">
        <f>ER8*Model!$B88</f>
        <v>15600</v>
      </c>
      <c r="ES18" s="65">
        <f>ES8*Model!$B88</f>
        <v>15600</v>
      </c>
      <c r="ET18" s="65">
        <f>ET8*Model!$B88</f>
        <v>15600</v>
      </c>
      <c r="EU18" s="65">
        <f>EU8*Model!$B88</f>
        <v>15600</v>
      </c>
      <c r="EV18" s="65">
        <f>EV8*Model!$B88</f>
        <v>15600</v>
      </c>
      <c r="EW18" s="65">
        <f>EW8*Model!$B88</f>
        <v>15600</v>
      </c>
      <c r="EX18" s="65">
        <f>EX8*Model!$B88</f>
        <v>15600</v>
      </c>
      <c r="EY18" s="65">
        <f>EY8*Model!$B88</f>
        <v>15600</v>
      </c>
      <c r="EZ18" s="65">
        <f>EZ8*Model!$B88</f>
        <v>15600</v>
      </c>
      <c r="FA18" s="65">
        <f>FA8*Model!$B88</f>
        <v>15600</v>
      </c>
      <c r="FB18" s="65">
        <f>FB8*Model!$B88</f>
        <v>15600</v>
      </c>
    </row>
    <row r="19" spans="1:158" x14ac:dyDescent="0.3">
      <c r="A19" s="53" t="s">
        <v>60</v>
      </c>
      <c r="C19" s="65">
        <f>C9*Model!$B89</f>
        <v>12298</v>
      </c>
      <c r="D19" s="65">
        <f>D9*Model!$B89</f>
        <v>13416</v>
      </c>
      <c r="E19" s="65">
        <f>E9*Model!$B89</f>
        <v>16770</v>
      </c>
      <c r="F19" s="65">
        <f>F9*Model!$B89</f>
        <v>16770</v>
      </c>
      <c r="G19" s="65">
        <f>G9*Model!$B89</f>
        <v>16770</v>
      </c>
      <c r="H19" s="65">
        <f>H9*Model!$B89</f>
        <v>16770</v>
      </c>
      <c r="I19" s="65">
        <f>I9*Model!$B89</f>
        <v>16770</v>
      </c>
      <c r="J19" s="65">
        <f>J9*Model!$B89</f>
        <v>16770</v>
      </c>
      <c r="K19" s="65">
        <f>K9*Model!$B89</f>
        <v>16770</v>
      </c>
      <c r="L19" s="65">
        <f>L9*Model!$B89</f>
        <v>16770</v>
      </c>
      <c r="M19" s="65">
        <f>M9*Model!$B89</f>
        <v>16770</v>
      </c>
      <c r="N19" s="65">
        <f>N9*Model!$B89</f>
        <v>16770</v>
      </c>
      <c r="O19" s="65">
        <f>O9*Model!$B89</f>
        <v>16770</v>
      </c>
      <c r="P19" s="65">
        <f>P9*Model!$B89</f>
        <v>16770</v>
      </c>
      <c r="Q19" s="65">
        <f>Q9*Model!$B89</f>
        <v>22360</v>
      </c>
      <c r="R19" s="67">
        <f>R9*Model!$B89</f>
        <v>22360</v>
      </c>
      <c r="S19" s="65">
        <f>S9*Model!$B89</f>
        <v>27950</v>
      </c>
      <c r="T19" s="65">
        <f>T9*Model!$B89</f>
        <v>27950</v>
      </c>
      <c r="U19" s="65">
        <f>U9*Model!$B89</f>
        <v>27950</v>
      </c>
      <c r="V19" s="65">
        <f>V9*Model!$B89</f>
        <v>27950</v>
      </c>
      <c r="W19" s="65">
        <f>W9*Model!$B89</f>
        <v>27950</v>
      </c>
      <c r="X19" s="65">
        <f>X9*Model!$B89</f>
        <v>27950</v>
      </c>
      <c r="Y19" s="65">
        <f>Y9*Model!$B89</f>
        <v>27950</v>
      </c>
      <c r="Z19" s="65">
        <f>Z9*Model!$B89</f>
        <v>27950</v>
      </c>
      <c r="AA19" s="65">
        <f>AA9*Model!$B89</f>
        <v>27950</v>
      </c>
      <c r="AB19" s="65">
        <f>AB9*Model!$B89</f>
        <v>27950</v>
      </c>
      <c r="AC19" s="65">
        <f>AC9*Model!$B89</f>
        <v>27950</v>
      </c>
      <c r="AD19" s="65">
        <f>AD9*Model!$B89</f>
        <v>27950</v>
      </c>
      <c r="AE19" s="65">
        <f>AE9*Model!$B89</f>
        <v>27950</v>
      </c>
      <c r="AF19" s="65">
        <f>AF9*Model!$B89</f>
        <v>27950</v>
      </c>
      <c r="AG19" s="65">
        <f>AG9*Model!$B89</f>
        <v>27950</v>
      </c>
      <c r="AH19" s="65">
        <f>AH9*Model!$B89</f>
        <v>27950</v>
      </c>
      <c r="AI19" s="65">
        <f>AI9*Model!$B89</f>
        <v>27950</v>
      </c>
      <c r="AJ19" s="65">
        <f>AJ9*Model!$B89</f>
        <v>27950</v>
      </c>
      <c r="AK19" s="65">
        <f>AK9*Model!$B89</f>
        <v>27950</v>
      </c>
      <c r="AL19" s="65">
        <f>AL9*Model!$B89</f>
        <v>27950</v>
      </c>
      <c r="AM19" s="65">
        <f>AM9*Model!$B89</f>
        <v>27950</v>
      </c>
      <c r="AN19" s="65">
        <f>AN9*Model!$B89</f>
        <v>27950</v>
      </c>
      <c r="AO19" s="65">
        <f>AO9*Model!$B89</f>
        <v>27950</v>
      </c>
      <c r="AP19" s="65">
        <f>AP9*Model!$B89</f>
        <v>27950</v>
      </c>
      <c r="AQ19" s="65">
        <f>AQ9*Model!$B89</f>
        <v>27950</v>
      </c>
      <c r="AR19" s="65">
        <f>AR9*Model!$B89</f>
        <v>27950</v>
      </c>
      <c r="AS19" s="65">
        <f>AS9*Model!$B89</f>
        <v>27950</v>
      </c>
      <c r="AT19" s="65">
        <f>AT9*Model!$B89</f>
        <v>27950</v>
      </c>
      <c r="AU19" s="65">
        <f>AU9*Model!$B89</f>
        <v>27950</v>
      </c>
      <c r="AV19" s="65">
        <f>AV9*Model!$B89</f>
        <v>27950</v>
      </c>
      <c r="AW19" s="65">
        <f>AW9*Model!$B89</f>
        <v>27950</v>
      </c>
      <c r="AX19" s="65">
        <f>AX9*Model!$B89</f>
        <v>27950</v>
      </c>
      <c r="AY19" s="65">
        <f>AY9*Model!$B89</f>
        <v>27950</v>
      </c>
      <c r="AZ19" s="65">
        <f>AZ9*Model!$B89</f>
        <v>27950</v>
      </c>
      <c r="BA19" s="65">
        <f>BA9*Model!$B89</f>
        <v>27950</v>
      </c>
      <c r="BB19" s="65">
        <f>BB9*Model!$B89</f>
        <v>27950</v>
      </c>
      <c r="BC19" s="65">
        <f>BC9*Model!$B89</f>
        <v>27950</v>
      </c>
      <c r="BD19" s="65">
        <f>BD9*Model!$B89</f>
        <v>27950</v>
      </c>
      <c r="BE19" s="65">
        <f>BE9*Model!$B89</f>
        <v>27950</v>
      </c>
      <c r="BF19" s="65">
        <f>BF9*Model!$B89</f>
        <v>27950</v>
      </c>
      <c r="BG19" s="65">
        <f>BG9*Model!$B89</f>
        <v>27950</v>
      </c>
      <c r="BH19" s="65">
        <f>BH9*Model!$B89</f>
        <v>27950</v>
      </c>
      <c r="BI19" s="65">
        <f>BI9*Model!$B89</f>
        <v>27950</v>
      </c>
      <c r="BJ19" s="65">
        <f>BJ9*Model!$B89</f>
        <v>27950</v>
      </c>
      <c r="BK19" s="65">
        <f>BK9*Model!$B89</f>
        <v>27950</v>
      </c>
      <c r="BL19" s="65">
        <f>BL9*Model!$B89</f>
        <v>27950</v>
      </c>
      <c r="BM19" s="65">
        <f>BM9*Model!$B89</f>
        <v>27950</v>
      </c>
      <c r="BN19" s="65">
        <f>BN9*Model!$B89</f>
        <v>27950</v>
      </c>
      <c r="BO19" s="65">
        <f>BO9*Model!$B89</f>
        <v>27950</v>
      </c>
      <c r="BP19" s="65">
        <f>BP9*Model!$B89</f>
        <v>27950</v>
      </c>
      <c r="BQ19" s="65">
        <f>BQ9*Model!$B89</f>
        <v>27950</v>
      </c>
      <c r="BR19" s="65">
        <f>BR9*Model!$B89</f>
        <v>27950</v>
      </c>
      <c r="BS19" s="65">
        <f>BS9*Model!$B89</f>
        <v>27950</v>
      </c>
      <c r="BT19" s="65">
        <f>BT9*Model!$B89</f>
        <v>27950</v>
      </c>
      <c r="BU19" s="65">
        <f>BU9*Model!$B89</f>
        <v>27950</v>
      </c>
      <c r="BV19" s="65">
        <f>BV9*Model!$B89</f>
        <v>27950</v>
      </c>
      <c r="BW19" s="65">
        <f>BW9*Model!$B89</f>
        <v>27950</v>
      </c>
      <c r="BX19" s="65">
        <f>BX9*Model!$B89</f>
        <v>27950</v>
      </c>
      <c r="BY19" s="65">
        <f>BY9*Model!$B89</f>
        <v>27950</v>
      </c>
      <c r="BZ19" s="65">
        <f>BZ9*Model!$B89</f>
        <v>27950</v>
      </c>
      <c r="CA19" s="65">
        <f>CA9*Model!$B89</f>
        <v>27950</v>
      </c>
      <c r="CB19" s="65">
        <f>CB9*Model!$B89</f>
        <v>27950</v>
      </c>
      <c r="CC19" s="65">
        <f>CC9*Model!$B89</f>
        <v>27950</v>
      </c>
      <c r="CD19" s="65">
        <f>CD9*Model!$B89</f>
        <v>27950</v>
      </c>
      <c r="CE19" s="65">
        <f>CE9*Model!$B89</f>
        <v>27950</v>
      </c>
      <c r="CF19" s="65">
        <f>CF9*Model!$B89</f>
        <v>27950</v>
      </c>
      <c r="CG19" s="65">
        <f>CG9*Model!$B89</f>
        <v>27950</v>
      </c>
      <c r="CH19" s="65">
        <f>CH9*Model!$B89</f>
        <v>27950</v>
      </c>
      <c r="CI19" s="65">
        <f>CI9*Model!$B89</f>
        <v>27950</v>
      </c>
      <c r="CJ19" s="65">
        <f>CJ9*Model!$B89</f>
        <v>27950</v>
      </c>
      <c r="CK19" s="65">
        <f>CK9*Model!$B89</f>
        <v>27950</v>
      </c>
      <c r="CL19" s="65">
        <f>CL9*Model!$B89</f>
        <v>27950</v>
      </c>
      <c r="CM19" s="65">
        <f>CM9*Model!$B89</f>
        <v>27950</v>
      </c>
      <c r="CN19" s="65">
        <f>CN9*Model!$B89</f>
        <v>27950</v>
      </c>
      <c r="CO19" s="65">
        <f>CO9*Model!$B89</f>
        <v>27950</v>
      </c>
      <c r="CP19" s="65">
        <f>CP9*Model!$B89</f>
        <v>27950</v>
      </c>
      <c r="CQ19" s="65">
        <f>CQ9*Model!$B89</f>
        <v>27950</v>
      </c>
      <c r="CR19" s="65">
        <f>CR9*Model!$B89</f>
        <v>27950</v>
      </c>
      <c r="CS19" s="65">
        <f>CS9*Model!$B89</f>
        <v>27950</v>
      </c>
      <c r="CT19" s="65">
        <f>CT9*Model!$B89</f>
        <v>27950</v>
      </c>
      <c r="CU19" s="65">
        <f>CU9*Model!$B89</f>
        <v>27950</v>
      </c>
      <c r="CV19" s="65">
        <f>CV9*Model!$B89</f>
        <v>27950</v>
      </c>
      <c r="CW19" s="65">
        <f>CW9*Model!$B89</f>
        <v>27950</v>
      </c>
      <c r="CX19" s="65">
        <f>CX9*Model!$B89</f>
        <v>27950</v>
      </c>
      <c r="CY19" s="65">
        <f>CY9*Model!$B89</f>
        <v>27950</v>
      </c>
      <c r="CZ19" s="65">
        <f>CZ9*Model!$B89</f>
        <v>27950</v>
      </c>
      <c r="DA19" s="65">
        <f>DA9*Model!$B89</f>
        <v>27950</v>
      </c>
      <c r="DB19" s="65">
        <f>DB9*Model!$B89</f>
        <v>27950</v>
      </c>
      <c r="DC19" s="65">
        <f>DC9*Model!$B89</f>
        <v>27950</v>
      </c>
      <c r="DD19" s="65">
        <f>DD9*Model!$B89</f>
        <v>27950</v>
      </c>
      <c r="DE19" s="65">
        <f>DE9*Model!$B89</f>
        <v>27950</v>
      </c>
      <c r="DF19" s="65">
        <f>DF9*Model!$B89</f>
        <v>27950</v>
      </c>
      <c r="DG19" s="65">
        <f>DG9*Model!$B89</f>
        <v>27950</v>
      </c>
      <c r="DH19" s="65">
        <f>DH9*Model!$B89</f>
        <v>27950</v>
      </c>
      <c r="DI19" s="65">
        <f>DI9*Model!$B89</f>
        <v>27950</v>
      </c>
      <c r="DJ19" s="65">
        <f>DJ9*Model!$B89</f>
        <v>27950</v>
      </c>
      <c r="DK19" s="65">
        <f>DK9*Model!$B89</f>
        <v>27950</v>
      </c>
      <c r="DL19" s="65">
        <f>DL9*Model!$B89</f>
        <v>27950</v>
      </c>
      <c r="DM19" s="65">
        <f>DM9*Model!$B89</f>
        <v>27950</v>
      </c>
      <c r="DN19" s="65">
        <f>DN9*Model!$B89</f>
        <v>27950</v>
      </c>
      <c r="DO19" s="65">
        <f>DO9*Model!$B89</f>
        <v>27950</v>
      </c>
      <c r="DP19" s="65">
        <f>DP9*Model!$B89</f>
        <v>27950</v>
      </c>
      <c r="DQ19" s="65">
        <f>DQ9*Model!$B89</f>
        <v>27950</v>
      </c>
      <c r="DR19" s="65">
        <f>DR9*Model!$B89</f>
        <v>27950</v>
      </c>
      <c r="DS19" s="65">
        <f>DS9*Model!$B89</f>
        <v>27950</v>
      </c>
      <c r="DT19" s="65">
        <f>DT9*Model!$B89</f>
        <v>27950</v>
      </c>
      <c r="DU19" s="65">
        <f>DU9*Model!$B89</f>
        <v>27950</v>
      </c>
      <c r="DV19" s="65">
        <f>DV9*Model!$B89</f>
        <v>27950</v>
      </c>
      <c r="DW19" s="65">
        <f>DW9*Model!$B89</f>
        <v>27950</v>
      </c>
      <c r="DX19" s="65">
        <f>DX9*Model!$B89</f>
        <v>27950</v>
      </c>
      <c r="DY19" s="65">
        <f>DY9*Model!$B89</f>
        <v>27950</v>
      </c>
      <c r="DZ19" s="65">
        <f>DZ9*Model!$B89</f>
        <v>27950</v>
      </c>
      <c r="EA19" s="65">
        <f>EA9*Model!$B89</f>
        <v>27950</v>
      </c>
      <c r="EB19" s="65">
        <f>EB9*Model!$B89</f>
        <v>27950</v>
      </c>
      <c r="EC19" s="65">
        <f>EC9*Model!$B89</f>
        <v>27950</v>
      </c>
      <c r="ED19" s="65">
        <f>ED9*Model!$B89</f>
        <v>27950</v>
      </c>
      <c r="EE19" s="65">
        <f>EE9*Model!$B89</f>
        <v>27950</v>
      </c>
      <c r="EF19" s="65">
        <f>EF9*Model!$B89</f>
        <v>27950</v>
      </c>
      <c r="EG19" s="65">
        <f>EG9*Model!$B89</f>
        <v>27950</v>
      </c>
      <c r="EH19" s="65">
        <f>EH9*Model!$B89</f>
        <v>27950</v>
      </c>
      <c r="EI19" s="65">
        <f>EI9*Model!$B89</f>
        <v>27950</v>
      </c>
      <c r="EJ19" s="65">
        <f>EJ9*Model!$B89</f>
        <v>27950</v>
      </c>
      <c r="EK19" s="65">
        <f>EK9*Model!$B89</f>
        <v>27950</v>
      </c>
      <c r="EL19" s="65">
        <f>EL9*Model!$B89</f>
        <v>27950</v>
      </c>
      <c r="EM19" s="65">
        <f>EM9*Model!$B89</f>
        <v>27950</v>
      </c>
      <c r="EN19" s="65">
        <f>EN9*Model!$B89</f>
        <v>27950</v>
      </c>
      <c r="EO19" s="65">
        <f>EO9*Model!$B89</f>
        <v>27950</v>
      </c>
      <c r="EP19" s="65">
        <f>EP9*Model!$B89</f>
        <v>27950</v>
      </c>
      <c r="EQ19" s="65">
        <f>EQ9*Model!$B89</f>
        <v>27950</v>
      </c>
      <c r="ER19" s="65">
        <f>ER9*Model!$B89</f>
        <v>27950</v>
      </c>
      <c r="ES19" s="65">
        <f>ES9*Model!$B89</f>
        <v>27950</v>
      </c>
      <c r="ET19" s="65">
        <f>ET9*Model!$B89</f>
        <v>27950</v>
      </c>
      <c r="EU19" s="65">
        <f>EU9*Model!$B89</f>
        <v>27950</v>
      </c>
      <c r="EV19" s="65">
        <f>EV9*Model!$B89</f>
        <v>27950</v>
      </c>
      <c r="EW19" s="65">
        <f>EW9*Model!$B89</f>
        <v>27950</v>
      </c>
      <c r="EX19" s="65">
        <f>EX9*Model!$B89</f>
        <v>27950</v>
      </c>
      <c r="EY19" s="65">
        <f>EY9*Model!$B89</f>
        <v>27950</v>
      </c>
      <c r="EZ19" s="65">
        <f>EZ9*Model!$B89</f>
        <v>27950</v>
      </c>
      <c r="FA19" s="65">
        <f>FA9*Model!$B89</f>
        <v>27950</v>
      </c>
      <c r="FB19" s="65">
        <f>FB9*Model!$B89</f>
        <v>27950</v>
      </c>
    </row>
    <row r="20" spans="1:158" x14ac:dyDescent="0.3">
      <c r="A20" s="53" t="s">
        <v>56</v>
      </c>
      <c r="C20" s="65">
        <f>C10*Model!$B90</f>
        <v>2548</v>
      </c>
      <c r="D20" s="65">
        <f>D10*Model!$B90</f>
        <v>2548</v>
      </c>
      <c r="E20" s="65">
        <f>E10*Model!$B90</f>
        <v>5096</v>
      </c>
      <c r="F20" s="65">
        <f>F10*Model!$B90</f>
        <v>5096</v>
      </c>
      <c r="G20" s="65">
        <f>G10*Model!$B90</f>
        <v>7644</v>
      </c>
      <c r="H20" s="65">
        <f>H10*Model!$B90</f>
        <v>7644</v>
      </c>
      <c r="I20" s="65">
        <f>I10*Model!$B90</f>
        <v>7644</v>
      </c>
      <c r="J20" s="65">
        <f>J10*Model!$B90</f>
        <v>7644</v>
      </c>
      <c r="K20" s="65">
        <f>K10*Model!$B90</f>
        <v>7644</v>
      </c>
      <c r="L20" s="65">
        <f>L10*Model!$B90</f>
        <v>7644</v>
      </c>
      <c r="M20" s="65">
        <f>M10*Model!$B90</f>
        <v>10192</v>
      </c>
      <c r="N20" s="65">
        <f>N10*Model!$B90</f>
        <v>10192</v>
      </c>
      <c r="O20" s="65">
        <f>O10*Model!$B90</f>
        <v>10192</v>
      </c>
      <c r="P20" s="65">
        <f>P10*Model!$B90</f>
        <v>10192</v>
      </c>
      <c r="Q20" s="65">
        <f>Q10*Model!$B90</f>
        <v>10192</v>
      </c>
      <c r="R20" s="67">
        <f>R10*Model!$B90</f>
        <v>10192</v>
      </c>
      <c r="S20" s="65">
        <f>S10*Model!$B90</f>
        <v>10192</v>
      </c>
      <c r="T20" s="65">
        <f>T10*Model!$B90</f>
        <v>10192</v>
      </c>
      <c r="U20" s="65">
        <f>U10*Model!$B90</f>
        <v>10192</v>
      </c>
      <c r="V20" s="65">
        <f>V10*Model!$B90</f>
        <v>10920</v>
      </c>
      <c r="W20" s="65">
        <f>W10*Model!$B90</f>
        <v>10920</v>
      </c>
      <c r="X20" s="65">
        <f>X10*Model!$B90</f>
        <v>10920</v>
      </c>
      <c r="Y20" s="65">
        <f>Y10*Model!$B90</f>
        <v>10920</v>
      </c>
      <c r="Z20" s="65">
        <f>Z10*Model!$B90</f>
        <v>10920</v>
      </c>
      <c r="AA20" s="65">
        <f>AA10*Model!$B90</f>
        <v>10920</v>
      </c>
      <c r="AB20" s="65">
        <f>AB10*Model!$B90</f>
        <v>10920</v>
      </c>
      <c r="AC20" s="65">
        <f>AC10*Model!$B90</f>
        <v>10920</v>
      </c>
      <c r="AD20" s="65">
        <f>AD10*Model!$B90</f>
        <v>10920</v>
      </c>
      <c r="AE20" s="65">
        <f>AE10*Model!$B90</f>
        <v>10920</v>
      </c>
      <c r="AF20" s="65">
        <f>AF10*Model!$B90</f>
        <v>10920</v>
      </c>
      <c r="AG20" s="65">
        <f>AG10*Model!$B90</f>
        <v>10920</v>
      </c>
      <c r="AH20" s="65">
        <f>AH10*Model!$B90</f>
        <v>10920</v>
      </c>
      <c r="AI20" s="65">
        <f>AI10*Model!$B90</f>
        <v>10920</v>
      </c>
      <c r="AJ20" s="65">
        <f>AJ10*Model!$B90</f>
        <v>10920</v>
      </c>
      <c r="AK20" s="65">
        <f>AK10*Model!$B90</f>
        <v>10920</v>
      </c>
      <c r="AL20" s="65">
        <f>AL10*Model!$B90</f>
        <v>10920</v>
      </c>
      <c r="AM20" s="65">
        <f>AM10*Model!$B90</f>
        <v>10920</v>
      </c>
      <c r="AN20" s="65">
        <f>AN10*Model!$B90</f>
        <v>10920</v>
      </c>
      <c r="AO20" s="65">
        <f>AO10*Model!$B90</f>
        <v>10920</v>
      </c>
      <c r="AP20" s="65">
        <f>AP10*Model!$B90</f>
        <v>10920</v>
      </c>
      <c r="AQ20" s="65">
        <f>AQ10*Model!$B90</f>
        <v>10920</v>
      </c>
      <c r="AR20" s="65">
        <f>AR10*Model!$B90</f>
        <v>10920</v>
      </c>
      <c r="AS20" s="65">
        <f>AS10*Model!$B90</f>
        <v>10920</v>
      </c>
      <c r="AT20" s="65">
        <f>AT10*Model!$B90</f>
        <v>10920</v>
      </c>
      <c r="AU20" s="65">
        <f>AU10*Model!$B90</f>
        <v>10920</v>
      </c>
      <c r="AV20" s="65">
        <f>AV10*Model!$B90</f>
        <v>10920</v>
      </c>
      <c r="AW20" s="65">
        <f>AW10*Model!$B90</f>
        <v>10920</v>
      </c>
      <c r="AX20" s="65">
        <f>AX10*Model!$B90</f>
        <v>10920</v>
      </c>
      <c r="AY20" s="65">
        <f>AY10*Model!$B90</f>
        <v>11830</v>
      </c>
      <c r="AZ20" s="65">
        <f>AZ10*Model!$B90</f>
        <v>11830</v>
      </c>
      <c r="BA20" s="65">
        <f>BA10*Model!$B90</f>
        <v>11830</v>
      </c>
      <c r="BB20" s="65">
        <f>BB10*Model!$B90</f>
        <v>11830</v>
      </c>
      <c r="BC20" s="65">
        <f>BC10*Model!$B90</f>
        <v>11830</v>
      </c>
      <c r="BD20" s="65">
        <f>BD10*Model!$B90</f>
        <v>11830</v>
      </c>
      <c r="BE20" s="65">
        <f>BE10*Model!$B90</f>
        <v>11830</v>
      </c>
      <c r="BF20" s="65">
        <f>BF10*Model!$B90</f>
        <v>11830</v>
      </c>
      <c r="BG20" s="65">
        <f>BG10*Model!$B90</f>
        <v>11830</v>
      </c>
      <c r="BH20" s="65">
        <f>BH10*Model!$B90</f>
        <v>11830</v>
      </c>
      <c r="BI20" s="65">
        <f>BI10*Model!$B90</f>
        <v>11830</v>
      </c>
      <c r="BJ20" s="65">
        <f>BJ10*Model!$B90</f>
        <v>11830</v>
      </c>
      <c r="BK20" s="65">
        <f>BK10*Model!$B90</f>
        <v>11830</v>
      </c>
      <c r="BL20" s="65">
        <f>BL10*Model!$B90</f>
        <v>11830</v>
      </c>
      <c r="BM20" s="65">
        <f>BM10*Model!$B90</f>
        <v>11830</v>
      </c>
      <c r="BN20" s="65">
        <f>BN10*Model!$B90</f>
        <v>11830</v>
      </c>
      <c r="BO20" s="65">
        <f>BO10*Model!$B90</f>
        <v>11830</v>
      </c>
      <c r="BP20" s="65">
        <f>BP10*Model!$B90</f>
        <v>11830</v>
      </c>
      <c r="BQ20" s="65">
        <f>BQ10*Model!$B90</f>
        <v>11830</v>
      </c>
      <c r="BR20" s="65">
        <f>BR10*Model!$B90</f>
        <v>11830</v>
      </c>
      <c r="BS20" s="65">
        <f>BS10*Model!$B90</f>
        <v>11830</v>
      </c>
      <c r="BT20" s="65">
        <f>BT10*Model!$B90</f>
        <v>11830</v>
      </c>
      <c r="BU20" s="65">
        <f>BU10*Model!$B90</f>
        <v>11830</v>
      </c>
      <c r="BV20" s="65">
        <f>BV10*Model!$B90</f>
        <v>11830</v>
      </c>
      <c r="BW20" s="65">
        <f>BW10*Model!$B90</f>
        <v>11830</v>
      </c>
      <c r="BX20" s="65">
        <f>BX10*Model!$B90</f>
        <v>11830</v>
      </c>
      <c r="BY20" s="65">
        <f>BY10*Model!$B90</f>
        <v>11830</v>
      </c>
      <c r="BZ20" s="65">
        <f>BZ10*Model!$B90</f>
        <v>10920</v>
      </c>
      <c r="CA20" s="65">
        <f>CA10*Model!$B90</f>
        <v>10920</v>
      </c>
      <c r="CB20" s="65">
        <f>CB10*Model!$B90</f>
        <v>10920</v>
      </c>
      <c r="CC20" s="65">
        <f>CC10*Model!$B90</f>
        <v>10920</v>
      </c>
      <c r="CD20" s="65">
        <f>CD10*Model!$B90</f>
        <v>10920</v>
      </c>
      <c r="CE20" s="65">
        <f>CE10*Model!$B90</f>
        <v>10920</v>
      </c>
      <c r="CF20" s="65">
        <f>CF10*Model!$B90</f>
        <v>10920</v>
      </c>
      <c r="CG20" s="65">
        <f>CG10*Model!$B90</f>
        <v>10920</v>
      </c>
      <c r="CH20" s="65">
        <f>CH10*Model!$B90</f>
        <v>10920</v>
      </c>
      <c r="CI20" s="65">
        <f>CI10*Model!$B90</f>
        <v>10920</v>
      </c>
      <c r="CJ20" s="65">
        <f>CJ10*Model!$B90</f>
        <v>10920</v>
      </c>
      <c r="CK20" s="65">
        <f>CK10*Model!$B90</f>
        <v>10920</v>
      </c>
      <c r="CL20" s="65">
        <f>CL10*Model!$B90</f>
        <v>10920</v>
      </c>
      <c r="CM20" s="65">
        <f>CM10*Model!$B90</f>
        <v>10920</v>
      </c>
      <c r="CN20" s="65">
        <f>CN10*Model!$B90</f>
        <v>10920</v>
      </c>
      <c r="CO20" s="65">
        <f>CO10*Model!$B90</f>
        <v>10920</v>
      </c>
      <c r="CP20" s="65">
        <f>CP10*Model!$B90</f>
        <v>10920</v>
      </c>
      <c r="CQ20" s="65">
        <f>CQ10*Model!$B90</f>
        <v>10920</v>
      </c>
      <c r="CR20" s="65">
        <f>CR10*Model!$B90</f>
        <v>10920</v>
      </c>
      <c r="CS20" s="65">
        <f>CS10*Model!$B90</f>
        <v>10920</v>
      </c>
      <c r="CT20" s="65">
        <f>CT10*Model!$B90</f>
        <v>10920</v>
      </c>
      <c r="CU20" s="65">
        <f>CU10*Model!$B90</f>
        <v>10920</v>
      </c>
      <c r="CV20" s="65">
        <f>CV10*Model!$B90</f>
        <v>10920</v>
      </c>
      <c r="CW20" s="65">
        <f>CW10*Model!$B90</f>
        <v>10920</v>
      </c>
      <c r="CX20" s="65">
        <f>CX10*Model!$B90</f>
        <v>10920</v>
      </c>
      <c r="CY20" s="65">
        <f>CY10*Model!$B90</f>
        <v>10920</v>
      </c>
      <c r="CZ20" s="65">
        <f>CZ10*Model!$B90</f>
        <v>10920</v>
      </c>
      <c r="DA20" s="65">
        <f>DA10*Model!$B90</f>
        <v>10920</v>
      </c>
      <c r="DB20" s="65">
        <f>DB10*Model!$B90</f>
        <v>10920</v>
      </c>
      <c r="DC20" s="65">
        <f>DC10*Model!$B90</f>
        <v>10920</v>
      </c>
      <c r="DD20" s="65">
        <f>DD10*Model!$B90</f>
        <v>10920</v>
      </c>
      <c r="DE20" s="65">
        <f>DE10*Model!$B90</f>
        <v>10920</v>
      </c>
      <c r="DF20" s="65">
        <f>DF10*Model!$B90</f>
        <v>10920</v>
      </c>
      <c r="DG20" s="65">
        <f>DG10*Model!$B90</f>
        <v>10920</v>
      </c>
      <c r="DH20" s="65">
        <f>DH10*Model!$B90</f>
        <v>10920</v>
      </c>
      <c r="DI20" s="65">
        <f>DI10*Model!$B90</f>
        <v>10920</v>
      </c>
      <c r="DJ20" s="65">
        <f>DJ10*Model!$B90</f>
        <v>10920</v>
      </c>
      <c r="DK20" s="65">
        <f>DK10*Model!$B90</f>
        <v>10920</v>
      </c>
      <c r="DL20" s="65">
        <f>DL10*Model!$B90</f>
        <v>10920</v>
      </c>
      <c r="DM20" s="65">
        <f>DM10*Model!$B90</f>
        <v>10920</v>
      </c>
      <c r="DN20" s="65">
        <f>DN10*Model!$B90</f>
        <v>10920</v>
      </c>
      <c r="DO20" s="65">
        <f>DO10*Model!$B90</f>
        <v>10920</v>
      </c>
      <c r="DP20" s="65">
        <f>DP10*Model!$B90</f>
        <v>10920</v>
      </c>
      <c r="DQ20" s="65">
        <f>DQ10*Model!$B90</f>
        <v>10920</v>
      </c>
      <c r="DR20" s="65">
        <f>DR10*Model!$B90</f>
        <v>10920</v>
      </c>
      <c r="DS20" s="65">
        <f>DS10*Model!$B90</f>
        <v>10920</v>
      </c>
      <c r="DT20" s="65">
        <f>DT10*Model!$B90</f>
        <v>10920</v>
      </c>
      <c r="DU20" s="65">
        <f>DU10*Model!$B90</f>
        <v>10920</v>
      </c>
      <c r="DV20" s="65">
        <f>DV10*Model!$B90</f>
        <v>10920</v>
      </c>
      <c r="DW20" s="65">
        <f>DW10*Model!$B90</f>
        <v>10920</v>
      </c>
      <c r="DX20" s="65">
        <f>DX10*Model!$B90</f>
        <v>10920</v>
      </c>
      <c r="DY20" s="65">
        <f>DY10*Model!$B90</f>
        <v>10920</v>
      </c>
      <c r="DZ20" s="65">
        <f>DZ10*Model!$B90</f>
        <v>10920</v>
      </c>
      <c r="EA20" s="65">
        <f>EA10*Model!$B90</f>
        <v>10920</v>
      </c>
      <c r="EB20" s="65">
        <f>EB10*Model!$B90</f>
        <v>10920</v>
      </c>
      <c r="EC20" s="65">
        <f>EC10*Model!$B90</f>
        <v>10920</v>
      </c>
      <c r="ED20" s="65">
        <f>ED10*Model!$B90</f>
        <v>10920</v>
      </c>
      <c r="EE20" s="65">
        <f>EE10*Model!$B90</f>
        <v>10920</v>
      </c>
      <c r="EF20" s="65">
        <f>EF10*Model!$B90</f>
        <v>10920</v>
      </c>
      <c r="EG20" s="65">
        <f>EG10*Model!$B90</f>
        <v>10920</v>
      </c>
      <c r="EH20" s="65">
        <f>EH10*Model!$B90</f>
        <v>10920</v>
      </c>
      <c r="EI20" s="65">
        <f>EI10*Model!$B90</f>
        <v>10920</v>
      </c>
      <c r="EJ20" s="65">
        <f>EJ10*Model!$B90</f>
        <v>10920</v>
      </c>
      <c r="EK20" s="65">
        <f>EK10*Model!$B90</f>
        <v>10920</v>
      </c>
      <c r="EL20" s="65">
        <f>EL10*Model!$B90</f>
        <v>10920</v>
      </c>
      <c r="EM20" s="65">
        <f>EM10*Model!$B90</f>
        <v>10920</v>
      </c>
      <c r="EN20" s="65">
        <f>EN10*Model!$B90</f>
        <v>10920</v>
      </c>
      <c r="EO20" s="65">
        <f>EO10*Model!$B90</f>
        <v>10920</v>
      </c>
      <c r="EP20" s="65">
        <f>EP10*Model!$B90</f>
        <v>10920</v>
      </c>
      <c r="EQ20" s="65">
        <f>EQ10*Model!$B90</f>
        <v>10920</v>
      </c>
      <c r="ER20" s="65">
        <f>ER10*Model!$B90</f>
        <v>10920</v>
      </c>
      <c r="ES20" s="65">
        <f>ES10*Model!$B90</f>
        <v>10920</v>
      </c>
      <c r="ET20" s="65">
        <f>ET10*Model!$B90</f>
        <v>10920</v>
      </c>
      <c r="EU20" s="65">
        <f>EU10*Model!$B90</f>
        <v>10920</v>
      </c>
      <c r="EV20" s="65">
        <f>EV10*Model!$B90</f>
        <v>10920</v>
      </c>
      <c r="EW20" s="65">
        <f>EW10*Model!$B90</f>
        <v>10920</v>
      </c>
      <c r="EX20" s="65">
        <f>EX10*Model!$B90</f>
        <v>10920</v>
      </c>
      <c r="EY20" s="65">
        <f>EY10*Model!$B90</f>
        <v>10920</v>
      </c>
      <c r="EZ20" s="65">
        <f>EZ10*Model!$B90</f>
        <v>10920</v>
      </c>
      <c r="FA20" s="65">
        <f>FA10*Model!$B90</f>
        <v>10920</v>
      </c>
      <c r="FB20" s="65">
        <f>FB10*Model!$B90</f>
        <v>10920</v>
      </c>
    </row>
    <row r="21" spans="1:158" x14ac:dyDescent="0.3">
      <c r="A21" s="53" t="s">
        <v>57</v>
      </c>
      <c r="C21" s="65">
        <f>C11*Model!$B91</f>
        <v>0</v>
      </c>
      <c r="D21" s="65">
        <f>D11*Model!$B91</f>
        <v>0</v>
      </c>
      <c r="E21" s="65">
        <f>E11*Model!$B91</f>
        <v>3276</v>
      </c>
      <c r="F21" s="65">
        <f>F11*Model!$B91</f>
        <v>3276</v>
      </c>
      <c r="G21" s="65">
        <f>G11*Model!$B91</f>
        <v>3276</v>
      </c>
      <c r="H21" s="65">
        <f>H11*Model!$B91</f>
        <v>3276</v>
      </c>
      <c r="I21" s="65">
        <f>I11*Model!$B91</f>
        <v>3276</v>
      </c>
      <c r="J21" s="65">
        <f>J11*Model!$B91</f>
        <v>3276</v>
      </c>
      <c r="K21" s="65">
        <f>K11*Model!$B91</f>
        <v>3276</v>
      </c>
      <c r="L21" s="65">
        <f>L11*Model!$B91</f>
        <v>3276</v>
      </c>
      <c r="M21" s="65">
        <f>M11*Model!$B91</f>
        <v>3276</v>
      </c>
      <c r="N21" s="65">
        <f>N11*Model!$B91</f>
        <v>3276</v>
      </c>
      <c r="O21" s="65">
        <f>O11*Model!$B91</f>
        <v>3276</v>
      </c>
      <c r="P21" s="65">
        <f>P11*Model!$B91</f>
        <v>3276</v>
      </c>
      <c r="Q21" s="65">
        <f>Q11*Model!$B91</f>
        <v>3276</v>
      </c>
      <c r="R21" s="67">
        <f>R11*Model!$B91</f>
        <v>3276</v>
      </c>
      <c r="S21" s="65">
        <f>S11*Model!$B91</f>
        <v>3276</v>
      </c>
      <c r="T21" s="65">
        <f>T11*Model!$B91</f>
        <v>3276</v>
      </c>
      <c r="U21" s="65">
        <f>U11*Model!$B91</f>
        <v>3276</v>
      </c>
      <c r="V21" s="65">
        <f>V11*Model!$B91</f>
        <v>3276</v>
      </c>
      <c r="W21" s="65">
        <f>W11*Model!$B91</f>
        <v>3276</v>
      </c>
      <c r="X21" s="65">
        <f>X11*Model!$B91</f>
        <v>3276</v>
      </c>
      <c r="Y21" s="65">
        <f>Y11*Model!$B91</f>
        <v>3276</v>
      </c>
      <c r="Z21" s="65">
        <f>Z11*Model!$B91</f>
        <v>3276</v>
      </c>
      <c r="AA21" s="65">
        <f>AA11*Model!$B91</f>
        <v>3276</v>
      </c>
      <c r="AB21" s="65">
        <f>AB11*Model!$B91</f>
        <v>3276</v>
      </c>
      <c r="AC21" s="65">
        <f>AC11*Model!$B91</f>
        <v>3276</v>
      </c>
      <c r="AD21" s="65">
        <f>AD11*Model!$B91</f>
        <v>3276</v>
      </c>
      <c r="AE21" s="65">
        <f>AE11*Model!$B91</f>
        <v>3276</v>
      </c>
      <c r="AF21" s="65">
        <f>AF11*Model!$B91</f>
        <v>3276</v>
      </c>
      <c r="AG21" s="65">
        <f>AG11*Model!$B91</f>
        <v>3276</v>
      </c>
      <c r="AH21" s="65">
        <f>AH11*Model!$B91</f>
        <v>3276</v>
      </c>
      <c r="AI21" s="65">
        <f>AI11*Model!$B91</f>
        <v>3276</v>
      </c>
      <c r="AJ21" s="65">
        <f>AJ11*Model!$B91</f>
        <v>3276</v>
      </c>
      <c r="AK21" s="65">
        <f>AK11*Model!$B91</f>
        <v>3276</v>
      </c>
      <c r="AL21" s="65">
        <f>AL11*Model!$B91</f>
        <v>3276</v>
      </c>
      <c r="AM21" s="65">
        <f>AM11*Model!$B91</f>
        <v>3276</v>
      </c>
      <c r="AN21" s="65">
        <f>AN11*Model!$B91</f>
        <v>3276</v>
      </c>
      <c r="AO21" s="65">
        <f>AO11*Model!$B91</f>
        <v>3276</v>
      </c>
      <c r="AP21" s="65">
        <f>AP11*Model!$B91</f>
        <v>3276</v>
      </c>
      <c r="AQ21" s="65">
        <f>AQ11*Model!$B91</f>
        <v>3276</v>
      </c>
      <c r="AR21" s="65">
        <f>AR11*Model!$B91</f>
        <v>3276</v>
      </c>
      <c r="AS21" s="65">
        <f>AS11*Model!$B91</f>
        <v>3276</v>
      </c>
      <c r="AT21" s="65">
        <f>AT11*Model!$B91</f>
        <v>3276</v>
      </c>
      <c r="AU21" s="65">
        <f>AU11*Model!$B91</f>
        <v>3276</v>
      </c>
      <c r="AV21" s="65">
        <f>AV11*Model!$B91</f>
        <v>3276</v>
      </c>
      <c r="AW21" s="65">
        <f>AW11*Model!$B91</f>
        <v>3276</v>
      </c>
      <c r="AX21" s="65">
        <f>AX11*Model!$B91</f>
        <v>3276</v>
      </c>
      <c r="AY21" s="65">
        <f>AY11*Model!$B91</f>
        <v>3276</v>
      </c>
      <c r="AZ21" s="65">
        <f>AZ11*Model!$B91</f>
        <v>3276</v>
      </c>
      <c r="BA21" s="65">
        <f>BA11*Model!$B91</f>
        <v>3276</v>
      </c>
      <c r="BB21" s="65">
        <f>BB11*Model!$B91</f>
        <v>3276</v>
      </c>
      <c r="BC21" s="65">
        <f>BC11*Model!$B91</f>
        <v>3276</v>
      </c>
      <c r="BD21" s="65">
        <f>BD11*Model!$B91</f>
        <v>3276</v>
      </c>
      <c r="BE21" s="65">
        <f>BE11*Model!$B91</f>
        <v>3276</v>
      </c>
      <c r="BF21" s="65">
        <f>BF11*Model!$B91</f>
        <v>3276</v>
      </c>
      <c r="BG21" s="65">
        <f>BG11*Model!$B91</f>
        <v>3276</v>
      </c>
      <c r="BH21" s="65">
        <f>BH11*Model!$B91</f>
        <v>3276</v>
      </c>
      <c r="BI21" s="65">
        <f>BI11*Model!$B91</f>
        <v>3276</v>
      </c>
      <c r="BJ21" s="65">
        <f>BJ11*Model!$B91</f>
        <v>3276</v>
      </c>
      <c r="BK21" s="65">
        <f>BK11*Model!$B91</f>
        <v>3276</v>
      </c>
      <c r="BL21" s="65">
        <f>BL11*Model!$B91</f>
        <v>3276</v>
      </c>
      <c r="BM21" s="65">
        <f>BM11*Model!$B91</f>
        <v>3276</v>
      </c>
      <c r="BN21" s="65">
        <f>BN11*Model!$B91</f>
        <v>3276</v>
      </c>
      <c r="BO21" s="65">
        <f>BO11*Model!$B91</f>
        <v>3276</v>
      </c>
      <c r="BP21" s="65">
        <f>BP11*Model!$B91</f>
        <v>3276</v>
      </c>
      <c r="BQ21" s="65">
        <f>BQ11*Model!$B91</f>
        <v>3276</v>
      </c>
      <c r="BR21" s="65">
        <f>BR11*Model!$B91</f>
        <v>3276</v>
      </c>
      <c r="BS21" s="65">
        <f>BS11*Model!$B91</f>
        <v>3276</v>
      </c>
      <c r="BT21" s="65">
        <f>BT11*Model!$B91</f>
        <v>3276</v>
      </c>
      <c r="BU21" s="65">
        <f>BU11*Model!$B91</f>
        <v>3276</v>
      </c>
      <c r="BV21" s="65">
        <f>BV11*Model!$B91</f>
        <v>3276</v>
      </c>
      <c r="BW21" s="65">
        <f>BW11*Model!$B91</f>
        <v>3276</v>
      </c>
      <c r="BX21" s="65">
        <f>BX11*Model!$B91</f>
        <v>3276</v>
      </c>
      <c r="BY21" s="65">
        <f>BY11*Model!$B91</f>
        <v>3276</v>
      </c>
      <c r="BZ21" s="65">
        <f>BZ11*Model!$B91</f>
        <v>3276</v>
      </c>
      <c r="CA21" s="65">
        <f>CA11*Model!$B91</f>
        <v>3276</v>
      </c>
      <c r="CB21" s="65">
        <f>CB11*Model!$B91</f>
        <v>3276</v>
      </c>
      <c r="CC21" s="65">
        <f>CC11*Model!$B91</f>
        <v>3276</v>
      </c>
      <c r="CD21" s="65">
        <f>CD11*Model!$B91</f>
        <v>3276</v>
      </c>
      <c r="CE21" s="65">
        <f>CE11*Model!$B91</f>
        <v>3276</v>
      </c>
      <c r="CF21" s="65">
        <f>CF11*Model!$B91</f>
        <v>3276</v>
      </c>
      <c r="CG21" s="65">
        <f>CG11*Model!$B91</f>
        <v>3276</v>
      </c>
      <c r="CH21" s="65">
        <f>CH11*Model!$B91</f>
        <v>3276</v>
      </c>
      <c r="CI21" s="65">
        <f>CI11*Model!$B91</f>
        <v>3276</v>
      </c>
      <c r="CJ21" s="65">
        <f>CJ11*Model!$B91</f>
        <v>3276</v>
      </c>
      <c r="CK21" s="65">
        <f>CK11*Model!$B91</f>
        <v>3276</v>
      </c>
      <c r="CL21" s="65">
        <f>CL11*Model!$B91</f>
        <v>3276</v>
      </c>
      <c r="CM21" s="65">
        <f>CM11*Model!$B91</f>
        <v>3276</v>
      </c>
      <c r="CN21" s="65">
        <f>CN11*Model!$B91</f>
        <v>3276</v>
      </c>
      <c r="CO21" s="65">
        <f>CO11*Model!$B91</f>
        <v>3276</v>
      </c>
      <c r="CP21" s="65">
        <f>CP11*Model!$B91</f>
        <v>3276</v>
      </c>
      <c r="CQ21" s="65">
        <f>CQ11*Model!$B91</f>
        <v>3276</v>
      </c>
      <c r="CR21" s="65">
        <f>CR11*Model!$B91</f>
        <v>3276</v>
      </c>
      <c r="CS21" s="65">
        <f>CS11*Model!$B91</f>
        <v>3276</v>
      </c>
      <c r="CT21" s="65">
        <f>CT11*Model!$B91</f>
        <v>3276</v>
      </c>
      <c r="CU21" s="65">
        <f>CU11*Model!$B91</f>
        <v>3276</v>
      </c>
      <c r="CV21" s="65">
        <f>CV11*Model!$B91</f>
        <v>3276</v>
      </c>
      <c r="CW21" s="65">
        <f>CW11*Model!$B91</f>
        <v>3276</v>
      </c>
      <c r="CX21" s="65">
        <f>CX11*Model!$B91</f>
        <v>3276</v>
      </c>
      <c r="CY21" s="65">
        <f>CY11*Model!$B91</f>
        <v>3276</v>
      </c>
      <c r="CZ21" s="65">
        <f>CZ11*Model!$B91</f>
        <v>3276</v>
      </c>
      <c r="DA21" s="65">
        <f>DA11*Model!$B91</f>
        <v>3276</v>
      </c>
      <c r="DB21" s="65">
        <f>DB11*Model!$B91</f>
        <v>3276</v>
      </c>
      <c r="DC21" s="65">
        <f>DC11*Model!$B91</f>
        <v>3276</v>
      </c>
      <c r="DD21" s="65">
        <f>DD11*Model!$B91</f>
        <v>3276</v>
      </c>
      <c r="DE21" s="65">
        <f>DE11*Model!$B91</f>
        <v>3276</v>
      </c>
      <c r="DF21" s="65">
        <f>DF11*Model!$B91</f>
        <v>3276</v>
      </c>
      <c r="DG21" s="65">
        <f>DG11*Model!$B91</f>
        <v>3276</v>
      </c>
      <c r="DH21" s="65">
        <f>DH11*Model!$B91</f>
        <v>3276</v>
      </c>
      <c r="DI21" s="65">
        <f>DI11*Model!$B91</f>
        <v>3276</v>
      </c>
      <c r="DJ21" s="65">
        <f>DJ11*Model!$B91</f>
        <v>3276</v>
      </c>
      <c r="DK21" s="65">
        <f>DK11*Model!$B91</f>
        <v>3276</v>
      </c>
      <c r="DL21" s="65">
        <f>DL11*Model!$B91</f>
        <v>3276</v>
      </c>
      <c r="DM21" s="65">
        <f>DM11*Model!$B91</f>
        <v>3276</v>
      </c>
      <c r="DN21" s="65">
        <f>DN11*Model!$B91</f>
        <v>3276</v>
      </c>
      <c r="DO21" s="65">
        <f>DO11*Model!$B91</f>
        <v>3276</v>
      </c>
      <c r="DP21" s="65">
        <f>DP11*Model!$B91</f>
        <v>3276</v>
      </c>
      <c r="DQ21" s="65">
        <f>DQ11*Model!$B91</f>
        <v>3276</v>
      </c>
      <c r="DR21" s="65">
        <f>DR11*Model!$B91</f>
        <v>3276</v>
      </c>
      <c r="DS21" s="65">
        <f>DS11*Model!$B91</f>
        <v>3276</v>
      </c>
      <c r="DT21" s="65">
        <f>DT11*Model!$B91</f>
        <v>3276</v>
      </c>
      <c r="DU21" s="65">
        <f>DU11*Model!$B91</f>
        <v>3276</v>
      </c>
      <c r="DV21" s="65">
        <f>DV11*Model!$B91</f>
        <v>3276</v>
      </c>
      <c r="DW21" s="65">
        <f>DW11*Model!$B91</f>
        <v>3276</v>
      </c>
      <c r="DX21" s="65">
        <f>DX11*Model!$B91</f>
        <v>3276</v>
      </c>
      <c r="DY21" s="65">
        <f>DY11*Model!$B91</f>
        <v>3276</v>
      </c>
      <c r="DZ21" s="65">
        <f>DZ11*Model!$B91</f>
        <v>3276</v>
      </c>
      <c r="EA21" s="65">
        <f>EA11*Model!$B91</f>
        <v>3276</v>
      </c>
      <c r="EB21" s="65">
        <f>EB11*Model!$B91</f>
        <v>3276</v>
      </c>
      <c r="EC21" s="65">
        <f>EC11*Model!$B91</f>
        <v>3276</v>
      </c>
      <c r="ED21" s="65">
        <f>ED11*Model!$B91</f>
        <v>3276</v>
      </c>
      <c r="EE21" s="65">
        <f>EE11*Model!$B91</f>
        <v>3276</v>
      </c>
      <c r="EF21" s="65">
        <f>EF11*Model!$B91</f>
        <v>3276</v>
      </c>
      <c r="EG21" s="65">
        <f>EG11*Model!$B91</f>
        <v>3276</v>
      </c>
      <c r="EH21" s="65">
        <f>EH11*Model!$B91</f>
        <v>3276</v>
      </c>
      <c r="EI21" s="65">
        <f>EI11*Model!$B91</f>
        <v>3276</v>
      </c>
      <c r="EJ21" s="65">
        <f>EJ11*Model!$B91</f>
        <v>3276</v>
      </c>
      <c r="EK21" s="65">
        <f>EK11*Model!$B91</f>
        <v>3276</v>
      </c>
      <c r="EL21" s="65">
        <f>EL11*Model!$B91</f>
        <v>3276</v>
      </c>
      <c r="EM21" s="65">
        <f>EM11*Model!$B91</f>
        <v>3276</v>
      </c>
      <c r="EN21" s="65">
        <f>EN11*Model!$B91</f>
        <v>3276</v>
      </c>
      <c r="EO21" s="65">
        <f>EO11*Model!$B91</f>
        <v>3276</v>
      </c>
      <c r="EP21" s="65">
        <f>EP11*Model!$B91</f>
        <v>3276</v>
      </c>
      <c r="EQ21" s="65">
        <f>EQ11*Model!$B91</f>
        <v>3276</v>
      </c>
      <c r="ER21" s="65">
        <f>ER11*Model!$B91</f>
        <v>3276</v>
      </c>
      <c r="ES21" s="65">
        <f>ES11*Model!$B91</f>
        <v>3276</v>
      </c>
      <c r="ET21" s="65">
        <f>ET11*Model!$B91</f>
        <v>3276</v>
      </c>
      <c r="EU21" s="65">
        <f>EU11*Model!$B91</f>
        <v>3276</v>
      </c>
      <c r="EV21" s="65">
        <f>EV11*Model!$B91</f>
        <v>3276</v>
      </c>
      <c r="EW21" s="65">
        <f>EW11*Model!$B91</f>
        <v>3276</v>
      </c>
      <c r="EX21" s="65">
        <f>EX11*Model!$B91</f>
        <v>3276</v>
      </c>
      <c r="EY21" s="65">
        <f>EY11*Model!$B91</f>
        <v>3276</v>
      </c>
      <c r="EZ21" s="65">
        <f>EZ11*Model!$B91</f>
        <v>3276</v>
      </c>
      <c r="FA21" s="65">
        <f>FA11*Model!$B91</f>
        <v>3276</v>
      </c>
      <c r="FB21" s="65">
        <f>FB11*Model!$B91</f>
        <v>3276</v>
      </c>
    </row>
    <row r="22" spans="1:158" x14ac:dyDescent="0.3">
      <c r="A22" s="53" t="s">
        <v>132</v>
      </c>
      <c r="B22" s="91">
        <f>SUM(C22:BB22)</f>
        <v>895700</v>
      </c>
      <c r="C22" s="65">
        <f>C5*Model!$F$95*Model!$B$3</f>
        <v>0</v>
      </c>
      <c r="D22" s="65">
        <f>D5*Model!$F$95*Model!$B$3</f>
        <v>0</v>
      </c>
      <c r="E22" s="65">
        <f>E5*Model!$F$95*Model!$B$3</f>
        <v>0</v>
      </c>
      <c r="F22" s="65">
        <f>F5*Model!$F$95*Model!$B$3</f>
        <v>0</v>
      </c>
      <c r="G22" s="65">
        <f>G5*Model!$F$95*Model!$B$3</f>
        <v>0</v>
      </c>
      <c r="H22" s="65">
        <f>H5*Model!$F$95*Model!$B$3</f>
        <v>0</v>
      </c>
      <c r="I22" s="65">
        <f>I5*Model!$F$95*Model!$B$3</f>
        <v>0</v>
      </c>
      <c r="J22" s="65">
        <f>J5*Model!$F$95*Model!$B$3</f>
        <v>0</v>
      </c>
      <c r="K22" s="65">
        <f>K5*Model!$F$95*Model!$B$3</f>
        <v>0</v>
      </c>
      <c r="L22" s="65">
        <f>L5*Model!$F$95*Model!$B$3</f>
        <v>0</v>
      </c>
      <c r="M22" s="65">
        <f>M5*Model!$F$95*Model!$B$3</f>
        <v>0</v>
      </c>
      <c r="N22" s="65">
        <f>N5*Model!$F$95*Model!$B$3</f>
        <v>0</v>
      </c>
      <c r="O22" s="65">
        <f>O5*Model!$F$95*Model!$B$3</f>
        <v>0</v>
      </c>
      <c r="P22" s="65">
        <f>P5*Model!$F$95*Model!$B$3</f>
        <v>0</v>
      </c>
      <c r="Q22" s="65">
        <f>Q5*Model!$F$95*Model!$B$3</f>
        <v>0</v>
      </c>
      <c r="R22" s="67">
        <f>R5*Model!$F$95*Model!$B$3</f>
        <v>0</v>
      </c>
      <c r="S22" s="65">
        <f>S5*Model!$F$95*Model!$B$3</f>
        <v>0</v>
      </c>
      <c r="T22" s="65">
        <f>T5*Model!$F$95*Model!$B$3</f>
        <v>0</v>
      </c>
      <c r="U22" s="65">
        <f>U5*Model!$F$95*Model!$B$3</f>
        <v>0</v>
      </c>
      <c r="V22" s="65">
        <f>V5*Model!$F$95*Model!$B$3</f>
        <v>0</v>
      </c>
      <c r="W22" s="65">
        <f>W5*Model!$F$95*Model!$B$3</f>
        <v>0</v>
      </c>
      <c r="X22" s="65">
        <f>X5*Model!$F$95*Model!$B$3</f>
        <v>13000</v>
      </c>
      <c r="Y22" s="65">
        <f>Y5*Model!$F$95*Model!$B$3</f>
        <v>13000</v>
      </c>
      <c r="Z22" s="65">
        <f>Z5*Model!$F$95*Model!$B$3</f>
        <v>19500</v>
      </c>
      <c r="AA22" s="65">
        <f>AA5*Model!$F$95*Model!$B$3</f>
        <v>19500</v>
      </c>
      <c r="AB22" s="65">
        <f>AB5*Model!$F$95*Model!$B$3</f>
        <v>19500</v>
      </c>
      <c r="AC22" s="65">
        <f>AC5*Model!$F$95*Model!$B$3</f>
        <v>23400</v>
      </c>
      <c r="AD22" s="65">
        <f>AD5*Model!$F$95*Model!$B$3</f>
        <v>23400</v>
      </c>
      <c r="AE22" s="65">
        <f>AE5*Model!$F$95*Model!$B$3</f>
        <v>23400</v>
      </c>
      <c r="AF22" s="65">
        <f>AF5*Model!$F$95*Model!$B$3</f>
        <v>23400</v>
      </c>
      <c r="AG22" s="65">
        <f>AG5*Model!$F$95*Model!$B$3</f>
        <v>23400</v>
      </c>
      <c r="AH22" s="65">
        <f>AH5*Model!$F$95*Model!$B$3</f>
        <v>23400</v>
      </c>
      <c r="AI22" s="65">
        <f>AI5*Model!$F$95*Model!$B$3</f>
        <v>23400</v>
      </c>
      <c r="AJ22" s="65">
        <f>AJ5*Model!$F$95*Model!$B$3</f>
        <v>23400</v>
      </c>
      <c r="AK22" s="65">
        <f>AK5*Model!$F$95*Model!$B$3</f>
        <v>29250</v>
      </c>
      <c r="AL22" s="65">
        <f>AL5*Model!$F$95*Model!$B$3</f>
        <v>29250</v>
      </c>
      <c r="AM22" s="65">
        <f>AM5*Model!$F$95*Model!$B$3</f>
        <v>29250</v>
      </c>
      <c r="AN22" s="65">
        <f>AN5*Model!$F$95*Model!$B$3</f>
        <v>29250</v>
      </c>
      <c r="AO22" s="65">
        <f>AO5*Model!$F$95*Model!$B$3</f>
        <v>29250</v>
      </c>
      <c r="AP22" s="65">
        <f>AP5*Model!$F$95*Model!$B$3</f>
        <v>29250</v>
      </c>
      <c r="AQ22" s="65">
        <f>AQ5*Model!$F$95*Model!$B$3</f>
        <v>29250</v>
      </c>
      <c r="AR22" s="65">
        <f>AR5*Model!$F$95*Model!$B$3</f>
        <v>29250</v>
      </c>
      <c r="AS22" s="65">
        <f>AS5*Model!$F$95*Model!$B$3</f>
        <v>39000</v>
      </c>
      <c r="AT22" s="65">
        <f>AT5*Model!$F$95*Model!$B$3</f>
        <v>39000</v>
      </c>
      <c r="AU22" s="65">
        <f>AU5*Model!$F$95*Model!$B$3</f>
        <v>39000</v>
      </c>
      <c r="AV22" s="65">
        <f>AV5*Model!$F$95*Model!$B$3</f>
        <v>39000</v>
      </c>
      <c r="AW22" s="65">
        <f>AW5*Model!$F$95*Model!$B$3</f>
        <v>39000</v>
      </c>
      <c r="AX22" s="65">
        <f>AX5*Model!$F$95*Model!$B$3</f>
        <v>39000</v>
      </c>
      <c r="AY22" s="65">
        <f>AY5*Model!$F$95*Model!$B$3</f>
        <v>39000</v>
      </c>
      <c r="AZ22" s="65">
        <f>AZ5*Model!$F$95*Model!$B$3</f>
        <v>39000</v>
      </c>
      <c r="BA22" s="65">
        <f>BA5*Model!$F$95*Model!$B$3</f>
        <v>39000</v>
      </c>
      <c r="BB22" s="65">
        <f>BB5*Model!$F$95*Model!$B$3</f>
        <v>39000</v>
      </c>
      <c r="BC22" s="65">
        <f>BC5*Model!$F$95*Model!$B$3</f>
        <v>39000</v>
      </c>
      <c r="BD22" s="65">
        <f>BD5*Model!$F$95*Model!$B$3</f>
        <v>39000</v>
      </c>
      <c r="BE22" s="65">
        <f>BE5*Model!$F$95*Model!$B$3</f>
        <v>39000</v>
      </c>
      <c r="BF22" s="65">
        <f>BF5*Model!$F$95*Model!$B$3</f>
        <v>39000</v>
      </c>
      <c r="BG22" s="65">
        <f>BG5*Model!$F$95*Model!$B$3</f>
        <v>45500</v>
      </c>
      <c r="BH22" s="65">
        <f>BH5*Model!$F$95*Model!$B$3</f>
        <v>45500</v>
      </c>
      <c r="BI22" s="65">
        <f>BI5*Model!$F$95*Model!$B$3</f>
        <v>45500</v>
      </c>
      <c r="BJ22" s="65">
        <f>BJ5*Model!$F$95*Model!$B$3</f>
        <v>45500</v>
      </c>
      <c r="BK22" s="65">
        <f>BK5*Model!$F$95*Model!$B$3</f>
        <v>45500</v>
      </c>
      <c r="BL22" s="65">
        <f>BL5*Model!$F$95*Model!$B$3</f>
        <v>45500</v>
      </c>
      <c r="BM22" s="65">
        <f>BM5*Model!$F$95*Model!$B$3</f>
        <v>45500</v>
      </c>
      <c r="BN22" s="65">
        <f>BN5*Model!$F$95*Model!$B$3</f>
        <v>45500</v>
      </c>
      <c r="BO22" s="65">
        <f>BO5*Model!$F$95*Model!$B$3</f>
        <v>45500</v>
      </c>
      <c r="BP22" s="65">
        <f>BP5*Model!$F$95*Model!$B$3</f>
        <v>54600</v>
      </c>
      <c r="BQ22" s="65">
        <f>BQ5*Model!$F$95*Model!$B$3</f>
        <v>54600</v>
      </c>
      <c r="BR22" s="65">
        <f>BR5*Model!$F$95*Model!$B$3</f>
        <v>54600</v>
      </c>
      <c r="BS22" s="65">
        <f>BS5*Model!$F$95*Model!$B$3</f>
        <v>54600</v>
      </c>
      <c r="BT22" s="65">
        <f>BT5*Model!$F$95*Model!$B$3</f>
        <v>54600</v>
      </c>
      <c r="BU22" s="65">
        <f>BU5*Model!$F$95*Model!$B$3</f>
        <v>54600</v>
      </c>
      <c r="BV22" s="65">
        <f>BV5*Model!$F$95*Model!$B$3</f>
        <v>54600</v>
      </c>
      <c r="BW22" s="65">
        <f>BW5*Model!$F$95*Model!$B$3</f>
        <v>54600</v>
      </c>
      <c r="BX22" s="65">
        <f>BX5*Model!$F$95*Model!$B$3</f>
        <v>54600</v>
      </c>
      <c r="BY22" s="65">
        <f>BY5*Model!$F$95*Model!$B$3</f>
        <v>54600</v>
      </c>
      <c r="BZ22" s="65">
        <f>BZ5*Model!$F$95*Model!$B$3</f>
        <v>54600</v>
      </c>
      <c r="CA22" s="65">
        <f>CA5*Model!$F$95*Model!$B$3</f>
        <v>54600</v>
      </c>
      <c r="CB22" s="65">
        <f>CB5*Model!$F$95*Model!$B$3</f>
        <v>54600</v>
      </c>
      <c r="CC22" s="65">
        <f>CC5*Model!$F$95*Model!$B$3</f>
        <v>54600</v>
      </c>
      <c r="CD22" s="65">
        <f>CD5*Model!$F$95*Model!$B$3</f>
        <v>54600</v>
      </c>
      <c r="CE22" s="65">
        <f>CE5*Model!$F$95*Model!$B$3</f>
        <v>54600</v>
      </c>
      <c r="CF22" s="65">
        <f>CF5*Model!$F$95*Model!$B$3</f>
        <v>54600</v>
      </c>
      <c r="CG22" s="65">
        <f>CG5*Model!$F$95*Model!$B$3</f>
        <v>54600</v>
      </c>
      <c r="CH22" s="65">
        <f>CH5*Model!$F$95*Model!$B$3</f>
        <v>54600</v>
      </c>
      <c r="CI22" s="65">
        <f>CI5*Model!$F$95*Model!$B$3</f>
        <v>54600</v>
      </c>
      <c r="CJ22" s="65">
        <f>CJ5*Model!$F$95*Model!$B$3</f>
        <v>54600</v>
      </c>
      <c r="CK22" s="65">
        <f>CK5*Model!$F$95*Model!$B$3</f>
        <v>54600</v>
      </c>
      <c r="CL22" s="65">
        <f>CL5*Model!$F$95*Model!$B$3</f>
        <v>54600</v>
      </c>
      <c r="CM22" s="65">
        <f>CM5*Model!$F$95*Model!$B$3</f>
        <v>54600</v>
      </c>
      <c r="CN22" s="65">
        <f>CN5*Model!$F$95*Model!$B$3</f>
        <v>54600</v>
      </c>
      <c r="CO22" s="65">
        <f>CO5*Model!$F$95*Model!$B$3</f>
        <v>54600</v>
      </c>
      <c r="CP22" s="65">
        <f>CP5*Model!$F$95*Model!$B$3</f>
        <v>54600</v>
      </c>
      <c r="CQ22" s="65">
        <f>CQ5*Model!$F$95*Model!$B$3</f>
        <v>54600</v>
      </c>
      <c r="CR22" s="65">
        <f>CR5*Model!$F$95*Model!$B$3</f>
        <v>54600</v>
      </c>
      <c r="CS22" s="65">
        <f>CS5*Model!$F$95*Model!$B$3</f>
        <v>54600</v>
      </c>
      <c r="CT22" s="65">
        <f>CT5*Model!$F$95*Model!$B$3</f>
        <v>54600</v>
      </c>
      <c r="CU22" s="65">
        <f>CU5*Model!$F$95*Model!$B$3</f>
        <v>54600</v>
      </c>
      <c r="CV22" s="65">
        <f>CV5*Model!$F$95*Model!$B$3</f>
        <v>54600</v>
      </c>
      <c r="CW22" s="65">
        <f>CW5*Model!$F$95*Model!$B$3</f>
        <v>54600</v>
      </c>
      <c r="CX22" s="65">
        <f>CX5*Model!$F$95*Model!$B$3</f>
        <v>54600</v>
      </c>
      <c r="CY22" s="65">
        <f>CY5*Model!$F$95*Model!$B$3</f>
        <v>54600</v>
      </c>
      <c r="CZ22" s="65">
        <f>CZ5*Model!$F$95*Model!$B$3</f>
        <v>54600</v>
      </c>
      <c r="DA22" s="65">
        <f>DA5*Model!$F$95*Model!$B$3</f>
        <v>54600</v>
      </c>
      <c r="DB22" s="65">
        <f>DB5*Model!$F$95*Model!$B$3</f>
        <v>54600</v>
      </c>
      <c r="DC22" s="65">
        <f>DC5*Model!$F$95*Model!$B$3</f>
        <v>54600</v>
      </c>
      <c r="DD22" s="65">
        <f>DD5*Model!$F$95*Model!$B$3</f>
        <v>54600</v>
      </c>
      <c r="DE22" s="65">
        <f>DE5*Model!$F$95*Model!$B$3</f>
        <v>54600</v>
      </c>
      <c r="DF22" s="65">
        <f>DF5*Model!$F$95*Model!$B$3</f>
        <v>54600</v>
      </c>
      <c r="DG22" s="65">
        <f>DG5*Model!$F$95*Model!$B$3</f>
        <v>54600</v>
      </c>
      <c r="DH22" s="65">
        <f>DH5*Model!$F$95*Model!$B$3</f>
        <v>54600</v>
      </c>
      <c r="DI22" s="65">
        <f>DI5*Model!$F$95*Model!$B$3</f>
        <v>54600</v>
      </c>
      <c r="DJ22" s="65">
        <f>DJ5*Model!$F$95*Model!$B$3</f>
        <v>54600</v>
      </c>
      <c r="DK22" s="65">
        <f>DK5*Model!$F$95*Model!$B$3</f>
        <v>54600</v>
      </c>
      <c r="DL22" s="65">
        <f>DL5*Model!$F$95*Model!$B$3</f>
        <v>54600</v>
      </c>
      <c r="DM22" s="65">
        <f>DM5*Model!$F$95*Model!$B$3</f>
        <v>54600</v>
      </c>
      <c r="DN22" s="65">
        <f>DN5*Model!$F$95*Model!$B$3</f>
        <v>54600</v>
      </c>
      <c r="DO22" s="65">
        <f>DO5*Model!$F$95*Model!$B$3</f>
        <v>54600</v>
      </c>
      <c r="DP22" s="65">
        <f>DP5*Model!$F$95*Model!$B$3</f>
        <v>54600</v>
      </c>
      <c r="DQ22" s="65">
        <f>DQ5*Model!$F$95*Model!$B$3</f>
        <v>54600</v>
      </c>
      <c r="DR22" s="65">
        <f>DR5*Model!$F$95*Model!$B$3</f>
        <v>54600</v>
      </c>
      <c r="DS22" s="65">
        <f>DS5*Model!$F$95*Model!$B$3</f>
        <v>54600</v>
      </c>
      <c r="DT22" s="65">
        <f>DT5*Model!$F$95*Model!$B$3</f>
        <v>54600</v>
      </c>
      <c r="DU22" s="65">
        <f>DU5*Model!$F$95*Model!$B$3</f>
        <v>54600</v>
      </c>
      <c r="DV22" s="65">
        <f>DV5*Model!$F$95*Model!$B$3</f>
        <v>54600</v>
      </c>
      <c r="DW22" s="65">
        <f>DW5*Model!$F$95*Model!$B$3</f>
        <v>54600</v>
      </c>
      <c r="DX22" s="65">
        <f>DX5*Model!$F$95*Model!$B$3</f>
        <v>54600</v>
      </c>
      <c r="DY22" s="65">
        <f>DY5*Model!$F$95*Model!$B$3</f>
        <v>54600</v>
      </c>
      <c r="DZ22" s="65">
        <f>DZ5*Model!$F$95*Model!$B$3</f>
        <v>54600</v>
      </c>
      <c r="EA22" s="65">
        <f>EA5*Model!$F$95*Model!$B$3</f>
        <v>54600</v>
      </c>
      <c r="EB22" s="65">
        <f>EB5*Model!$F$95*Model!$B$3</f>
        <v>54600</v>
      </c>
      <c r="EC22" s="65">
        <f>EC5*Model!$F$95*Model!$B$3</f>
        <v>54600</v>
      </c>
      <c r="ED22" s="65">
        <f>ED5*Model!$F$95*Model!$B$3</f>
        <v>54600</v>
      </c>
      <c r="EE22" s="65">
        <f>EE5*Model!$F$95*Model!$B$3</f>
        <v>54600</v>
      </c>
      <c r="EF22" s="65">
        <f>EF5*Model!$F$95*Model!$B$3</f>
        <v>54600</v>
      </c>
      <c r="EG22" s="65">
        <f>EG5*Model!$F$95*Model!$B$3</f>
        <v>54600</v>
      </c>
      <c r="EH22" s="65">
        <f>EH5*Model!$F$95*Model!$B$3</f>
        <v>54600</v>
      </c>
      <c r="EI22" s="65">
        <f>EI5*Model!$F$95*Model!$B$3</f>
        <v>54600</v>
      </c>
      <c r="EJ22" s="65">
        <f>EJ5*Model!$F$95*Model!$B$3</f>
        <v>54600</v>
      </c>
      <c r="EK22" s="65">
        <f>EK5*Model!$F$95*Model!$B$3</f>
        <v>54600</v>
      </c>
      <c r="EL22" s="65">
        <f>EL5*Model!$F$95*Model!$B$3</f>
        <v>54600</v>
      </c>
      <c r="EM22" s="65">
        <f>EM5*Model!$F$95*Model!$B$3</f>
        <v>54600</v>
      </c>
      <c r="EN22" s="65">
        <f>EN5*Model!$F$95*Model!$B$3</f>
        <v>54600</v>
      </c>
      <c r="EO22" s="65">
        <f>EO5*Model!$F$95*Model!$B$3</f>
        <v>54600</v>
      </c>
      <c r="EP22" s="65">
        <f>EP5*Model!$F$95*Model!$B$3</f>
        <v>54600</v>
      </c>
      <c r="EQ22" s="65">
        <f>EQ5*Model!$F$95*Model!$B$3</f>
        <v>54600</v>
      </c>
      <c r="ER22" s="65">
        <f>ER5*Model!$F$95*Model!$B$3</f>
        <v>54600</v>
      </c>
      <c r="ES22" s="65">
        <f>ES5*Model!$F$95*Model!$B$3</f>
        <v>54600</v>
      </c>
      <c r="ET22" s="65">
        <f>ET5*Model!$F$95*Model!$B$3</f>
        <v>54600</v>
      </c>
      <c r="EU22" s="65">
        <f>EU5*Model!$F$95*Model!$B$3</f>
        <v>54600</v>
      </c>
      <c r="EV22" s="65">
        <f>EV5*Model!$F$95*Model!$B$3</f>
        <v>54600</v>
      </c>
      <c r="EW22" s="65">
        <f>EW5*Model!$F$95*Model!$B$3</f>
        <v>54600</v>
      </c>
      <c r="EX22" s="65">
        <f>EX5*Model!$F$95*Model!$B$3</f>
        <v>54600</v>
      </c>
      <c r="EY22" s="65">
        <f>EY5*Model!$F$95*Model!$B$3</f>
        <v>54600</v>
      </c>
      <c r="EZ22" s="65">
        <f>EZ5*Model!$F$95*Model!$B$3</f>
        <v>54600</v>
      </c>
      <c r="FA22" s="65">
        <f>FA5*Model!$F$95*Model!$B$3</f>
        <v>54600</v>
      </c>
      <c r="FB22" s="65">
        <f>FB5*Model!$F$95*Model!$B$3</f>
        <v>54600</v>
      </c>
    </row>
    <row r="23" spans="1:158" ht="7.95" customHeight="1" x14ac:dyDescent="0.3">
      <c r="A23" s="73"/>
      <c r="B23" s="17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79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</row>
    <row r="24" spans="1:158" ht="7.95" customHeight="1" x14ac:dyDescent="0.3"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65"/>
    </row>
    <row r="25" spans="1:158" ht="16.2" customHeight="1" x14ac:dyDescent="0.3">
      <c r="A25" s="53" t="s">
        <v>89</v>
      </c>
      <c r="B25" s="91">
        <f>SUM(BC22:CZ22)</f>
        <v>2585700</v>
      </c>
      <c r="C25" s="65">
        <f t="shared" ref="C25:AH25" si="10">SUM(C18:C22)</f>
        <v>29380</v>
      </c>
      <c r="D25" s="65">
        <f t="shared" si="10"/>
        <v>29484</v>
      </c>
      <c r="E25" s="65">
        <f t="shared" si="10"/>
        <v>38662</v>
      </c>
      <c r="F25" s="65">
        <f t="shared" si="10"/>
        <v>38662</v>
      </c>
      <c r="G25" s="65">
        <f t="shared" si="10"/>
        <v>41210</v>
      </c>
      <c r="H25" s="65">
        <f t="shared" si="10"/>
        <v>41210</v>
      </c>
      <c r="I25" s="65">
        <f t="shared" si="10"/>
        <v>41210</v>
      </c>
      <c r="J25" s="65">
        <f t="shared" si="10"/>
        <v>41210</v>
      </c>
      <c r="K25" s="65">
        <f t="shared" si="10"/>
        <v>41210</v>
      </c>
      <c r="L25" s="65">
        <f t="shared" si="10"/>
        <v>41210</v>
      </c>
      <c r="M25" s="65">
        <f t="shared" si="10"/>
        <v>43758</v>
      </c>
      <c r="N25" s="65">
        <f t="shared" si="10"/>
        <v>45838</v>
      </c>
      <c r="O25" s="65">
        <f t="shared" si="10"/>
        <v>45838</v>
      </c>
      <c r="P25" s="65">
        <f t="shared" si="10"/>
        <v>45838</v>
      </c>
      <c r="Q25" s="65">
        <f t="shared" si="10"/>
        <v>51428</v>
      </c>
      <c r="R25" s="67">
        <f t="shared" si="10"/>
        <v>51428</v>
      </c>
      <c r="S25" s="65">
        <f t="shared" si="10"/>
        <v>57018</v>
      </c>
      <c r="T25" s="65">
        <f t="shared" si="10"/>
        <v>57018</v>
      </c>
      <c r="U25" s="65">
        <f t="shared" si="10"/>
        <v>57018</v>
      </c>
      <c r="V25" s="65">
        <f t="shared" si="10"/>
        <v>57746</v>
      </c>
      <c r="W25" s="65">
        <f t="shared" si="10"/>
        <v>57746</v>
      </c>
      <c r="X25" s="65">
        <f t="shared" si="10"/>
        <v>70746</v>
      </c>
      <c r="Y25" s="65">
        <f t="shared" si="10"/>
        <v>70746</v>
      </c>
      <c r="Z25" s="65">
        <f t="shared" si="10"/>
        <v>77246</v>
      </c>
      <c r="AA25" s="65">
        <f t="shared" si="10"/>
        <v>77246</v>
      </c>
      <c r="AB25" s="65">
        <f t="shared" si="10"/>
        <v>77246</v>
      </c>
      <c r="AC25" s="65">
        <f t="shared" si="10"/>
        <v>81146</v>
      </c>
      <c r="AD25" s="65">
        <f t="shared" si="10"/>
        <v>81146</v>
      </c>
      <c r="AE25" s="65">
        <f t="shared" si="10"/>
        <v>81146</v>
      </c>
      <c r="AF25" s="65">
        <f t="shared" si="10"/>
        <v>81146</v>
      </c>
      <c r="AG25" s="65">
        <f t="shared" si="10"/>
        <v>81146</v>
      </c>
      <c r="AH25" s="65">
        <f t="shared" si="10"/>
        <v>81146</v>
      </c>
      <c r="AI25" s="65">
        <f t="shared" ref="AI25:BN25" si="11">SUM(AI18:AI22)</f>
        <v>81146</v>
      </c>
      <c r="AJ25" s="65">
        <f t="shared" si="11"/>
        <v>81146</v>
      </c>
      <c r="AK25" s="65">
        <f t="shared" si="11"/>
        <v>86996</v>
      </c>
      <c r="AL25" s="65">
        <f t="shared" si="11"/>
        <v>86996</v>
      </c>
      <c r="AM25" s="65">
        <f t="shared" si="11"/>
        <v>86996</v>
      </c>
      <c r="AN25" s="65">
        <f t="shared" si="11"/>
        <v>86996</v>
      </c>
      <c r="AO25" s="65">
        <f t="shared" si="11"/>
        <v>86996</v>
      </c>
      <c r="AP25" s="65">
        <f t="shared" si="11"/>
        <v>86996</v>
      </c>
      <c r="AQ25" s="65">
        <f t="shared" si="11"/>
        <v>86996</v>
      </c>
      <c r="AR25" s="65">
        <f t="shared" si="11"/>
        <v>86996</v>
      </c>
      <c r="AS25" s="65">
        <f t="shared" si="11"/>
        <v>96746</v>
      </c>
      <c r="AT25" s="65">
        <f t="shared" si="11"/>
        <v>96746</v>
      </c>
      <c r="AU25" s="65">
        <f t="shared" si="11"/>
        <v>96746</v>
      </c>
      <c r="AV25" s="65">
        <f t="shared" si="11"/>
        <v>96746</v>
      </c>
      <c r="AW25" s="65">
        <f t="shared" si="11"/>
        <v>96746</v>
      </c>
      <c r="AX25" s="65">
        <f t="shared" si="11"/>
        <v>96746</v>
      </c>
      <c r="AY25" s="65">
        <f t="shared" si="11"/>
        <v>97656</v>
      </c>
      <c r="AZ25" s="65">
        <f t="shared" si="11"/>
        <v>97656</v>
      </c>
      <c r="BA25" s="65">
        <f t="shared" si="11"/>
        <v>97656</v>
      </c>
      <c r="BB25" s="65">
        <f t="shared" si="11"/>
        <v>97656</v>
      </c>
      <c r="BC25" s="65">
        <f t="shared" si="11"/>
        <v>97656</v>
      </c>
      <c r="BD25" s="65">
        <f t="shared" si="11"/>
        <v>97656</v>
      </c>
      <c r="BE25" s="65">
        <f t="shared" si="11"/>
        <v>97656</v>
      </c>
      <c r="BF25" s="65">
        <f t="shared" si="11"/>
        <v>97656</v>
      </c>
      <c r="BG25" s="65">
        <f t="shared" si="11"/>
        <v>104156</v>
      </c>
      <c r="BH25" s="65">
        <f t="shared" si="11"/>
        <v>104156</v>
      </c>
      <c r="BI25" s="65">
        <f t="shared" si="11"/>
        <v>104156</v>
      </c>
      <c r="BJ25" s="65">
        <f t="shared" si="11"/>
        <v>104156</v>
      </c>
      <c r="BK25" s="65">
        <f t="shared" si="11"/>
        <v>104156</v>
      </c>
      <c r="BL25" s="65">
        <f t="shared" si="11"/>
        <v>104156</v>
      </c>
      <c r="BM25" s="65">
        <f t="shared" si="11"/>
        <v>104156</v>
      </c>
      <c r="BN25" s="65">
        <f t="shared" si="11"/>
        <v>104156</v>
      </c>
      <c r="BO25" s="65">
        <f t="shared" ref="BO25:CT25" si="12">SUM(BO18:BO22)</f>
        <v>104156</v>
      </c>
      <c r="BP25" s="65">
        <f t="shared" si="12"/>
        <v>113256</v>
      </c>
      <c r="BQ25" s="65">
        <f t="shared" si="12"/>
        <v>113256</v>
      </c>
      <c r="BR25" s="65">
        <f t="shared" si="12"/>
        <v>113256</v>
      </c>
      <c r="BS25" s="65">
        <f t="shared" si="12"/>
        <v>113256</v>
      </c>
      <c r="BT25" s="65">
        <f t="shared" si="12"/>
        <v>113256</v>
      </c>
      <c r="BU25" s="65">
        <f t="shared" si="12"/>
        <v>113256</v>
      </c>
      <c r="BV25" s="65">
        <f t="shared" si="12"/>
        <v>113256</v>
      </c>
      <c r="BW25" s="65">
        <f t="shared" si="12"/>
        <v>113256</v>
      </c>
      <c r="BX25" s="65">
        <f t="shared" si="12"/>
        <v>113256</v>
      </c>
      <c r="BY25" s="65">
        <f t="shared" si="12"/>
        <v>113256</v>
      </c>
      <c r="BZ25" s="65">
        <f t="shared" si="12"/>
        <v>112346</v>
      </c>
      <c r="CA25" s="65">
        <f t="shared" si="12"/>
        <v>112346</v>
      </c>
      <c r="CB25" s="65">
        <f t="shared" si="12"/>
        <v>112346</v>
      </c>
      <c r="CC25" s="65">
        <f t="shared" si="12"/>
        <v>112346</v>
      </c>
      <c r="CD25" s="65">
        <f t="shared" si="12"/>
        <v>112346</v>
      </c>
      <c r="CE25" s="65">
        <f t="shared" si="12"/>
        <v>112346</v>
      </c>
      <c r="CF25" s="65">
        <f t="shared" si="12"/>
        <v>112346</v>
      </c>
      <c r="CG25" s="65">
        <f t="shared" si="12"/>
        <v>112346</v>
      </c>
      <c r="CH25" s="65">
        <f t="shared" si="12"/>
        <v>112346</v>
      </c>
      <c r="CI25" s="65">
        <f t="shared" si="12"/>
        <v>112346</v>
      </c>
      <c r="CJ25" s="65">
        <f t="shared" si="12"/>
        <v>112346</v>
      </c>
      <c r="CK25" s="65">
        <f t="shared" si="12"/>
        <v>112346</v>
      </c>
      <c r="CL25" s="65">
        <f t="shared" si="12"/>
        <v>112346</v>
      </c>
      <c r="CM25" s="65">
        <f t="shared" si="12"/>
        <v>112346</v>
      </c>
      <c r="CN25" s="65">
        <f t="shared" si="12"/>
        <v>112346</v>
      </c>
      <c r="CO25" s="65">
        <f t="shared" si="12"/>
        <v>112346</v>
      </c>
      <c r="CP25" s="65">
        <f t="shared" si="12"/>
        <v>112346</v>
      </c>
      <c r="CQ25" s="65">
        <f t="shared" si="12"/>
        <v>112346</v>
      </c>
      <c r="CR25" s="65">
        <f t="shared" si="12"/>
        <v>112346</v>
      </c>
      <c r="CS25" s="65">
        <f t="shared" si="12"/>
        <v>112346</v>
      </c>
      <c r="CT25" s="65">
        <f t="shared" si="12"/>
        <v>112346</v>
      </c>
      <c r="CU25" s="65">
        <f t="shared" ref="CU25:DZ25" si="13">SUM(CU18:CU22)</f>
        <v>112346</v>
      </c>
      <c r="CV25" s="65">
        <f t="shared" si="13"/>
        <v>112346</v>
      </c>
      <c r="CW25" s="65">
        <f t="shared" si="13"/>
        <v>112346</v>
      </c>
      <c r="CX25" s="65">
        <f t="shared" si="13"/>
        <v>112346</v>
      </c>
      <c r="CY25" s="65">
        <f t="shared" si="13"/>
        <v>112346</v>
      </c>
      <c r="CZ25" s="65">
        <f t="shared" si="13"/>
        <v>112346</v>
      </c>
      <c r="DA25" s="65">
        <f t="shared" si="13"/>
        <v>112346</v>
      </c>
      <c r="DB25" s="65">
        <f t="shared" si="13"/>
        <v>112346</v>
      </c>
      <c r="DC25" s="65">
        <f t="shared" si="13"/>
        <v>112346</v>
      </c>
      <c r="DD25" s="65">
        <f t="shared" si="13"/>
        <v>112346</v>
      </c>
      <c r="DE25" s="65">
        <f t="shared" si="13"/>
        <v>112346</v>
      </c>
      <c r="DF25" s="65">
        <f t="shared" si="13"/>
        <v>112346</v>
      </c>
      <c r="DG25" s="65">
        <f t="shared" si="13"/>
        <v>112346</v>
      </c>
      <c r="DH25" s="65">
        <f t="shared" si="13"/>
        <v>112346</v>
      </c>
      <c r="DI25" s="65">
        <f t="shared" si="13"/>
        <v>112346</v>
      </c>
      <c r="DJ25" s="65">
        <f t="shared" si="13"/>
        <v>112346</v>
      </c>
      <c r="DK25" s="65">
        <f t="shared" si="13"/>
        <v>112346</v>
      </c>
      <c r="DL25" s="65">
        <f t="shared" si="13"/>
        <v>112346</v>
      </c>
      <c r="DM25" s="65">
        <f t="shared" si="13"/>
        <v>112346</v>
      </c>
      <c r="DN25" s="65">
        <f t="shared" si="13"/>
        <v>112346</v>
      </c>
      <c r="DO25" s="65">
        <f t="shared" si="13"/>
        <v>112346</v>
      </c>
      <c r="DP25" s="65">
        <f t="shared" si="13"/>
        <v>112346</v>
      </c>
      <c r="DQ25" s="65">
        <f t="shared" si="13"/>
        <v>112346</v>
      </c>
      <c r="DR25" s="65">
        <f t="shared" si="13"/>
        <v>112346</v>
      </c>
      <c r="DS25" s="65">
        <f t="shared" si="13"/>
        <v>112346</v>
      </c>
      <c r="DT25" s="65">
        <f t="shared" si="13"/>
        <v>112346</v>
      </c>
      <c r="DU25" s="65">
        <f t="shared" si="13"/>
        <v>112346</v>
      </c>
      <c r="DV25" s="65">
        <f t="shared" si="13"/>
        <v>112346</v>
      </c>
      <c r="DW25" s="65">
        <f t="shared" si="13"/>
        <v>112346</v>
      </c>
      <c r="DX25" s="65">
        <f t="shared" si="13"/>
        <v>112346</v>
      </c>
      <c r="DY25" s="65">
        <f t="shared" si="13"/>
        <v>112346</v>
      </c>
      <c r="DZ25" s="65">
        <f t="shared" si="13"/>
        <v>112346</v>
      </c>
      <c r="EA25" s="65">
        <f t="shared" ref="EA25:FB25" si="14">SUM(EA18:EA22)</f>
        <v>112346</v>
      </c>
      <c r="EB25" s="65">
        <f t="shared" si="14"/>
        <v>112346</v>
      </c>
      <c r="EC25" s="65">
        <f t="shared" si="14"/>
        <v>112346</v>
      </c>
      <c r="ED25" s="65">
        <f t="shared" si="14"/>
        <v>112346</v>
      </c>
      <c r="EE25" s="65">
        <f t="shared" si="14"/>
        <v>112346</v>
      </c>
      <c r="EF25" s="65">
        <f t="shared" si="14"/>
        <v>112346</v>
      </c>
      <c r="EG25" s="65">
        <f t="shared" si="14"/>
        <v>112346</v>
      </c>
      <c r="EH25" s="65">
        <f t="shared" si="14"/>
        <v>112346</v>
      </c>
      <c r="EI25" s="65">
        <f t="shared" si="14"/>
        <v>112346</v>
      </c>
      <c r="EJ25" s="65">
        <f t="shared" si="14"/>
        <v>112346</v>
      </c>
      <c r="EK25" s="65">
        <f t="shared" si="14"/>
        <v>112346</v>
      </c>
      <c r="EL25" s="65">
        <f t="shared" si="14"/>
        <v>112346</v>
      </c>
      <c r="EM25" s="65">
        <f t="shared" si="14"/>
        <v>112346</v>
      </c>
      <c r="EN25" s="65">
        <f t="shared" si="14"/>
        <v>112346</v>
      </c>
      <c r="EO25" s="65">
        <f t="shared" si="14"/>
        <v>112346</v>
      </c>
      <c r="EP25" s="65">
        <f t="shared" si="14"/>
        <v>112346</v>
      </c>
      <c r="EQ25" s="65">
        <f t="shared" si="14"/>
        <v>112346</v>
      </c>
      <c r="ER25" s="65">
        <f t="shared" si="14"/>
        <v>112346</v>
      </c>
      <c r="ES25" s="65">
        <f t="shared" si="14"/>
        <v>112346</v>
      </c>
      <c r="ET25" s="65">
        <f t="shared" si="14"/>
        <v>112346</v>
      </c>
      <c r="EU25" s="65">
        <f t="shared" si="14"/>
        <v>112346</v>
      </c>
      <c r="EV25" s="65">
        <f t="shared" si="14"/>
        <v>112346</v>
      </c>
      <c r="EW25" s="65">
        <f t="shared" si="14"/>
        <v>112346</v>
      </c>
      <c r="EX25" s="65">
        <f t="shared" si="14"/>
        <v>112346</v>
      </c>
      <c r="EY25" s="65">
        <f t="shared" si="14"/>
        <v>112346</v>
      </c>
      <c r="EZ25" s="65">
        <f t="shared" si="14"/>
        <v>112346</v>
      </c>
      <c r="FA25" s="65">
        <f t="shared" si="14"/>
        <v>112346</v>
      </c>
      <c r="FB25" s="65">
        <f t="shared" si="14"/>
        <v>112346</v>
      </c>
    </row>
    <row r="26" spans="1:158" ht="16.2" customHeight="1" x14ac:dyDescent="0.3"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</row>
    <row r="27" spans="1:158" ht="16.2" customHeight="1" x14ac:dyDescent="0.3">
      <c r="A27" s="53" t="s">
        <v>90</v>
      </c>
      <c r="U27" s="65" t="s">
        <v>149</v>
      </c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</row>
    <row r="28" spans="1:158" ht="16.2" customHeight="1" x14ac:dyDescent="0.3">
      <c r="A28" s="53" t="s">
        <v>38</v>
      </c>
      <c r="C28" s="65">
        <f>Model!$C56*SUM(C8:C11)</f>
        <v>660.4</v>
      </c>
      <c r="D28" s="65">
        <f>Model!$C56*SUM(D8:D11)</f>
        <v>686.4</v>
      </c>
      <c r="E28" s="65">
        <f>Model!$C56*SUM(E8:E11)</f>
        <v>837.2</v>
      </c>
      <c r="F28" s="65">
        <f>Model!$C56*SUM(F8:F11)</f>
        <v>837.2</v>
      </c>
      <c r="G28" s="65">
        <f>Model!$C56*SUM(G8:G11)</f>
        <v>873.6</v>
      </c>
      <c r="H28" s="65">
        <f>Model!$C56*SUM(H8:H11)</f>
        <v>873.6</v>
      </c>
      <c r="I28" s="65">
        <f>Model!$C56*SUM(I8:I11)</f>
        <v>873.6</v>
      </c>
      <c r="J28" s="65">
        <f>Model!$C56*SUM(J8:J11)</f>
        <v>873.6</v>
      </c>
      <c r="K28" s="65">
        <f>Model!$C56*SUM(K8:K11)</f>
        <v>873.6</v>
      </c>
      <c r="L28" s="65">
        <f>Model!$C56*SUM(L8:L11)</f>
        <v>873.6</v>
      </c>
      <c r="M28" s="65">
        <f>Model!$C56*SUM(M8:M11)</f>
        <v>910</v>
      </c>
      <c r="N28" s="65">
        <f>Model!$C56*SUM(N8:N11)</f>
        <v>962</v>
      </c>
      <c r="O28" s="65">
        <f>Model!$C56*SUM(O8:O11)</f>
        <v>962</v>
      </c>
      <c r="P28" s="65">
        <f>Model!$C56*SUM(P8:P11)</f>
        <v>962</v>
      </c>
      <c r="Q28" s="65">
        <f>Model!$C56*SUM(Q8:Q11)</f>
        <v>1092</v>
      </c>
      <c r="R28" s="67">
        <f>Model!$C56*SUM(R8:R11)</f>
        <v>1092</v>
      </c>
      <c r="S28" s="65">
        <f>Model!$C56*SUM(S8:S11)</f>
        <v>1222</v>
      </c>
      <c r="T28" s="65">
        <f>Model!$C56*SUM(T8:T11)</f>
        <v>1222</v>
      </c>
      <c r="U28" s="65">
        <f>Model!$C56*SUM(U8:U11)</f>
        <v>1222</v>
      </c>
      <c r="V28" s="65">
        <f>Model!$C56*SUM(V8:V11)</f>
        <v>1232.4000000000001</v>
      </c>
      <c r="W28" s="65">
        <f>Model!$C56*SUM(W8:W11)</f>
        <v>1232.4000000000001</v>
      </c>
      <c r="X28" s="65">
        <f>Model!$C56*SUM(X8:X11)</f>
        <v>1232.4000000000001</v>
      </c>
      <c r="Y28" s="65">
        <f>Model!$C56*SUM(Y8:Y11)</f>
        <v>1232.4000000000001</v>
      </c>
      <c r="Z28" s="65">
        <f>Model!$C56*SUM(Z8:Z11)</f>
        <v>1232.4000000000001</v>
      </c>
      <c r="AA28" s="65">
        <f>Model!$C56*SUM(AA8:AA11)</f>
        <v>1232.4000000000001</v>
      </c>
      <c r="AB28" s="65">
        <f>Model!$C56*SUM(AB8:AB11)</f>
        <v>1232.4000000000001</v>
      </c>
      <c r="AC28" s="65">
        <f>Model!$C56*SUM(AC8:AC11)</f>
        <v>1232.4000000000001</v>
      </c>
      <c r="AD28" s="65">
        <f>Model!$C56*SUM(AD8:AD11)</f>
        <v>1232.4000000000001</v>
      </c>
      <c r="AE28" s="65">
        <f>Model!$C56*SUM(AE8:AE11)</f>
        <v>1232.4000000000001</v>
      </c>
      <c r="AF28" s="65">
        <f>Model!$C56*SUM(AF8:AF11)</f>
        <v>1232.4000000000001</v>
      </c>
      <c r="AG28" s="65">
        <f>Model!$C56*SUM(AG8:AG11)</f>
        <v>1232.4000000000001</v>
      </c>
      <c r="AH28" s="65">
        <f>Model!$C56*SUM(AH8:AH11)</f>
        <v>1232.4000000000001</v>
      </c>
      <c r="AI28" s="65">
        <f>Model!$C56*SUM(AI8:AI11)</f>
        <v>1232.4000000000001</v>
      </c>
      <c r="AJ28" s="65">
        <f>Model!$C56*SUM(AJ8:AJ11)</f>
        <v>1232.4000000000001</v>
      </c>
      <c r="AK28" s="65">
        <f>Model!$C56*SUM(AK8:AK11)</f>
        <v>1232.4000000000001</v>
      </c>
      <c r="AL28" s="65">
        <f>Model!$C56*SUM(AL8:AL11)</f>
        <v>1232.4000000000001</v>
      </c>
      <c r="AM28" s="65">
        <f>Model!$C56*SUM(AM8:AM11)</f>
        <v>1232.4000000000001</v>
      </c>
      <c r="AN28" s="65">
        <f>Model!$C56*SUM(AN8:AN11)</f>
        <v>1232.4000000000001</v>
      </c>
      <c r="AO28" s="65">
        <f>Model!$C56*SUM(AO8:AO11)</f>
        <v>1232.4000000000001</v>
      </c>
      <c r="AP28" s="65">
        <f>Model!$C56*SUM(AP8:AP11)</f>
        <v>1232.4000000000001</v>
      </c>
      <c r="AQ28" s="65">
        <f>Model!$C56*SUM(AQ8:AQ11)</f>
        <v>1232.4000000000001</v>
      </c>
      <c r="AR28" s="65">
        <f>Model!$C56*SUM(AR8:AR11)</f>
        <v>1232.4000000000001</v>
      </c>
      <c r="AS28" s="65">
        <f>Model!$C56*SUM(AS8:AS11)</f>
        <v>1232.4000000000001</v>
      </c>
      <c r="AT28" s="65">
        <f>Model!$C56*SUM(AT8:AT11)</f>
        <v>1232.4000000000001</v>
      </c>
      <c r="AU28" s="65">
        <f>Model!$C56*SUM(AU8:AU11)</f>
        <v>1232.4000000000001</v>
      </c>
      <c r="AV28" s="65">
        <f>Model!$C56*SUM(AV8:AV11)</f>
        <v>1232.4000000000001</v>
      </c>
      <c r="AW28" s="65">
        <f>Model!$C56*SUM(AW8:AW11)</f>
        <v>1232.4000000000001</v>
      </c>
      <c r="AX28" s="65">
        <f>Model!$C56*SUM(AX8:AX11)</f>
        <v>1232.4000000000001</v>
      </c>
      <c r="AY28" s="65">
        <f>Model!$C56*SUM(AY8:AY11)</f>
        <v>1245.4000000000001</v>
      </c>
      <c r="AZ28" s="65">
        <f>Model!$C56*SUM(AZ8:AZ11)</f>
        <v>1245.4000000000001</v>
      </c>
      <c r="BA28" s="65">
        <f>Model!$C56*SUM(BA8:BA11)</f>
        <v>1245.4000000000001</v>
      </c>
      <c r="BB28" s="65">
        <f>Model!$C56*SUM(BB8:BB11)</f>
        <v>1245.4000000000001</v>
      </c>
      <c r="BC28" s="65">
        <f>Model!$C56*SUM(BC8:BC11)</f>
        <v>1245.4000000000001</v>
      </c>
      <c r="BD28" s="65">
        <f>Model!$C56*SUM(BD8:BD11)</f>
        <v>1245.4000000000001</v>
      </c>
      <c r="BE28" s="65">
        <f>Model!$C56*SUM(BE8:BE11)</f>
        <v>1245.4000000000001</v>
      </c>
      <c r="BF28" s="65">
        <f>Model!$C56*SUM(BF8:BF11)</f>
        <v>1245.4000000000001</v>
      </c>
      <c r="BG28" s="65">
        <f>Model!$C56*SUM(BG8:BG11)</f>
        <v>1245.4000000000001</v>
      </c>
      <c r="BH28" s="65">
        <f>Model!$C56*SUM(BH8:BH11)</f>
        <v>1245.4000000000001</v>
      </c>
      <c r="BI28" s="65">
        <f>Model!$C56*SUM(BI8:BI11)</f>
        <v>1245.4000000000001</v>
      </c>
      <c r="BJ28" s="65">
        <f>Model!$C56*SUM(BJ8:BJ11)</f>
        <v>1245.4000000000001</v>
      </c>
      <c r="BK28" s="65">
        <f>Model!$C56*SUM(BK8:BK11)</f>
        <v>1245.4000000000001</v>
      </c>
      <c r="BL28" s="65">
        <f>Model!$C56*SUM(BL8:BL11)</f>
        <v>1245.4000000000001</v>
      </c>
      <c r="BM28" s="65">
        <f>Model!$C56*SUM(BM8:BM11)</f>
        <v>1245.4000000000001</v>
      </c>
      <c r="BN28" s="65">
        <f>Model!$C56*SUM(BN8:BN11)</f>
        <v>1245.4000000000001</v>
      </c>
      <c r="BO28" s="65">
        <f>Model!$C56*SUM(BO8:BO11)</f>
        <v>1245.4000000000001</v>
      </c>
      <c r="BP28" s="65">
        <f>Model!$C56*SUM(BP8:BP11)</f>
        <v>1245.4000000000001</v>
      </c>
      <c r="BQ28" s="65">
        <f>Model!$C56*SUM(BQ8:BQ11)</f>
        <v>1245.4000000000001</v>
      </c>
      <c r="BR28" s="65">
        <f>Model!$C56*SUM(BR8:BR11)</f>
        <v>1245.4000000000001</v>
      </c>
      <c r="BS28" s="65">
        <f>Model!$C56*SUM(BS8:BS11)</f>
        <v>1245.4000000000001</v>
      </c>
      <c r="BT28" s="65">
        <f>Model!$C56*SUM(BT8:BT11)</f>
        <v>1245.4000000000001</v>
      </c>
      <c r="BU28" s="65">
        <f>Model!$C56*SUM(BU8:BU11)</f>
        <v>1245.4000000000001</v>
      </c>
      <c r="BV28" s="65">
        <f>Model!$C56*SUM(BV8:BV11)</f>
        <v>1245.4000000000001</v>
      </c>
      <c r="BW28" s="65">
        <f>Model!$C56*SUM(BW8:BW11)</f>
        <v>1245.4000000000001</v>
      </c>
      <c r="BX28" s="65">
        <f>Model!$C56*SUM(BX8:BX11)</f>
        <v>1245.4000000000001</v>
      </c>
      <c r="BY28" s="65">
        <f>Model!$C56*SUM(BY8:BY11)</f>
        <v>1245.4000000000001</v>
      </c>
      <c r="BZ28" s="65">
        <f>Model!$C56*SUM(BZ8:BZ11)</f>
        <v>1232.4000000000001</v>
      </c>
      <c r="CA28" s="65">
        <f>Model!$C56*SUM(CA8:CA11)</f>
        <v>1232.4000000000001</v>
      </c>
      <c r="CB28" s="65">
        <f>Model!$C56*SUM(CB8:CB11)</f>
        <v>1232.4000000000001</v>
      </c>
      <c r="CC28" s="65">
        <f>Model!$C56*SUM(CC8:CC11)</f>
        <v>1232.4000000000001</v>
      </c>
      <c r="CD28" s="65">
        <f>Model!$C56*SUM(CD8:CD11)</f>
        <v>1232.4000000000001</v>
      </c>
      <c r="CE28" s="65">
        <f>Model!$C56*SUM(CE8:CE11)</f>
        <v>1232.4000000000001</v>
      </c>
      <c r="CF28" s="65">
        <f>Model!$C56*SUM(CF8:CF11)</f>
        <v>1232.4000000000001</v>
      </c>
      <c r="CG28" s="65">
        <f>Model!$C56*SUM(CG8:CG11)</f>
        <v>1232.4000000000001</v>
      </c>
      <c r="CH28" s="65">
        <f>Model!$C56*SUM(CH8:CH11)</f>
        <v>1232.4000000000001</v>
      </c>
      <c r="CI28" s="65">
        <f>Model!$C56*SUM(CI8:CI11)</f>
        <v>1232.4000000000001</v>
      </c>
      <c r="CJ28" s="65">
        <f>Model!$C56*SUM(CJ8:CJ11)</f>
        <v>1232.4000000000001</v>
      </c>
      <c r="CK28" s="65">
        <f>Model!$C56*SUM(CK8:CK11)</f>
        <v>1232.4000000000001</v>
      </c>
      <c r="CL28" s="65">
        <f>Model!$C56*SUM(CL8:CL11)</f>
        <v>1232.4000000000001</v>
      </c>
      <c r="CM28" s="65">
        <f>Model!$C56*SUM(CM8:CM11)</f>
        <v>1232.4000000000001</v>
      </c>
      <c r="CN28" s="65">
        <f>Model!$C56*SUM(CN8:CN11)</f>
        <v>1232.4000000000001</v>
      </c>
      <c r="CO28" s="65">
        <f>Model!$C56*SUM(CO8:CO11)</f>
        <v>1232.4000000000001</v>
      </c>
      <c r="CP28" s="65">
        <f>Model!$C56*SUM(CP8:CP11)</f>
        <v>1232.4000000000001</v>
      </c>
      <c r="CQ28" s="65">
        <f>Model!$C56*SUM(CQ8:CQ11)</f>
        <v>1232.4000000000001</v>
      </c>
      <c r="CR28" s="65">
        <f>Model!$C56*SUM(CR8:CR11)</f>
        <v>1232.4000000000001</v>
      </c>
      <c r="CS28" s="65">
        <f>Model!$C56*SUM(CS8:CS11)</f>
        <v>1232.4000000000001</v>
      </c>
      <c r="CT28" s="65">
        <f>Model!$C56*SUM(CT8:CT11)</f>
        <v>1232.4000000000001</v>
      </c>
      <c r="CU28" s="65">
        <f>Model!$C56*SUM(CU8:CU11)</f>
        <v>1232.4000000000001</v>
      </c>
      <c r="CV28" s="65">
        <f>Model!$C56*SUM(CV8:CV11)</f>
        <v>1232.4000000000001</v>
      </c>
      <c r="CW28" s="65">
        <f>Model!$C56*SUM(CW8:CW11)</f>
        <v>1232.4000000000001</v>
      </c>
      <c r="CX28" s="65">
        <f>Model!$C56*SUM(CX8:CX11)</f>
        <v>1232.4000000000001</v>
      </c>
      <c r="CY28" s="65">
        <f>Model!$C56*SUM(CY8:CY11)</f>
        <v>1232.4000000000001</v>
      </c>
      <c r="CZ28" s="65">
        <f>Model!$C56*SUM(CZ8:CZ11)</f>
        <v>1232.4000000000001</v>
      </c>
      <c r="DA28" s="65">
        <f>Model!$C56*SUM(DA8:DA11)</f>
        <v>1232.4000000000001</v>
      </c>
      <c r="DB28" s="65">
        <f>Model!$C56*SUM(DB8:DB11)</f>
        <v>1232.4000000000001</v>
      </c>
      <c r="DC28" s="65">
        <f>Model!$C56*SUM(DC8:DC11)</f>
        <v>1232.4000000000001</v>
      </c>
      <c r="DD28" s="65">
        <f>Model!$C56*SUM(DD8:DD11)</f>
        <v>1232.4000000000001</v>
      </c>
      <c r="DE28" s="65">
        <f>Model!$C56*SUM(DE8:DE11)</f>
        <v>1232.4000000000001</v>
      </c>
      <c r="DF28" s="65">
        <f>Model!$C56*SUM(DF8:DF11)</f>
        <v>1232.4000000000001</v>
      </c>
      <c r="DG28" s="65">
        <f>Model!$C56*SUM(DG8:DG11)</f>
        <v>1232.4000000000001</v>
      </c>
      <c r="DH28" s="65">
        <f>Model!$C56*SUM(DH8:DH11)</f>
        <v>1232.4000000000001</v>
      </c>
      <c r="DI28" s="65">
        <f>Model!$C56*SUM(DI8:DI11)</f>
        <v>1232.4000000000001</v>
      </c>
      <c r="DJ28" s="65">
        <f>Model!$C56*SUM(DJ8:DJ11)</f>
        <v>1232.4000000000001</v>
      </c>
      <c r="DK28" s="65">
        <f>Model!$C56*SUM(DK8:DK11)</f>
        <v>1232.4000000000001</v>
      </c>
      <c r="DL28" s="65">
        <f>Model!$C56*SUM(DL8:DL11)</f>
        <v>1232.4000000000001</v>
      </c>
      <c r="DM28" s="65">
        <f>Model!$C56*SUM(DM8:DM11)</f>
        <v>1232.4000000000001</v>
      </c>
      <c r="DN28" s="65">
        <f>Model!$C56*SUM(DN8:DN11)</f>
        <v>1232.4000000000001</v>
      </c>
      <c r="DO28" s="65">
        <f>Model!$C56*SUM(DO8:DO11)</f>
        <v>1232.4000000000001</v>
      </c>
      <c r="DP28" s="65">
        <f>Model!$C56*SUM(DP8:DP11)</f>
        <v>1232.4000000000001</v>
      </c>
      <c r="DQ28" s="65">
        <f>Model!$C56*SUM(DQ8:DQ11)</f>
        <v>1232.4000000000001</v>
      </c>
      <c r="DR28" s="65">
        <f>Model!$C56*SUM(DR8:DR11)</f>
        <v>1232.4000000000001</v>
      </c>
      <c r="DS28" s="65">
        <f>Model!$C56*SUM(DS8:DS11)</f>
        <v>1232.4000000000001</v>
      </c>
      <c r="DT28" s="65">
        <f>Model!$C56*SUM(DT8:DT11)</f>
        <v>1232.4000000000001</v>
      </c>
      <c r="DU28" s="65">
        <f>Model!$C56*SUM(DU8:DU11)</f>
        <v>1232.4000000000001</v>
      </c>
      <c r="DV28" s="65">
        <f>Model!$C56*SUM(DV8:DV11)</f>
        <v>1232.4000000000001</v>
      </c>
      <c r="DW28" s="65">
        <f>Model!$C56*SUM(DW8:DW11)</f>
        <v>1232.4000000000001</v>
      </c>
      <c r="DX28" s="65">
        <f>Model!$C56*SUM(DX8:DX11)</f>
        <v>1232.4000000000001</v>
      </c>
      <c r="DY28" s="65">
        <f>Model!$C56*SUM(DY8:DY11)</f>
        <v>1232.4000000000001</v>
      </c>
      <c r="DZ28" s="65">
        <f>Model!$C56*SUM(DZ8:DZ11)</f>
        <v>1232.4000000000001</v>
      </c>
      <c r="EA28" s="65">
        <f>Model!$C56*SUM(EA8:EA11)</f>
        <v>1232.4000000000001</v>
      </c>
      <c r="EB28" s="65">
        <f>Model!$C56*SUM(EB8:EB11)</f>
        <v>1232.4000000000001</v>
      </c>
      <c r="EC28" s="65">
        <f>Model!$C56*SUM(EC8:EC11)</f>
        <v>1232.4000000000001</v>
      </c>
      <c r="ED28" s="65">
        <f>Model!$C56*SUM(ED8:ED11)</f>
        <v>1232.4000000000001</v>
      </c>
      <c r="EE28" s="65">
        <f>Model!$C56*SUM(EE8:EE11)</f>
        <v>1232.4000000000001</v>
      </c>
      <c r="EF28" s="65">
        <f>Model!$C56*SUM(EF8:EF11)</f>
        <v>1232.4000000000001</v>
      </c>
      <c r="EG28" s="65">
        <f>Model!$C56*SUM(EG8:EG11)</f>
        <v>1232.4000000000001</v>
      </c>
      <c r="EH28" s="65">
        <f>Model!$C56*SUM(EH8:EH11)</f>
        <v>1232.4000000000001</v>
      </c>
      <c r="EI28" s="65">
        <f>Model!$C56*SUM(EI8:EI11)</f>
        <v>1232.4000000000001</v>
      </c>
      <c r="EJ28" s="65">
        <f>Model!$C56*SUM(EJ8:EJ11)</f>
        <v>1232.4000000000001</v>
      </c>
      <c r="EK28" s="65">
        <f>Model!$C56*SUM(EK8:EK11)</f>
        <v>1232.4000000000001</v>
      </c>
      <c r="EL28" s="65">
        <f>Model!$C56*SUM(EL8:EL11)</f>
        <v>1232.4000000000001</v>
      </c>
      <c r="EM28" s="65">
        <f>Model!$C56*SUM(EM8:EM11)</f>
        <v>1232.4000000000001</v>
      </c>
      <c r="EN28" s="65">
        <f>Model!$C56*SUM(EN8:EN11)</f>
        <v>1232.4000000000001</v>
      </c>
      <c r="EO28" s="65">
        <f>Model!$C56*SUM(EO8:EO11)</f>
        <v>1232.4000000000001</v>
      </c>
      <c r="EP28" s="65">
        <f>Model!$C56*SUM(EP8:EP11)</f>
        <v>1232.4000000000001</v>
      </c>
      <c r="EQ28" s="65">
        <f>Model!$C56*SUM(EQ8:EQ11)</f>
        <v>1232.4000000000001</v>
      </c>
      <c r="ER28" s="65">
        <f>Model!$C56*SUM(ER8:ER11)</f>
        <v>1232.4000000000001</v>
      </c>
      <c r="ES28" s="65">
        <f>Model!$C56*SUM(ES8:ES11)</f>
        <v>1232.4000000000001</v>
      </c>
      <c r="ET28" s="65">
        <f>Model!$C56*SUM(ET8:ET11)</f>
        <v>1232.4000000000001</v>
      </c>
      <c r="EU28" s="65">
        <f>Model!$C56*SUM(EU8:EU11)</f>
        <v>1232.4000000000001</v>
      </c>
      <c r="EV28" s="65">
        <f>Model!$C56*SUM(EV8:EV11)</f>
        <v>1232.4000000000001</v>
      </c>
      <c r="EW28" s="65">
        <f>Model!$C56*SUM(EW8:EW11)</f>
        <v>1232.4000000000001</v>
      </c>
      <c r="EX28" s="65">
        <f>Model!$C56*SUM(EX8:EX11)</f>
        <v>1232.4000000000001</v>
      </c>
      <c r="EY28" s="65">
        <f>Model!$C56*SUM(EY8:EY11)</f>
        <v>1232.4000000000001</v>
      </c>
      <c r="EZ28" s="65">
        <f>Model!$C56*SUM(EZ8:EZ11)</f>
        <v>1232.4000000000001</v>
      </c>
      <c r="FA28" s="65">
        <f>Model!$C56*SUM(FA8:FA11)</f>
        <v>1232.4000000000001</v>
      </c>
      <c r="FB28" s="65">
        <f>Model!$C56*SUM(FB8:FB11)</f>
        <v>1232.4000000000001</v>
      </c>
    </row>
    <row r="29" spans="1:158" ht="16.2" customHeight="1" x14ac:dyDescent="0.3">
      <c r="A29" s="53" t="s">
        <v>22</v>
      </c>
      <c r="C29" s="65">
        <f>Model!$C57*C$4</f>
        <v>171.60000000000002</v>
      </c>
      <c r="D29" s="65">
        <f>Model!$C57*D$4</f>
        <v>171.60000000000002</v>
      </c>
      <c r="E29" s="65">
        <f>Model!$C57*E$4</f>
        <v>171.60000000000002</v>
      </c>
      <c r="F29" s="65">
        <f>Model!$C57*F$4</f>
        <v>171.60000000000002</v>
      </c>
      <c r="G29" s="65">
        <f>Model!$C57*G$4</f>
        <v>171.60000000000002</v>
      </c>
      <c r="H29" s="65">
        <f>Model!$C57*H$4</f>
        <v>171.60000000000002</v>
      </c>
      <c r="I29" s="65">
        <f>Model!$C57*I$4</f>
        <v>171.60000000000002</v>
      </c>
      <c r="J29" s="65">
        <f>Model!$C57*J$4</f>
        <v>171.60000000000002</v>
      </c>
      <c r="K29" s="65">
        <f>Model!$C57*K$4</f>
        <v>200.20000000000002</v>
      </c>
      <c r="L29" s="65">
        <f>Model!$C57*L$4</f>
        <v>200.20000000000002</v>
      </c>
      <c r="M29" s="65">
        <f>Model!$C57*M$4</f>
        <v>214.50000000000003</v>
      </c>
      <c r="N29" s="65">
        <f>Model!$C57*N$4</f>
        <v>214.50000000000003</v>
      </c>
      <c r="O29" s="65">
        <f>Model!$C57*O$4</f>
        <v>214.50000000000003</v>
      </c>
      <c r="P29" s="65">
        <f>Model!$C57*P$4</f>
        <v>214.50000000000003</v>
      </c>
      <c r="Q29" s="65">
        <f>Model!$C57*Q$4</f>
        <v>243.10000000000002</v>
      </c>
      <c r="R29" s="67">
        <f>Model!$C57*R$4</f>
        <v>243.10000000000002</v>
      </c>
      <c r="S29" s="65">
        <f>Model!$C57*S$4</f>
        <v>271.70000000000005</v>
      </c>
      <c r="T29" s="65">
        <f>Model!$C57*T$4</f>
        <v>271.70000000000005</v>
      </c>
      <c r="U29" s="65">
        <f>Model!$C57*U$4</f>
        <v>271.70000000000005</v>
      </c>
      <c r="V29" s="65">
        <f>Model!$C57*V$4</f>
        <v>271.70000000000005</v>
      </c>
      <c r="W29" s="65">
        <f>Model!$C57*W$4</f>
        <v>271.70000000000005</v>
      </c>
      <c r="X29" s="65">
        <f>Model!$C57*X$4</f>
        <v>271.70000000000005</v>
      </c>
      <c r="Y29" s="65">
        <f>Model!$C57*Y$4</f>
        <v>271.70000000000005</v>
      </c>
      <c r="Z29" s="65">
        <f>Model!$C57*Z$4</f>
        <v>271.70000000000005</v>
      </c>
      <c r="AA29" s="65">
        <f>Model!$C57*AA$4</f>
        <v>271.70000000000005</v>
      </c>
      <c r="AB29" s="65">
        <f>Model!$C57*AB$4</f>
        <v>271.70000000000005</v>
      </c>
      <c r="AC29" s="65">
        <f>Model!$C57*AC$4</f>
        <v>271.70000000000005</v>
      </c>
      <c r="AD29" s="65">
        <f>Model!$C57*AD$4</f>
        <v>271.70000000000005</v>
      </c>
      <c r="AE29" s="65">
        <f>Model!$C57*AE$4</f>
        <v>271.70000000000005</v>
      </c>
      <c r="AF29" s="65">
        <f>Model!$C57*AF$4</f>
        <v>271.70000000000005</v>
      </c>
      <c r="AG29" s="65">
        <f>Model!$C57*AG$4</f>
        <v>271.70000000000005</v>
      </c>
      <c r="AH29" s="65">
        <f>Model!$C57*AH$4</f>
        <v>271.70000000000005</v>
      </c>
      <c r="AI29" s="65">
        <f>Model!$C57*AI$4</f>
        <v>271.70000000000005</v>
      </c>
      <c r="AJ29" s="65">
        <f>Model!$C57*AJ$4</f>
        <v>271.70000000000005</v>
      </c>
      <c r="AK29" s="65">
        <f>Model!$C57*AK$4</f>
        <v>271.70000000000005</v>
      </c>
      <c r="AL29" s="65">
        <f>Model!$C57*AL$4</f>
        <v>271.70000000000005</v>
      </c>
      <c r="AM29" s="65">
        <f>Model!$C57*AM$4</f>
        <v>271.70000000000005</v>
      </c>
      <c r="AN29" s="65">
        <f>Model!$C57*AN$4</f>
        <v>271.70000000000005</v>
      </c>
      <c r="AO29" s="65">
        <f>Model!$C57*AO$4</f>
        <v>271.70000000000005</v>
      </c>
      <c r="AP29" s="65">
        <f>Model!$C57*AP$4</f>
        <v>271.70000000000005</v>
      </c>
      <c r="AQ29" s="65">
        <f>Model!$C57*AQ$4</f>
        <v>271.70000000000005</v>
      </c>
      <c r="AR29" s="65">
        <f>Model!$C57*AR$4</f>
        <v>271.70000000000005</v>
      </c>
      <c r="AS29" s="65">
        <f>Model!$C57*AS$4</f>
        <v>271.70000000000005</v>
      </c>
      <c r="AT29" s="65">
        <f>Model!$C57*AT$4</f>
        <v>271.70000000000005</v>
      </c>
      <c r="AU29" s="65">
        <f>Model!$C57*AU$4</f>
        <v>271.70000000000005</v>
      </c>
      <c r="AV29" s="65">
        <f>Model!$C57*AV$4</f>
        <v>271.70000000000005</v>
      </c>
      <c r="AW29" s="65">
        <f>Model!$C57*AW$4</f>
        <v>271.70000000000005</v>
      </c>
      <c r="AX29" s="65">
        <f>Model!$C57*AX$4</f>
        <v>271.70000000000005</v>
      </c>
      <c r="AY29" s="65">
        <f>Model!$C57*AY$4</f>
        <v>271.70000000000005</v>
      </c>
      <c r="AZ29" s="65">
        <f>Model!$C57*AZ$4</f>
        <v>271.70000000000005</v>
      </c>
      <c r="BA29" s="65">
        <f>Model!$C57*BA$4</f>
        <v>271.70000000000005</v>
      </c>
      <c r="BB29" s="65">
        <f>Model!$C57*BB$4</f>
        <v>271.70000000000005</v>
      </c>
      <c r="BC29" s="65">
        <f>Model!$C57*BC$4</f>
        <v>271.70000000000005</v>
      </c>
      <c r="BD29" s="65">
        <f>Model!$C57*BD$4</f>
        <v>271.70000000000005</v>
      </c>
      <c r="BE29" s="65">
        <f>Model!$C57*BE$4</f>
        <v>271.70000000000005</v>
      </c>
      <c r="BF29" s="65">
        <f>Model!$C57*BF$4</f>
        <v>271.70000000000005</v>
      </c>
      <c r="BG29" s="65">
        <f>Model!$C57*BG$4</f>
        <v>271.70000000000005</v>
      </c>
      <c r="BH29" s="65">
        <f>Model!$C57*BH$4</f>
        <v>271.70000000000005</v>
      </c>
      <c r="BI29" s="65">
        <f>Model!$C57*BI$4</f>
        <v>271.70000000000005</v>
      </c>
      <c r="BJ29" s="65">
        <f>Model!$C57*BJ$4</f>
        <v>271.70000000000005</v>
      </c>
      <c r="BK29" s="65">
        <f>Model!$C57*BK$4</f>
        <v>271.70000000000005</v>
      </c>
      <c r="BL29" s="65">
        <f>Model!$C57*BL$4</f>
        <v>271.70000000000005</v>
      </c>
      <c r="BM29" s="65">
        <f>Model!$C57*BM$4</f>
        <v>271.70000000000005</v>
      </c>
      <c r="BN29" s="65">
        <f>Model!$C57*BN$4</f>
        <v>271.70000000000005</v>
      </c>
      <c r="BO29" s="65">
        <f>Model!$C57*BO$4</f>
        <v>271.70000000000005</v>
      </c>
      <c r="BP29" s="65">
        <f>Model!$C57*BP$4</f>
        <v>271.70000000000005</v>
      </c>
      <c r="BQ29" s="65">
        <f>Model!$C57*BQ$4</f>
        <v>271.70000000000005</v>
      </c>
      <c r="BR29" s="65">
        <f>Model!$C57*BR$4</f>
        <v>271.70000000000005</v>
      </c>
      <c r="BS29" s="65">
        <f>Model!$C57*BS$4</f>
        <v>271.70000000000005</v>
      </c>
      <c r="BT29" s="65">
        <f>Model!$C57*BT$4</f>
        <v>271.70000000000005</v>
      </c>
      <c r="BU29" s="65">
        <f>Model!$C57*BU$4</f>
        <v>271.70000000000005</v>
      </c>
      <c r="BV29" s="65">
        <f>Model!$C57*BV$4</f>
        <v>271.70000000000005</v>
      </c>
      <c r="BW29" s="65">
        <f>Model!$C57*BW$4</f>
        <v>271.70000000000005</v>
      </c>
      <c r="BX29" s="65">
        <f>Model!$C57*BX$4</f>
        <v>271.70000000000005</v>
      </c>
      <c r="BY29" s="65">
        <f>Model!$C57*BY$4</f>
        <v>271.70000000000005</v>
      </c>
      <c r="BZ29" s="65">
        <f>Model!$C57*BZ$4</f>
        <v>271.70000000000005</v>
      </c>
      <c r="CA29" s="65">
        <f>Model!$C57*CA$4</f>
        <v>271.70000000000005</v>
      </c>
      <c r="CB29" s="65">
        <f>Model!$C57*CB$4</f>
        <v>271.70000000000005</v>
      </c>
      <c r="CC29" s="65">
        <f>Model!$C57*CC$4</f>
        <v>271.70000000000005</v>
      </c>
      <c r="CD29" s="65">
        <f>Model!$C57*CD$4</f>
        <v>271.70000000000005</v>
      </c>
      <c r="CE29" s="65">
        <f>Model!$C57*CE$4</f>
        <v>271.70000000000005</v>
      </c>
      <c r="CF29" s="65">
        <f>Model!$C57*CF$4</f>
        <v>271.70000000000005</v>
      </c>
      <c r="CG29" s="65">
        <f>Model!$C57*CG$4</f>
        <v>271.70000000000005</v>
      </c>
      <c r="CH29" s="65">
        <f>Model!$C57*CH$4</f>
        <v>271.70000000000005</v>
      </c>
      <c r="CI29" s="65">
        <f>Model!$C57*CI$4</f>
        <v>271.70000000000005</v>
      </c>
      <c r="CJ29" s="65">
        <f>Model!$C57*CJ$4</f>
        <v>271.70000000000005</v>
      </c>
      <c r="CK29" s="65">
        <f>Model!$C57*CK$4</f>
        <v>271.70000000000005</v>
      </c>
      <c r="CL29" s="65">
        <f>Model!$C57*CL$4</f>
        <v>271.70000000000005</v>
      </c>
      <c r="CM29" s="65">
        <f>Model!$C57*CM$4</f>
        <v>271.70000000000005</v>
      </c>
      <c r="CN29" s="65">
        <f>Model!$C57*CN$4</f>
        <v>271.70000000000005</v>
      </c>
      <c r="CO29" s="65">
        <f>Model!$C57*CO$4</f>
        <v>271.70000000000005</v>
      </c>
      <c r="CP29" s="65">
        <f>Model!$C57*CP$4</f>
        <v>271.70000000000005</v>
      </c>
      <c r="CQ29" s="65">
        <f>Model!$C57*CQ$4</f>
        <v>271.70000000000005</v>
      </c>
      <c r="CR29" s="65">
        <f>Model!$C57*CR$4</f>
        <v>271.70000000000005</v>
      </c>
      <c r="CS29" s="65">
        <f>Model!$C57*CS$4</f>
        <v>271.70000000000005</v>
      </c>
      <c r="CT29" s="65">
        <f>Model!$C57*CT$4</f>
        <v>271.70000000000005</v>
      </c>
      <c r="CU29" s="65">
        <f>Model!$C57*CU$4</f>
        <v>271.70000000000005</v>
      </c>
      <c r="CV29" s="65">
        <f>Model!$C57*CV$4</f>
        <v>271.70000000000005</v>
      </c>
      <c r="CW29" s="65">
        <f>Model!$C57*CW$4</f>
        <v>271.70000000000005</v>
      </c>
      <c r="CX29" s="65">
        <f>Model!$C57*CX$4</f>
        <v>271.70000000000005</v>
      </c>
      <c r="CY29" s="65">
        <f>Model!$C57*CY$4</f>
        <v>271.70000000000005</v>
      </c>
      <c r="CZ29" s="65">
        <f>Model!$C57*CZ$4</f>
        <v>271.70000000000005</v>
      </c>
      <c r="DA29" s="65">
        <f>Model!$C57*DA$4</f>
        <v>271.70000000000005</v>
      </c>
      <c r="DB29" s="65">
        <f>Model!$C57*DB$4</f>
        <v>271.70000000000005</v>
      </c>
      <c r="DC29" s="65">
        <f>Model!$C57*DC$4</f>
        <v>271.70000000000005</v>
      </c>
      <c r="DD29" s="65">
        <f>Model!$C57*DD$4</f>
        <v>271.70000000000005</v>
      </c>
      <c r="DE29" s="65">
        <f>Model!$C57*DE$4</f>
        <v>271.70000000000005</v>
      </c>
      <c r="DF29" s="65">
        <f>Model!$C57*DF$4</f>
        <v>271.70000000000005</v>
      </c>
      <c r="DG29" s="65">
        <f>Model!$C57*DG$4</f>
        <v>271.70000000000005</v>
      </c>
      <c r="DH29" s="65">
        <f>Model!$C57*DH$4</f>
        <v>271.70000000000005</v>
      </c>
      <c r="DI29" s="65">
        <f>Model!$C57*DI$4</f>
        <v>271.70000000000005</v>
      </c>
      <c r="DJ29" s="65">
        <f>Model!$C57*DJ$4</f>
        <v>271.70000000000005</v>
      </c>
      <c r="DK29" s="65">
        <f>Model!$C57*DK$4</f>
        <v>271.70000000000005</v>
      </c>
      <c r="DL29" s="65">
        <f>Model!$C57*DL$4</f>
        <v>271.70000000000005</v>
      </c>
      <c r="DM29" s="65">
        <f>Model!$C57*DM$4</f>
        <v>271.70000000000005</v>
      </c>
      <c r="DN29" s="65">
        <f>Model!$C57*DN$4</f>
        <v>271.70000000000005</v>
      </c>
      <c r="DO29" s="65">
        <f>Model!$C57*DO$4</f>
        <v>271.70000000000005</v>
      </c>
      <c r="DP29" s="65">
        <f>Model!$C57*DP$4</f>
        <v>271.70000000000005</v>
      </c>
      <c r="DQ29" s="65">
        <f>Model!$C57*DQ$4</f>
        <v>271.70000000000005</v>
      </c>
      <c r="DR29" s="65">
        <f>Model!$C57*DR$4</f>
        <v>271.70000000000005</v>
      </c>
      <c r="DS29" s="65">
        <f>Model!$C57*DS$4</f>
        <v>271.70000000000005</v>
      </c>
      <c r="DT29" s="65">
        <f>Model!$C57*DT$4</f>
        <v>271.70000000000005</v>
      </c>
      <c r="DU29" s="65">
        <f>Model!$C57*DU$4</f>
        <v>271.70000000000005</v>
      </c>
      <c r="DV29" s="65">
        <f>Model!$C57*DV$4</f>
        <v>271.70000000000005</v>
      </c>
      <c r="DW29" s="65">
        <f>Model!$C57*DW$4</f>
        <v>271.70000000000005</v>
      </c>
      <c r="DX29" s="65">
        <f>Model!$C57*DX$4</f>
        <v>271.70000000000005</v>
      </c>
      <c r="DY29" s="65">
        <f>Model!$C57*DY$4</f>
        <v>271.70000000000005</v>
      </c>
      <c r="DZ29" s="65">
        <f>Model!$C57*DZ$4</f>
        <v>271.70000000000005</v>
      </c>
      <c r="EA29" s="65">
        <f>Model!$C57*EA$4</f>
        <v>271.70000000000005</v>
      </c>
      <c r="EB29" s="65">
        <f>Model!$C57*EB$4</f>
        <v>271.70000000000005</v>
      </c>
      <c r="EC29" s="65">
        <f>Model!$C57*EC$4</f>
        <v>271.70000000000005</v>
      </c>
      <c r="ED29" s="65">
        <f>Model!$C57*ED$4</f>
        <v>271.70000000000005</v>
      </c>
      <c r="EE29" s="65">
        <f>Model!$C57*EE$4</f>
        <v>271.70000000000005</v>
      </c>
      <c r="EF29" s="65">
        <f>Model!$C57*EF$4</f>
        <v>271.70000000000005</v>
      </c>
      <c r="EG29" s="65">
        <f>Model!$C57*EG$4</f>
        <v>271.70000000000005</v>
      </c>
      <c r="EH29" s="65">
        <f>Model!$C57*EH$4</f>
        <v>271.70000000000005</v>
      </c>
      <c r="EI29" s="65">
        <f>Model!$C57*EI$4</f>
        <v>271.70000000000005</v>
      </c>
      <c r="EJ29" s="65">
        <f>Model!$C57*EJ$4</f>
        <v>271.70000000000005</v>
      </c>
      <c r="EK29" s="65">
        <f>Model!$C57*EK$4</f>
        <v>271.70000000000005</v>
      </c>
      <c r="EL29" s="65">
        <f>Model!$C57*EL$4</f>
        <v>271.70000000000005</v>
      </c>
      <c r="EM29" s="65">
        <f>Model!$C57*EM$4</f>
        <v>271.70000000000005</v>
      </c>
      <c r="EN29" s="65">
        <f>Model!$C57*EN$4</f>
        <v>271.70000000000005</v>
      </c>
      <c r="EO29" s="65">
        <f>Model!$C57*EO$4</f>
        <v>271.70000000000005</v>
      </c>
      <c r="EP29" s="65">
        <f>Model!$C57*EP$4</f>
        <v>271.70000000000005</v>
      </c>
      <c r="EQ29" s="65">
        <f>Model!$C57*EQ$4</f>
        <v>271.70000000000005</v>
      </c>
      <c r="ER29" s="65">
        <f>Model!$C57*ER$4</f>
        <v>271.70000000000005</v>
      </c>
      <c r="ES29" s="65">
        <f>Model!$C57*ES$4</f>
        <v>271.70000000000005</v>
      </c>
      <c r="ET29" s="65">
        <f>Model!$C57*ET$4</f>
        <v>271.70000000000005</v>
      </c>
      <c r="EU29" s="65">
        <f>Model!$C57*EU$4</f>
        <v>271.70000000000005</v>
      </c>
      <c r="EV29" s="65">
        <f>Model!$C57*EV$4</f>
        <v>271.70000000000005</v>
      </c>
      <c r="EW29" s="65">
        <f>Model!$C57*EW$4</f>
        <v>271.70000000000005</v>
      </c>
      <c r="EX29" s="65">
        <f>Model!$C57*EX$4</f>
        <v>271.70000000000005</v>
      </c>
      <c r="EY29" s="65">
        <f>Model!$C57*EY$4</f>
        <v>271.70000000000005</v>
      </c>
      <c r="EZ29" s="65">
        <f>Model!$C57*EZ$4</f>
        <v>271.70000000000005</v>
      </c>
      <c r="FA29" s="65">
        <f>Model!$C57*FA$4</f>
        <v>271.70000000000005</v>
      </c>
      <c r="FB29" s="65">
        <f>Model!$C57*FB$4</f>
        <v>271.70000000000005</v>
      </c>
    </row>
    <row r="30" spans="1:158" ht="16.2" customHeight="1" x14ac:dyDescent="0.3">
      <c r="A30" s="53" t="s">
        <v>32</v>
      </c>
      <c r="C30" s="65">
        <f>Engine!C19</f>
        <v>405.6</v>
      </c>
      <c r="D30" s="65">
        <f>Engine!D19</f>
        <v>405.6</v>
      </c>
      <c r="E30" s="65">
        <f>Engine!E19</f>
        <v>405.6</v>
      </c>
      <c r="F30" s="65">
        <f>Engine!F19</f>
        <v>405.6</v>
      </c>
      <c r="G30" s="65">
        <f>Engine!G19</f>
        <v>405.6</v>
      </c>
      <c r="H30" s="65">
        <f>Engine!H19</f>
        <v>405.6</v>
      </c>
      <c r="I30" s="65">
        <f>Engine!I19</f>
        <v>405.6</v>
      </c>
      <c r="J30" s="65">
        <f>Engine!J19</f>
        <v>405.6</v>
      </c>
      <c r="K30" s="65">
        <f>Engine!K19</f>
        <v>530.4</v>
      </c>
      <c r="L30" s="65">
        <f>Engine!L19</f>
        <v>530.4</v>
      </c>
      <c r="M30" s="65">
        <f>Engine!M19</f>
        <v>592.79999999999995</v>
      </c>
      <c r="N30" s="65">
        <f>Engine!N19</f>
        <v>592.79999999999995</v>
      </c>
      <c r="O30" s="65">
        <f>Engine!O19</f>
        <v>592.79999999999995</v>
      </c>
      <c r="P30" s="65">
        <f>Engine!P19</f>
        <v>592.79999999999995</v>
      </c>
      <c r="Q30" s="65">
        <f>Engine!Q19</f>
        <v>717.6</v>
      </c>
      <c r="R30" s="67">
        <f>Engine!R19</f>
        <v>717.6</v>
      </c>
      <c r="S30" s="65">
        <f>Engine!S19</f>
        <v>842.4</v>
      </c>
      <c r="T30" s="65">
        <f>Engine!T19</f>
        <v>842.4</v>
      </c>
      <c r="U30" s="65">
        <f>Engine!U19</f>
        <v>842.4</v>
      </c>
      <c r="V30" s="65">
        <f>Engine!V19</f>
        <v>842.4</v>
      </c>
      <c r="W30" s="65">
        <f>Engine!W19</f>
        <v>842.4</v>
      </c>
      <c r="X30" s="65">
        <f>Engine!X19</f>
        <v>842.4</v>
      </c>
      <c r="Y30" s="65">
        <f>Engine!Y19</f>
        <v>842.4</v>
      </c>
      <c r="Z30" s="65">
        <f>Engine!Z19</f>
        <v>842.4</v>
      </c>
      <c r="AA30" s="65">
        <f>Engine!AA19</f>
        <v>842.4</v>
      </c>
      <c r="AB30" s="65">
        <f>Engine!AB19</f>
        <v>842.4</v>
      </c>
      <c r="AC30" s="65">
        <f>Engine!AC19</f>
        <v>842.4</v>
      </c>
      <c r="AD30" s="65">
        <f>Engine!AD19</f>
        <v>842.4</v>
      </c>
      <c r="AE30" s="65">
        <f>Engine!AE19</f>
        <v>842.4</v>
      </c>
      <c r="AF30" s="65">
        <f>Engine!AF19</f>
        <v>842.4</v>
      </c>
      <c r="AG30" s="65">
        <f>Engine!AG19</f>
        <v>842.4</v>
      </c>
      <c r="AH30" s="65">
        <f>Engine!AH19</f>
        <v>842.4</v>
      </c>
      <c r="AI30" s="65">
        <f>Engine!AI19</f>
        <v>842.4</v>
      </c>
      <c r="AJ30" s="65">
        <f>Engine!AJ19</f>
        <v>842.4</v>
      </c>
      <c r="AK30" s="65">
        <f>Engine!AK19</f>
        <v>842.4</v>
      </c>
      <c r="AL30" s="65">
        <f>Engine!AL19</f>
        <v>842.4</v>
      </c>
      <c r="AM30" s="65">
        <f>Engine!AM19</f>
        <v>842.4</v>
      </c>
      <c r="AN30" s="65">
        <f>Engine!AN19</f>
        <v>842.4</v>
      </c>
      <c r="AO30" s="65">
        <f>Engine!AO19</f>
        <v>842.4</v>
      </c>
      <c r="AP30" s="65">
        <f>Engine!AP19</f>
        <v>842.4</v>
      </c>
      <c r="AQ30" s="65">
        <f>Engine!AQ19</f>
        <v>842.4</v>
      </c>
      <c r="AR30" s="65">
        <f>Engine!AR19</f>
        <v>842.4</v>
      </c>
      <c r="AS30" s="65">
        <f>Engine!AS19</f>
        <v>842.4</v>
      </c>
      <c r="AT30" s="65">
        <f>Engine!AT19</f>
        <v>842.4</v>
      </c>
      <c r="AU30" s="65">
        <f>Engine!AU19</f>
        <v>842.4</v>
      </c>
      <c r="AV30" s="65">
        <f>Engine!AV19</f>
        <v>842.4</v>
      </c>
      <c r="AW30" s="65">
        <f>Engine!AW19</f>
        <v>842.4</v>
      </c>
      <c r="AX30" s="65">
        <f>Engine!AX19</f>
        <v>842.4</v>
      </c>
      <c r="AY30" s="65">
        <f>Engine!AY19</f>
        <v>842.4</v>
      </c>
      <c r="AZ30" s="65">
        <f>Engine!AZ19</f>
        <v>842.4</v>
      </c>
      <c r="BA30" s="65">
        <f>Engine!BA19</f>
        <v>842.4</v>
      </c>
      <c r="BB30" s="65">
        <f>Engine!BB19</f>
        <v>842.4</v>
      </c>
      <c r="BC30" s="65">
        <f>Engine!BC19</f>
        <v>842.4</v>
      </c>
      <c r="BD30" s="65">
        <f>Engine!BD19</f>
        <v>842.4</v>
      </c>
      <c r="BE30" s="65">
        <f>Engine!BE19</f>
        <v>842.4</v>
      </c>
      <c r="BF30" s="65">
        <f>Engine!BF19</f>
        <v>842.4</v>
      </c>
      <c r="BG30" s="65">
        <f>Engine!BG19</f>
        <v>842.4</v>
      </c>
      <c r="BH30" s="65">
        <f>Engine!BH19</f>
        <v>842.4</v>
      </c>
      <c r="BI30" s="65">
        <f>Engine!BI19</f>
        <v>842.4</v>
      </c>
      <c r="BJ30" s="65">
        <f>Engine!BJ19</f>
        <v>842.4</v>
      </c>
      <c r="BK30" s="65">
        <f>Engine!BK19</f>
        <v>842.4</v>
      </c>
      <c r="BL30" s="65">
        <f>Engine!BL19</f>
        <v>842.4</v>
      </c>
      <c r="BM30" s="65">
        <f>Engine!BM19</f>
        <v>842.4</v>
      </c>
      <c r="BN30" s="65">
        <f>Engine!BN19</f>
        <v>842.4</v>
      </c>
      <c r="BO30" s="65">
        <f>Engine!BO19</f>
        <v>842.4</v>
      </c>
      <c r="BP30" s="65">
        <f>Engine!BP19</f>
        <v>842.4</v>
      </c>
      <c r="BQ30" s="65">
        <f>Engine!BQ19</f>
        <v>842.4</v>
      </c>
      <c r="BR30" s="65">
        <f>Engine!BR19</f>
        <v>842.4</v>
      </c>
      <c r="BS30" s="65">
        <f>Engine!BS19</f>
        <v>842.4</v>
      </c>
      <c r="BT30" s="65">
        <f>Engine!BT19</f>
        <v>842.4</v>
      </c>
      <c r="BU30" s="65">
        <f>Engine!BU19</f>
        <v>842.4</v>
      </c>
      <c r="BV30" s="65">
        <f>Engine!BV19</f>
        <v>842.4</v>
      </c>
      <c r="BW30" s="65">
        <f>Engine!BW19</f>
        <v>842.4</v>
      </c>
      <c r="BX30" s="65">
        <f>Engine!BX19</f>
        <v>842.4</v>
      </c>
      <c r="BY30" s="65">
        <f>Engine!BY19</f>
        <v>842.4</v>
      </c>
      <c r="BZ30" s="65">
        <f>Engine!BZ19</f>
        <v>842.4</v>
      </c>
      <c r="CA30" s="65">
        <f>Engine!CA19</f>
        <v>842.4</v>
      </c>
      <c r="CB30" s="65">
        <f>Engine!CB19</f>
        <v>842.4</v>
      </c>
      <c r="CC30" s="65">
        <f>Engine!CC19</f>
        <v>842.4</v>
      </c>
      <c r="CD30" s="65">
        <f>Engine!CD19</f>
        <v>842.4</v>
      </c>
      <c r="CE30" s="65">
        <f>Engine!CE19</f>
        <v>842.4</v>
      </c>
      <c r="CF30" s="65">
        <f>Engine!CF19</f>
        <v>842.4</v>
      </c>
      <c r="CG30" s="65">
        <f>Engine!CG19</f>
        <v>842.4</v>
      </c>
      <c r="CH30" s="65">
        <f>Engine!CH19</f>
        <v>842.4</v>
      </c>
      <c r="CI30" s="65">
        <f>Engine!CI19</f>
        <v>842.4</v>
      </c>
      <c r="CJ30" s="65">
        <f>Engine!CJ19</f>
        <v>842.4</v>
      </c>
      <c r="CK30" s="65">
        <f>Engine!CK19</f>
        <v>842.4</v>
      </c>
      <c r="CL30" s="65">
        <f>Engine!CL19</f>
        <v>842.4</v>
      </c>
      <c r="CM30" s="65">
        <f>Engine!CM19</f>
        <v>842.4</v>
      </c>
      <c r="CN30" s="65">
        <f>Engine!CN19</f>
        <v>842.4</v>
      </c>
      <c r="CO30" s="65">
        <f>Engine!CO19</f>
        <v>842.4</v>
      </c>
      <c r="CP30" s="65">
        <f>Engine!CP19</f>
        <v>842.4</v>
      </c>
      <c r="CQ30" s="65">
        <f>Engine!CQ19</f>
        <v>842.4</v>
      </c>
      <c r="CR30" s="65">
        <f>Engine!CR19</f>
        <v>842.4</v>
      </c>
      <c r="CS30" s="65">
        <f>Engine!CS19</f>
        <v>842.4</v>
      </c>
      <c r="CT30" s="65">
        <f>Engine!CT19</f>
        <v>842.4</v>
      </c>
      <c r="CU30" s="65">
        <f>Engine!CU19</f>
        <v>842.4</v>
      </c>
      <c r="CV30" s="65">
        <f>Engine!CV19</f>
        <v>842.4</v>
      </c>
      <c r="CW30" s="65">
        <f>Engine!CW19</f>
        <v>842.4</v>
      </c>
      <c r="CX30" s="65">
        <f>Engine!CX19</f>
        <v>842.4</v>
      </c>
      <c r="CY30" s="65">
        <f>Engine!CY19</f>
        <v>842.4</v>
      </c>
      <c r="CZ30" s="65">
        <f>Engine!CZ19</f>
        <v>842.4</v>
      </c>
      <c r="DA30" s="65">
        <f>Engine!DA19</f>
        <v>842.4</v>
      </c>
      <c r="DB30" s="65">
        <f>Engine!DB19</f>
        <v>842.4</v>
      </c>
      <c r="DC30" s="65">
        <f>Engine!DC19</f>
        <v>842.4</v>
      </c>
      <c r="DD30" s="65">
        <f>Engine!DD19</f>
        <v>842.4</v>
      </c>
      <c r="DE30" s="65">
        <f>Engine!DE19</f>
        <v>842.4</v>
      </c>
      <c r="DF30" s="65">
        <f>Engine!DF19</f>
        <v>842.4</v>
      </c>
      <c r="DG30" s="65">
        <f>Engine!DG19</f>
        <v>842.4</v>
      </c>
      <c r="DH30" s="65">
        <f>Engine!DH19</f>
        <v>842.4</v>
      </c>
      <c r="DI30" s="65">
        <f>Engine!DI19</f>
        <v>842.4</v>
      </c>
      <c r="DJ30" s="65">
        <f>Engine!DJ19</f>
        <v>842.4</v>
      </c>
      <c r="DK30" s="65">
        <f>Engine!DK19</f>
        <v>842.4</v>
      </c>
      <c r="DL30" s="65">
        <f>Engine!DL19</f>
        <v>842.4</v>
      </c>
      <c r="DM30" s="65">
        <f>Engine!DM19</f>
        <v>842.4</v>
      </c>
      <c r="DN30" s="65">
        <f>Engine!DN19</f>
        <v>842.4</v>
      </c>
      <c r="DO30" s="65">
        <f>Engine!DO19</f>
        <v>842.4</v>
      </c>
      <c r="DP30" s="65">
        <f>Engine!DP19</f>
        <v>842.4</v>
      </c>
      <c r="DQ30" s="65">
        <f>Engine!DQ19</f>
        <v>842.4</v>
      </c>
      <c r="DR30" s="65">
        <f>Engine!DR19</f>
        <v>842.4</v>
      </c>
      <c r="DS30" s="65">
        <f>Engine!DS19</f>
        <v>842.4</v>
      </c>
      <c r="DT30" s="65">
        <f>Engine!DT19</f>
        <v>842.4</v>
      </c>
      <c r="DU30" s="65">
        <f>Engine!DU19</f>
        <v>842.4</v>
      </c>
      <c r="DV30" s="65">
        <f>Engine!DV19</f>
        <v>842.4</v>
      </c>
      <c r="DW30" s="65">
        <f>Engine!DW19</f>
        <v>842.4</v>
      </c>
      <c r="DX30" s="65">
        <f>Engine!DX19</f>
        <v>842.4</v>
      </c>
      <c r="DY30" s="65">
        <f>Engine!DY19</f>
        <v>842.4</v>
      </c>
      <c r="DZ30" s="65">
        <f>Engine!DZ19</f>
        <v>842.4</v>
      </c>
      <c r="EA30" s="65">
        <f>Engine!EA19</f>
        <v>842.4</v>
      </c>
      <c r="EB30" s="65">
        <f>Engine!EB19</f>
        <v>842.4</v>
      </c>
      <c r="EC30" s="65">
        <f>Engine!EC19</f>
        <v>842.4</v>
      </c>
      <c r="ED30" s="65">
        <f>Engine!ED19</f>
        <v>842.4</v>
      </c>
      <c r="EE30" s="65">
        <f>Engine!EE19</f>
        <v>842.4</v>
      </c>
      <c r="EF30" s="65">
        <f>Engine!EF19</f>
        <v>842.4</v>
      </c>
      <c r="EG30" s="65">
        <f>Engine!EG19</f>
        <v>842.4</v>
      </c>
      <c r="EH30" s="65">
        <f>Engine!EH19</f>
        <v>842.4</v>
      </c>
      <c r="EI30" s="65">
        <f>Engine!EI19</f>
        <v>842.4</v>
      </c>
      <c r="EJ30" s="65">
        <f>Engine!EJ19</f>
        <v>842.4</v>
      </c>
      <c r="EK30" s="65">
        <f>Engine!EK19</f>
        <v>842.4</v>
      </c>
      <c r="EL30" s="65">
        <f>Engine!EL19</f>
        <v>842.4</v>
      </c>
      <c r="EM30" s="65">
        <f>Engine!EM19</f>
        <v>842.4</v>
      </c>
      <c r="EN30" s="65">
        <f>Engine!EN19</f>
        <v>842.4</v>
      </c>
      <c r="EO30" s="65">
        <f>Engine!EO19</f>
        <v>842.4</v>
      </c>
      <c r="EP30" s="65">
        <f>Engine!EP19</f>
        <v>842.4</v>
      </c>
      <c r="EQ30" s="65">
        <f>Engine!EQ19</f>
        <v>842.4</v>
      </c>
      <c r="ER30" s="65">
        <f>Engine!ER19</f>
        <v>842.4</v>
      </c>
      <c r="ES30" s="65">
        <f>Engine!ES19</f>
        <v>842.4</v>
      </c>
      <c r="ET30" s="65">
        <f>Engine!ET19</f>
        <v>842.4</v>
      </c>
      <c r="EU30" s="65">
        <f>Engine!EU19</f>
        <v>842.4</v>
      </c>
      <c r="EV30" s="65">
        <f>Engine!EV19</f>
        <v>842.4</v>
      </c>
      <c r="EW30" s="65">
        <f>Engine!EW19</f>
        <v>842.4</v>
      </c>
      <c r="EX30" s="65">
        <f>Engine!EX19</f>
        <v>842.4</v>
      </c>
      <c r="EY30" s="65">
        <f>Engine!EY19</f>
        <v>842.4</v>
      </c>
      <c r="EZ30" s="65">
        <f>Engine!EZ19</f>
        <v>842.4</v>
      </c>
      <c r="FA30" s="65">
        <f>Engine!FA19</f>
        <v>842.4</v>
      </c>
      <c r="FB30" s="65">
        <f>Engine!FB19</f>
        <v>842.4</v>
      </c>
    </row>
    <row r="31" spans="1:158" ht="16.2" customHeight="1" x14ac:dyDescent="0.3">
      <c r="A31" s="53" t="s">
        <v>33</v>
      </c>
      <c r="C31" s="65">
        <f>Engine!C15</f>
        <v>305.5</v>
      </c>
      <c r="D31" s="65">
        <f>Engine!D15</f>
        <v>305.5</v>
      </c>
      <c r="E31" s="65">
        <f>Engine!E15</f>
        <v>305.5</v>
      </c>
      <c r="F31" s="65">
        <f>Engine!F15</f>
        <v>305.5</v>
      </c>
      <c r="G31" s="65">
        <f>Engine!G15</f>
        <v>305.5</v>
      </c>
      <c r="H31" s="65">
        <f>Engine!H15</f>
        <v>305.5</v>
      </c>
      <c r="I31" s="65">
        <f>Engine!I15</f>
        <v>305.5</v>
      </c>
      <c r="J31" s="65">
        <f>Engine!J15</f>
        <v>305.5</v>
      </c>
      <c r="K31" s="65">
        <f>Engine!K15</f>
        <v>427.7</v>
      </c>
      <c r="L31" s="65">
        <f>Engine!L15</f>
        <v>427.7</v>
      </c>
      <c r="M31" s="65">
        <f>Engine!M15</f>
        <v>488.8</v>
      </c>
      <c r="N31" s="65">
        <f>Engine!N15</f>
        <v>488.8</v>
      </c>
      <c r="O31" s="65">
        <f>Engine!O15</f>
        <v>488.8</v>
      </c>
      <c r="P31" s="65">
        <f>Engine!P15</f>
        <v>488.8</v>
      </c>
      <c r="Q31" s="65">
        <f>Engine!Q15</f>
        <v>611</v>
      </c>
      <c r="R31" s="67">
        <f>Engine!R15</f>
        <v>611</v>
      </c>
      <c r="S31" s="65">
        <f>Engine!S15</f>
        <v>733.19999999999993</v>
      </c>
      <c r="T31" s="65">
        <f>Engine!T15</f>
        <v>733.19999999999993</v>
      </c>
      <c r="U31" s="65">
        <f>Engine!U15</f>
        <v>733.19999999999993</v>
      </c>
      <c r="V31" s="65">
        <f>Engine!V15</f>
        <v>733.19999999999993</v>
      </c>
      <c r="W31" s="65">
        <f>Engine!W15</f>
        <v>733.19999999999993</v>
      </c>
      <c r="X31" s="65">
        <f>Engine!X15</f>
        <v>733.19999999999993</v>
      </c>
      <c r="Y31" s="65">
        <f>Engine!Y15</f>
        <v>733.19999999999993</v>
      </c>
      <c r="Z31" s="65">
        <f>Engine!Z15</f>
        <v>733.19999999999993</v>
      </c>
      <c r="AA31" s="65">
        <f>Engine!AA15</f>
        <v>733.19999999999993</v>
      </c>
      <c r="AB31" s="65">
        <f>Engine!AB15</f>
        <v>733.19999999999993</v>
      </c>
      <c r="AC31" s="65">
        <f>Engine!AC15</f>
        <v>733.19999999999993</v>
      </c>
      <c r="AD31" s="65">
        <f>Engine!AD15</f>
        <v>733.19999999999993</v>
      </c>
      <c r="AE31" s="65">
        <f>Engine!AE15</f>
        <v>733.19999999999993</v>
      </c>
      <c r="AF31" s="65">
        <f>Engine!AF15</f>
        <v>733.19999999999993</v>
      </c>
      <c r="AG31" s="65">
        <f>Engine!AG15</f>
        <v>733.19999999999993</v>
      </c>
      <c r="AH31" s="65">
        <f>Engine!AH15</f>
        <v>733.19999999999993</v>
      </c>
      <c r="AI31" s="65">
        <f>Engine!AI15</f>
        <v>733.19999999999993</v>
      </c>
      <c r="AJ31" s="65">
        <f>Engine!AJ15</f>
        <v>733.19999999999993</v>
      </c>
      <c r="AK31" s="65">
        <f>Engine!AK15</f>
        <v>733.19999999999993</v>
      </c>
      <c r="AL31" s="65">
        <f>Engine!AL15</f>
        <v>733.19999999999993</v>
      </c>
      <c r="AM31" s="65">
        <f>Engine!AM15</f>
        <v>733.19999999999993</v>
      </c>
      <c r="AN31" s="65">
        <f>Engine!AN15</f>
        <v>733.19999999999993</v>
      </c>
      <c r="AO31" s="65">
        <f>Engine!AO15</f>
        <v>733.19999999999993</v>
      </c>
      <c r="AP31" s="65">
        <f>Engine!AP15</f>
        <v>733.19999999999993</v>
      </c>
      <c r="AQ31" s="65">
        <f>Engine!AQ15</f>
        <v>733.19999999999993</v>
      </c>
      <c r="AR31" s="65">
        <f>Engine!AR15</f>
        <v>733.19999999999993</v>
      </c>
      <c r="AS31" s="65">
        <f>Engine!AS15</f>
        <v>733.19999999999993</v>
      </c>
      <c r="AT31" s="65">
        <f>Engine!AT15</f>
        <v>733.19999999999993</v>
      </c>
      <c r="AU31" s="65">
        <f>Engine!AU15</f>
        <v>733.19999999999993</v>
      </c>
      <c r="AV31" s="65">
        <f>Engine!AV15</f>
        <v>733.19999999999993</v>
      </c>
      <c r="AW31" s="65">
        <f>Engine!AW15</f>
        <v>733.19999999999993</v>
      </c>
      <c r="AX31" s="65">
        <f>Engine!AX15</f>
        <v>733.19999999999993</v>
      </c>
      <c r="AY31" s="65">
        <f>Engine!AY15</f>
        <v>733.19999999999993</v>
      </c>
      <c r="AZ31" s="65">
        <f>Engine!AZ15</f>
        <v>733.19999999999993</v>
      </c>
      <c r="BA31" s="65">
        <f>Engine!BA15</f>
        <v>733.19999999999993</v>
      </c>
      <c r="BB31" s="65">
        <f>Engine!BB15</f>
        <v>733.19999999999993</v>
      </c>
      <c r="BC31" s="65">
        <f>Engine!BC15</f>
        <v>733.19999999999993</v>
      </c>
      <c r="BD31" s="65">
        <f>Engine!BD15</f>
        <v>733.19999999999993</v>
      </c>
      <c r="BE31" s="65">
        <f>Engine!BE15</f>
        <v>733.19999999999993</v>
      </c>
      <c r="BF31" s="65">
        <f>Engine!BF15</f>
        <v>733.19999999999993</v>
      </c>
      <c r="BG31" s="65">
        <f>Engine!BG15</f>
        <v>733.19999999999993</v>
      </c>
      <c r="BH31" s="65">
        <f>Engine!BH15</f>
        <v>733.19999999999993</v>
      </c>
      <c r="BI31" s="65">
        <f>Engine!BI15</f>
        <v>733.19999999999993</v>
      </c>
      <c r="BJ31" s="65">
        <f>Engine!BJ15</f>
        <v>733.19999999999993</v>
      </c>
      <c r="BK31" s="65">
        <f>Engine!BK15</f>
        <v>733.19999999999993</v>
      </c>
      <c r="BL31" s="65">
        <f>Engine!BL15</f>
        <v>733.19999999999993</v>
      </c>
      <c r="BM31" s="65">
        <f>Engine!BM15</f>
        <v>733.19999999999993</v>
      </c>
      <c r="BN31" s="65">
        <f>Engine!BN15</f>
        <v>733.19999999999993</v>
      </c>
      <c r="BO31" s="65">
        <f>Engine!BO15</f>
        <v>733.19999999999993</v>
      </c>
      <c r="BP31" s="65">
        <f>Engine!BP15</f>
        <v>733.19999999999993</v>
      </c>
      <c r="BQ31" s="65">
        <f>Engine!BQ15</f>
        <v>733.19999999999993</v>
      </c>
      <c r="BR31" s="65">
        <f>Engine!BR15</f>
        <v>733.19999999999993</v>
      </c>
      <c r="BS31" s="65">
        <f>Engine!BS15</f>
        <v>733.19999999999993</v>
      </c>
      <c r="BT31" s="65">
        <f>Engine!BT15</f>
        <v>733.19999999999993</v>
      </c>
      <c r="BU31" s="65">
        <f>Engine!BU15</f>
        <v>733.19999999999993</v>
      </c>
      <c r="BV31" s="65">
        <f>Engine!BV15</f>
        <v>733.19999999999993</v>
      </c>
      <c r="BW31" s="65">
        <f>Engine!BW15</f>
        <v>733.19999999999993</v>
      </c>
      <c r="BX31" s="65">
        <f>Engine!BX15</f>
        <v>733.19999999999993</v>
      </c>
      <c r="BY31" s="65">
        <f>Engine!BY15</f>
        <v>733.19999999999993</v>
      </c>
      <c r="BZ31" s="65">
        <f>Engine!BZ15</f>
        <v>733.19999999999993</v>
      </c>
      <c r="CA31" s="65">
        <f>Engine!CA15</f>
        <v>733.19999999999993</v>
      </c>
      <c r="CB31" s="65">
        <f>Engine!CB15</f>
        <v>733.19999999999993</v>
      </c>
      <c r="CC31" s="65">
        <f>Engine!CC15</f>
        <v>733.19999999999993</v>
      </c>
      <c r="CD31" s="65">
        <f>Engine!CD15</f>
        <v>733.19999999999993</v>
      </c>
      <c r="CE31" s="65">
        <f>Engine!CE15</f>
        <v>733.19999999999993</v>
      </c>
      <c r="CF31" s="65">
        <f>Engine!CF15</f>
        <v>733.19999999999993</v>
      </c>
      <c r="CG31" s="65">
        <f>Engine!CG15</f>
        <v>733.19999999999993</v>
      </c>
      <c r="CH31" s="65">
        <f>Engine!CH15</f>
        <v>733.19999999999993</v>
      </c>
      <c r="CI31" s="65">
        <f>Engine!CI15</f>
        <v>733.19999999999993</v>
      </c>
      <c r="CJ31" s="65">
        <f>Engine!CJ15</f>
        <v>733.19999999999993</v>
      </c>
      <c r="CK31" s="65">
        <f>Engine!CK15</f>
        <v>733.19999999999993</v>
      </c>
      <c r="CL31" s="65">
        <f>Engine!CL15</f>
        <v>733.19999999999993</v>
      </c>
      <c r="CM31" s="65">
        <f>Engine!CM15</f>
        <v>733.19999999999993</v>
      </c>
      <c r="CN31" s="65">
        <f>Engine!CN15</f>
        <v>733.19999999999993</v>
      </c>
      <c r="CO31" s="65">
        <f>Engine!CO15</f>
        <v>733.19999999999993</v>
      </c>
      <c r="CP31" s="65">
        <f>Engine!CP15</f>
        <v>733.19999999999993</v>
      </c>
      <c r="CQ31" s="65">
        <f>Engine!CQ15</f>
        <v>733.19999999999993</v>
      </c>
      <c r="CR31" s="65">
        <f>Engine!CR15</f>
        <v>733.19999999999993</v>
      </c>
      <c r="CS31" s="65">
        <f>Engine!CS15</f>
        <v>733.19999999999993</v>
      </c>
      <c r="CT31" s="65">
        <f>Engine!CT15</f>
        <v>733.19999999999993</v>
      </c>
      <c r="CU31" s="65">
        <f>Engine!CU15</f>
        <v>733.19999999999993</v>
      </c>
      <c r="CV31" s="65">
        <f>Engine!CV15</f>
        <v>733.19999999999993</v>
      </c>
      <c r="CW31" s="65">
        <f>Engine!CW15</f>
        <v>733.19999999999993</v>
      </c>
      <c r="CX31" s="65">
        <f>Engine!CX15</f>
        <v>733.19999999999993</v>
      </c>
      <c r="CY31" s="65">
        <f>Engine!CY15</f>
        <v>733.19999999999993</v>
      </c>
      <c r="CZ31" s="65">
        <f>Engine!CZ15</f>
        <v>733.19999999999993</v>
      </c>
      <c r="DA31" s="65">
        <f>Engine!DA15</f>
        <v>733.19999999999993</v>
      </c>
      <c r="DB31" s="65">
        <f>Engine!DB15</f>
        <v>733.19999999999993</v>
      </c>
      <c r="DC31" s="65">
        <f>Engine!DC15</f>
        <v>733.19999999999993</v>
      </c>
      <c r="DD31" s="65">
        <f>Engine!DD15</f>
        <v>733.19999999999993</v>
      </c>
      <c r="DE31" s="65">
        <f>Engine!DE15</f>
        <v>733.19999999999993</v>
      </c>
      <c r="DF31" s="65">
        <f>Engine!DF15</f>
        <v>733.19999999999993</v>
      </c>
      <c r="DG31" s="65">
        <f>Engine!DG15</f>
        <v>733.19999999999993</v>
      </c>
      <c r="DH31" s="65">
        <f>Engine!DH15</f>
        <v>733.19999999999993</v>
      </c>
      <c r="DI31" s="65">
        <f>Engine!DI15</f>
        <v>733.19999999999993</v>
      </c>
      <c r="DJ31" s="65">
        <f>Engine!DJ15</f>
        <v>733.19999999999993</v>
      </c>
      <c r="DK31" s="65">
        <f>Engine!DK15</f>
        <v>733.19999999999993</v>
      </c>
      <c r="DL31" s="65">
        <f>Engine!DL15</f>
        <v>733.19999999999993</v>
      </c>
      <c r="DM31" s="65">
        <f>Engine!DM15</f>
        <v>733.19999999999993</v>
      </c>
      <c r="DN31" s="65">
        <f>Engine!DN15</f>
        <v>733.19999999999993</v>
      </c>
      <c r="DO31" s="65">
        <f>Engine!DO15</f>
        <v>733.19999999999993</v>
      </c>
      <c r="DP31" s="65">
        <f>Engine!DP15</f>
        <v>733.19999999999993</v>
      </c>
      <c r="DQ31" s="65">
        <f>Engine!DQ15</f>
        <v>733.19999999999993</v>
      </c>
      <c r="DR31" s="65">
        <f>Engine!DR15</f>
        <v>733.19999999999993</v>
      </c>
      <c r="DS31" s="65">
        <f>Engine!DS15</f>
        <v>733.19999999999993</v>
      </c>
      <c r="DT31" s="65">
        <f>Engine!DT15</f>
        <v>733.19999999999993</v>
      </c>
      <c r="DU31" s="65">
        <f>Engine!DU15</f>
        <v>733.19999999999993</v>
      </c>
      <c r="DV31" s="65">
        <f>Engine!DV15</f>
        <v>733.19999999999993</v>
      </c>
      <c r="DW31" s="65">
        <f>Engine!DW15</f>
        <v>733.19999999999993</v>
      </c>
      <c r="DX31" s="65">
        <f>Engine!DX15</f>
        <v>733.19999999999993</v>
      </c>
      <c r="DY31" s="65">
        <f>Engine!DY15</f>
        <v>733.19999999999993</v>
      </c>
      <c r="DZ31" s="65">
        <f>Engine!DZ15</f>
        <v>733.19999999999993</v>
      </c>
      <c r="EA31" s="65">
        <f>Engine!EA15</f>
        <v>733.19999999999993</v>
      </c>
      <c r="EB31" s="65">
        <f>Engine!EB15</f>
        <v>733.19999999999993</v>
      </c>
      <c r="EC31" s="65">
        <f>Engine!EC15</f>
        <v>733.19999999999993</v>
      </c>
      <c r="ED31" s="65">
        <f>Engine!ED15</f>
        <v>733.19999999999993</v>
      </c>
      <c r="EE31" s="65">
        <f>Engine!EE15</f>
        <v>733.19999999999993</v>
      </c>
      <c r="EF31" s="65">
        <f>Engine!EF15</f>
        <v>733.19999999999993</v>
      </c>
      <c r="EG31" s="65">
        <f>Engine!EG15</f>
        <v>733.19999999999993</v>
      </c>
      <c r="EH31" s="65">
        <f>Engine!EH15</f>
        <v>733.19999999999993</v>
      </c>
      <c r="EI31" s="65">
        <f>Engine!EI15</f>
        <v>733.19999999999993</v>
      </c>
      <c r="EJ31" s="65">
        <f>Engine!EJ15</f>
        <v>733.19999999999993</v>
      </c>
      <c r="EK31" s="65">
        <f>Engine!EK15</f>
        <v>733.19999999999993</v>
      </c>
      <c r="EL31" s="65">
        <f>Engine!EL15</f>
        <v>733.19999999999993</v>
      </c>
      <c r="EM31" s="65">
        <f>Engine!EM15</f>
        <v>733.19999999999993</v>
      </c>
      <c r="EN31" s="65">
        <f>Engine!EN15</f>
        <v>733.19999999999993</v>
      </c>
      <c r="EO31" s="65">
        <f>Engine!EO15</f>
        <v>733.19999999999993</v>
      </c>
      <c r="EP31" s="65">
        <f>Engine!EP15</f>
        <v>733.19999999999993</v>
      </c>
      <c r="EQ31" s="65">
        <f>Engine!EQ15</f>
        <v>733.19999999999993</v>
      </c>
      <c r="ER31" s="65">
        <f>Engine!ER15</f>
        <v>733.19999999999993</v>
      </c>
      <c r="ES31" s="65">
        <f>Engine!ES15</f>
        <v>733.19999999999993</v>
      </c>
      <c r="ET31" s="65">
        <f>Engine!ET15</f>
        <v>733.19999999999993</v>
      </c>
      <c r="EU31" s="65">
        <f>Engine!EU15</f>
        <v>733.19999999999993</v>
      </c>
      <c r="EV31" s="65">
        <f>Engine!EV15</f>
        <v>733.19999999999993</v>
      </c>
      <c r="EW31" s="65">
        <f>Engine!EW15</f>
        <v>733.19999999999993</v>
      </c>
      <c r="EX31" s="65">
        <f>Engine!EX15</f>
        <v>733.19999999999993</v>
      </c>
      <c r="EY31" s="65">
        <f>Engine!EY15</f>
        <v>733.19999999999993</v>
      </c>
      <c r="EZ31" s="65">
        <f>Engine!EZ15</f>
        <v>733.19999999999993</v>
      </c>
      <c r="FA31" s="65">
        <f>Engine!FA15</f>
        <v>733.19999999999993</v>
      </c>
      <c r="FB31" s="65">
        <f>Engine!FB15</f>
        <v>733.19999999999993</v>
      </c>
    </row>
    <row r="32" spans="1:158" ht="7.95" customHeight="1" x14ac:dyDescent="0.3">
      <c r="A32" s="73"/>
      <c r="B32" s="17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79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</row>
    <row r="33" spans="1:158" ht="7.95" customHeight="1" x14ac:dyDescent="0.3"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</row>
    <row r="34" spans="1:158" ht="16.2" customHeight="1" x14ac:dyDescent="0.3">
      <c r="A34" s="53" t="s">
        <v>91</v>
      </c>
      <c r="C34" s="65">
        <f>SUM(C28:C32)</f>
        <v>1543.1</v>
      </c>
      <c r="D34" s="65">
        <f t="shared" ref="D34:BO34" si="15">SUM(D28:D32)</f>
        <v>1569.1</v>
      </c>
      <c r="E34" s="65">
        <f t="shared" si="15"/>
        <v>1719.9</v>
      </c>
      <c r="F34" s="65">
        <f t="shared" si="15"/>
        <v>1719.9</v>
      </c>
      <c r="G34" s="65">
        <f t="shared" si="15"/>
        <v>1756.3000000000002</v>
      </c>
      <c r="H34" s="65">
        <f t="shared" si="15"/>
        <v>1756.3000000000002</v>
      </c>
      <c r="I34" s="65">
        <f t="shared" si="15"/>
        <v>1756.3000000000002</v>
      </c>
      <c r="J34" s="65">
        <f t="shared" si="15"/>
        <v>1756.3000000000002</v>
      </c>
      <c r="K34" s="65">
        <f t="shared" si="15"/>
        <v>2031.8999999999999</v>
      </c>
      <c r="L34" s="65">
        <f t="shared" si="15"/>
        <v>2031.8999999999999</v>
      </c>
      <c r="M34" s="65">
        <f t="shared" si="15"/>
        <v>2206.1</v>
      </c>
      <c r="N34" s="65">
        <f t="shared" si="15"/>
        <v>2258.1</v>
      </c>
      <c r="O34" s="65">
        <f t="shared" si="15"/>
        <v>2258.1</v>
      </c>
      <c r="P34" s="65">
        <f t="shared" si="15"/>
        <v>2258.1</v>
      </c>
      <c r="Q34" s="65">
        <f t="shared" si="15"/>
        <v>2663.7</v>
      </c>
      <c r="R34" s="67">
        <f t="shared" si="15"/>
        <v>2663.7</v>
      </c>
      <c r="S34" s="65">
        <f t="shared" si="15"/>
        <v>3069.2999999999997</v>
      </c>
      <c r="T34" s="65">
        <f t="shared" si="15"/>
        <v>3069.2999999999997</v>
      </c>
      <c r="U34" s="65">
        <f t="shared" si="15"/>
        <v>3069.2999999999997</v>
      </c>
      <c r="V34" s="65">
        <f t="shared" si="15"/>
        <v>3079.7</v>
      </c>
      <c r="W34" s="65">
        <f t="shared" si="15"/>
        <v>3079.7</v>
      </c>
      <c r="X34" s="65">
        <f t="shared" si="15"/>
        <v>3079.7</v>
      </c>
      <c r="Y34" s="65">
        <f t="shared" si="15"/>
        <v>3079.7</v>
      </c>
      <c r="Z34" s="65">
        <f t="shared" si="15"/>
        <v>3079.7</v>
      </c>
      <c r="AA34" s="65">
        <f t="shared" si="15"/>
        <v>3079.7</v>
      </c>
      <c r="AB34" s="65">
        <f t="shared" si="15"/>
        <v>3079.7</v>
      </c>
      <c r="AC34" s="65">
        <f t="shared" si="15"/>
        <v>3079.7</v>
      </c>
      <c r="AD34" s="65">
        <f t="shared" si="15"/>
        <v>3079.7</v>
      </c>
      <c r="AE34" s="65">
        <f t="shared" si="15"/>
        <v>3079.7</v>
      </c>
      <c r="AF34" s="65">
        <f t="shared" si="15"/>
        <v>3079.7</v>
      </c>
      <c r="AG34" s="65">
        <f t="shared" si="15"/>
        <v>3079.7</v>
      </c>
      <c r="AH34" s="65">
        <f t="shared" si="15"/>
        <v>3079.7</v>
      </c>
      <c r="AI34" s="65">
        <f t="shared" si="15"/>
        <v>3079.7</v>
      </c>
      <c r="AJ34" s="65">
        <f t="shared" si="15"/>
        <v>3079.7</v>
      </c>
      <c r="AK34" s="65">
        <f t="shared" si="15"/>
        <v>3079.7</v>
      </c>
      <c r="AL34" s="65">
        <f t="shared" si="15"/>
        <v>3079.7</v>
      </c>
      <c r="AM34" s="65">
        <f t="shared" si="15"/>
        <v>3079.7</v>
      </c>
      <c r="AN34" s="65">
        <f t="shared" si="15"/>
        <v>3079.7</v>
      </c>
      <c r="AO34" s="65">
        <f t="shared" si="15"/>
        <v>3079.7</v>
      </c>
      <c r="AP34" s="65">
        <f t="shared" si="15"/>
        <v>3079.7</v>
      </c>
      <c r="AQ34" s="65">
        <f t="shared" si="15"/>
        <v>3079.7</v>
      </c>
      <c r="AR34" s="65">
        <f t="shared" si="15"/>
        <v>3079.7</v>
      </c>
      <c r="AS34" s="65">
        <f t="shared" si="15"/>
        <v>3079.7</v>
      </c>
      <c r="AT34" s="65">
        <f t="shared" si="15"/>
        <v>3079.7</v>
      </c>
      <c r="AU34" s="65">
        <f t="shared" si="15"/>
        <v>3079.7</v>
      </c>
      <c r="AV34" s="65">
        <f t="shared" si="15"/>
        <v>3079.7</v>
      </c>
      <c r="AW34" s="65">
        <f t="shared" si="15"/>
        <v>3079.7</v>
      </c>
      <c r="AX34" s="65">
        <f t="shared" si="15"/>
        <v>3079.7</v>
      </c>
      <c r="AY34" s="65">
        <f t="shared" si="15"/>
        <v>3092.7</v>
      </c>
      <c r="AZ34" s="65">
        <f t="shared" si="15"/>
        <v>3092.7</v>
      </c>
      <c r="BA34" s="65">
        <f t="shared" si="15"/>
        <v>3092.7</v>
      </c>
      <c r="BB34" s="65">
        <f t="shared" si="15"/>
        <v>3092.7</v>
      </c>
      <c r="BC34" s="65">
        <f t="shared" si="15"/>
        <v>3092.7</v>
      </c>
      <c r="BD34" s="65">
        <f t="shared" si="15"/>
        <v>3092.7</v>
      </c>
      <c r="BE34" s="65">
        <f t="shared" si="15"/>
        <v>3092.7</v>
      </c>
      <c r="BF34" s="65">
        <f t="shared" si="15"/>
        <v>3092.7</v>
      </c>
      <c r="BG34" s="65">
        <f t="shared" si="15"/>
        <v>3092.7</v>
      </c>
      <c r="BH34" s="65">
        <f t="shared" si="15"/>
        <v>3092.7</v>
      </c>
      <c r="BI34" s="65">
        <f t="shared" si="15"/>
        <v>3092.7</v>
      </c>
      <c r="BJ34" s="65">
        <f t="shared" si="15"/>
        <v>3092.7</v>
      </c>
      <c r="BK34" s="65">
        <f t="shared" si="15"/>
        <v>3092.7</v>
      </c>
      <c r="BL34" s="65">
        <f t="shared" si="15"/>
        <v>3092.7</v>
      </c>
      <c r="BM34" s="65">
        <f t="shared" si="15"/>
        <v>3092.7</v>
      </c>
      <c r="BN34" s="65">
        <f t="shared" si="15"/>
        <v>3092.7</v>
      </c>
      <c r="BO34" s="65">
        <f t="shared" si="15"/>
        <v>3092.7</v>
      </c>
      <c r="BP34" s="65">
        <f t="shared" ref="BP34:CD34" si="16">SUM(BP28:BP32)</f>
        <v>3092.7</v>
      </c>
      <c r="BQ34" s="65">
        <f t="shared" si="16"/>
        <v>3092.7</v>
      </c>
      <c r="BR34" s="65">
        <f t="shared" si="16"/>
        <v>3092.7</v>
      </c>
      <c r="BS34" s="65">
        <f t="shared" si="16"/>
        <v>3092.7</v>
      </c>
      <c r="BT34" s="65">
        <f t="shared" si="16"/>
        <v>3092.7</v>
      </c>
      <c r="BU34" s="65">
        <f t="shared" si="16"/>
        <v>3092.7</v>
      </c>
      <c r="BV34" s="65">
        <f t="shared" si="16"/>
        <v>3092.7</v>
      </c>
      <c r="BW34" s="65">
        <f t="shared" si="16"/>
        <v>3092.7</v>
      </c>
      <c r="BX34" s="65">
        <f t="shared" si="16"/>
        <v>3092.7</v>
      </c>
      <c r="BY34" s="65">
        <f t="shared" si="16"/>
        <v>3092.7</v>
      </c>
      <c r="BZ34" s="65">
        <f t="shared" si="16"/>
        <v>3079.7</v>
      </c>
      <c r="CA34" s="65">
        <f t="shared" si="16"/>
        <v>3079.7</v>
      </c>
      <c r="CB34" s="65">
        <f t="shared" si="16"/>
        <v>3079.7</v>
      </c>
      <c r="CC34" s="65">
        <f t="shared" si="16"/>
        <v>3079.7</v>
      </c>
      <c r="CD34" s="65">
        <f t="shared" si="16"/>
        <v>3079.7</v>
      </c>
      <c r="CE34" s="65">
        <f t="shared" ref="CE34:DB34" si="17">SUM(CE28:CE32)</f>
        <v>3079.7</v>
      </c>
      <c r="CF34" s="65">
        <f t="shared" si="17"/>
        <v>3079.7</v>
      </c>
      <c r="CG34" s="65">
        <f t="shared" si="17"/>
        <v>3079.7</v>
      </c>
      <c r="CH34" s="65">
        <f t="shared" si="17"/>
        <v>3079.7</v>
      </c>
      <c r="CI34" s="65">
        <f t="shared" si="17"/>
        <v>3079.7</v>
      </c>
      <c r="CJ34" s="65">
        <f t="shared" si="17"/>
        <v>3079.7</v>
      </c>
      <c r="CK34" s="65">
        <f t="shared" si="17"/>
        <v>3079.7</v>
      </c>
      <c r="CL34" s="65">
        <f t="shared" si="17"/>
        <v>3079.7</v>
      </c>
      <c r="CM34" s="65">
        <f t="shared" si="17"/>
        <v>3079.7</v>
      </c>
      <c r="CN34" s="65">
        <f t="shared" si="17"/>
        <v>3079.7</v>
      </c>
      <c r="CO34" s="65">
        <f t="shared" si="17"/>
        <v>3079.7</v>
      </c>
      <c r="CP34" s="65">
        <f t="shared" si="17"/>
        <v>3079.7</v>
      </c>
      <c r="CQ34" s="65">
        <f t="shared" si="17"/>
        <v>3079.7</v>
      </c>
      <c r="CR34" s="65">
        <f t="shared" si="17"/>
        <v>3079.7</v>
      </c>
      <c r="CS34" s="65">
        <f t="shared" si="17"/>
        <v>3079.7</v>
      </c>
      <c r="CT34" s="65">
        <f t="shared" si="17"/>
        <v>3079.7</v>
      </c>
      <c r="CU34" s="65">
        <f t="shared" si="17"/>
        <v>3079.7</v>
      </c>
      <c r="CV34" s="65">
        <f t="shared" si="17"/>
        <v>3079.7</v>
      </c>
      <c r="CW34" s="65">
        <f t="shared" si="17"/>
        <v>3079.7</v>
      </c>
      <c r="CX34" s="65">
        <f t="shared" si="17"/>
        <v>3079.7</v>
      </c>
      <c r="CY34" s="65">
        <f t="shared" si="17"/>
        <v>3079.7</v>
      </c>
      <c r="CZ34" s="65">
        <f t="shared" si="17"/>
        <v>3079.7</v>
      </c>
      <c r="DA34" s="65">
        <f t="shared" si="17"/>
        <v>3079.7</v>
      </c>
      <c r="DB34" s="65">
        <f t="shared" si="17"/>
        <v>3079.7</v>
      </c>
      <c r="DC34" s="65">
        <f t="shared" ref="DC34:FB34" si="18">SUM(DC28:DC32)</f>
        <v>3079.7</v>
      </c>
      <c r="DD34" s="65">
        <f t="shared" si="18"/>
        <v>3079.7</v>
      </c>
      <c r="DE34" s="65">
        <f t="shared" si="18"/>
        <v>3079.7</v>
      </c>
      <c r="DF34" s="65">
        <f t="shared" si="18"/>
        <v>3079.7</v>
      </c>
      <c r="DG34" s="65">
        <f t="shared" si="18"/>
        <v>3079.7</v>
      </c>
      <c r="DH34" s="65">
        <f t="shared" si="18"/>
        <v>3079.7</v>
      </c>
      <c r="DI34" s="65">
        <f t="shared" si="18"/>
        <v>3079.7</v>
      </c>
      <c r="DJ34" s="65">
        <f t="shared" si="18"/>
        <v>3079.7</v>
      </c>
      <c r="DK34" s="65">
        <f t="shared" si="18"/>
        <v>3079.7</v>
      </c>
      <c r="DL34" s="65">
        <f t="shared" si="18"/>
        <v>3079.7</v>
      </c>
      <c r="DM34" s="65">
        <f t="shared" si="18"/>
        <v>3079.7</v>
      </c>
      <c r="DN34" s="65">
        <f t="shared" si="18"/>
        <v>3079.7</v>
      </c>
      <c r="DO34" s="65">
        <f t="shared" si="18"/>
        <v>3079.7</v>
      </c>
      <c r="DP34" s="65">
        <f t="shared" si="18"/>
        <v>3079.7</v>
      </c>
      <c r="DQ34" s="65">
        <f t="shared" si="18"/>
        <v>3079.7</v>
      </c>
      <c r="DR34" s="65">
        <f t="shared" si="18"/>
        <v>3079.7</v>
      </c>
      <c r="DS34" s="65">
        <f t="shared" si="18"/>
        <v>3079.7</v>
      </c>
      <c r="DT34" s="65">
        <f t="shared" si="18"/>
        <v>3079.7</v>
      </c>
      <c r="DU34" s="65">
        <f t="shared" si="18"/>
        <v>3079.7</v>
      </c>
      <c r="DV34" s="65">
        <f t="shared" si="18"/>
        <v>3079.7</v>
      </c>
      <c r="DW34" s="65">
        <f t="shared" si="18"/>
        <v>3079.7</v>
      </c>
      <c r="DX34" s="65">
        <f t="shared" si="18"/>
        <v>3079.7</v>
      </c>
      <c r="DY34" s="65">
        <f t="shared" si="18"/>
        <v>3079.7</v>
      </c>
      <c r="DZ34" s="65">
        <f t="shared" si="18"/>
        <v>3079.7</v>
      </c>
      <c r="EA34" s="65">
        <f t="shared" si="18"/>
        <v>3079.7</v>
      </c>
      <c r="EB34" s="65">
        <f t="shared" si="18"/>
        <v>3079.7</v>
      </c>
      <c r="EC34" s="65">
        <f t="shared" si="18"/>
        <v>3079.7</v>
      </c>
      <c r="ED34" s="65">
        <f t="shared" si="18"/>
        <v>3079.7</v>
      </c>
      <c r="EE34" s="65">
        <f t="shared" si="18"/>
        <v>3079.7</v>
      </c>
      <c r="EF34" s="65">
        <f t="shared" si="18"/>
        <v>3079.7</v>
      </c>
      <c r="EG34" s="65">
        <f t="shared" si="18"/>
        <v>3079.7</v>
      </c>
      <c r="EH34" s="65">
        <f t="shared" si="18"/>
        <v>3079.7</v>
      </c>
      <c r="EI34" s="65">
        <f t="shared" si="18"/>
        <v>3079.7</v>
      </c>
      <c r="EJ34" s="65">
        <f t="shared" si="18"/>
        <v>3079.7</v>
      </c>
      <c r="EK34" s="65">
        <f t="shared" si="18"/>
        <v>3079.7</v>
      </c>
      <c r="EL34" s="65">
        <f t="shared" si="18"/>
        <v>3079.7</v>
      </c>
      <c r="EM34" s="65">
        <f t="shared" si="18"/>
        <v>3079.7</v>
      </c>
      <c r="EN34" s="65">
        <f t="shared" si="18"/>
        <v>3079.7</v>
      </c>
      <c r="EO34" s="65">
        <f t="shared" si="18"/>
        <v>3079.7</v>
      </c>
      <c r="EP34" s="65">
        <f t="shared" si="18"/>
        <v>3079.7</v>
      </c>
      <c r="EQ34" s="65">
        <f t="shared" si="18"/>
        <v>3079.7</v>
      </c>
      <c r="ER34" s="65">
        <f t="shared" si="18"/>
        <v>3079.7</v>
      </c>
      <c r="ES34" s="65">
        <f t="shared" si="18"/>
        <v>3079.7</v>
      </c>
      <c r="ET34" s="65">
        <f t="shared" si="18"/>
        <v>3079.7</v>
      </c>
      <c r="EU34" s="65">
        <f t="shared" si="18"/>
        <v>3079.7</v>
      </c>
      <c r="EV34" s="65">
        <f t="shared" si="18"/>
        <v>3079.7</v>
      </c>
      <c r="EW34" s="65">
        <f t="shared" si="18"/>
        <v>3079.7</v>
      </c>
      <c r="EX34" s="65">
        <f t="shared" si="18"/>
        <v>3079.7</v>
      </c>
      <c r="EY34" s="65">
        <f t="shared" si="18"/>
        <v>3079.7</v>
      </c>
      <c r="EZ34" s="65">
        <f t="shared" si="18"/>
        <v>3079.7</v>
      </c>
      <c r="FA34" s="65">
        <f t="shared" si="18"/>
        <v>3079.7</v>
      </c>
      <c r="FB34" s="65">
        <f t="shared" si="18"/>
        <v>3079.7</v>
      </c>
    </row>
    <row r="35" spans="1:158" ht="7.95" customHeight="1" x14ac:dyDescent="0.3">
      <c r="A35" s="73"/>
      <c r="B35" s="17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79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</row>
    <row r="36" spans="1:158" ht="7.95" customHeight="1" x14ac:dyDescent="0.3"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65"/>
      <c r="FA36" s="65"/>
      <c r="FB36" s="65"/>
    </row>
    <row r="37" spans="1:158" ht="16.2" customHeight="1" x14ac:dyDescent="0.3">
      <c r="A37" s="53" t="s">
        <v>92</v>
      </c>
      <c r="C37" s="65">
        <f>C25-C34</f>
        <v>27836.9</v>
      </c>
      <c r="D37" s="65">
        <f t="shared" ref="D37:BO37" si="19">D25-D34</f>
        <v>27914.9</v>
      </c>
      <c r="E37" s="65">
        <f t="shared" si="19"/>
        <v>36942.1</v>
      </c>
      <c r="F37" s="65">
        <f t="shared" si="19"/>
        <v>36942.1</v>
      </c>
      <c r="G37" s="65">
        <f t="shared" si="19"/>
        <v>39453.699999999997</v>
      </c>
      <c r="H37" s="65">
        <f t="shared" si="19"/>
        <v>39453.699999999997</v>
      </c>
      <c r="I37" s="65">
        <f t="shared" si="19"/>
        <v>39453.699999999997</v>
      </c>
      <c r="J37" s="65">
        <f t="shared" si="19"/>
        <v>39453.699999999997</v>
      </c>
      <c r="K37" s="65">
        <f t="shared" si="19"/>
        <v>39178.1</v>
      </c>
      <c r="L37" s="65">
        <f t="shared" si="19"/>
        <v>39178.1</v>
      </c>
      <c r="M37" s="65">
        <f t="shared" si="19"/>
        <v>41551.9</v>
      </c>
      <c r="N37" s="65">
        <f t="shared" si="19"/>
        <v>43579.9</v>
      </c>
      <c r="O37" s="65">
        <f t="shared" si="19"/>
        <v>43579.9</v>
      </c>
      <c r="P37" s="65">
        <f t="shared" si="19"/>
        <v>43579.9</v>
      </c>
      <c r="Q37" s="65">
        <f t="shared" si="19"/>
        <v>48764.3</v>
      </c>
      <c r="R37" s="67">
        <f t="shared" si="19"/>
        <v>48764.3</v>
      </c>
      <c r="S37" s="65">
        <f t="shared" si="19"/>
        <v>53948.7</v>
      </c>
      <c r="T37" s="65">
        <f t="shared" si="19"/>
        <v>53948.7</v>
      </c>
      <c r="U37" s="65">
        <f t="shared" si="19"/>
        <v>53948.7</v>
      </c>
      <c r="V37" s="65">
        <f t="shared" si="19"/>
        <v>54666.3</v>
      </c>
      <c r="W37" s="65">
        <f t="shared" si="19"/>
        <v>54666.3</v>
      </c>
      <c r="X37" s="65">
        <f t="shared" si="19"/>
        <v>67666.3</v>
      </c>
      <c r="Y37" s="65">
        <f t="shared" si="19"/>
        <v>67666.3</v>
      </c>
      <c r="Z37" s="65">
        <f t="shared" si="19"/>
        <v>74166.3</v>
      </c>
      <c r="AA37" s="65">
        <f t="shared" si="19"/>
        <v>74166.3</v>
      </c>
      <c r="AB37" s="65">
        <f t="shared" si="19"/>
        <v>74166.3</v>
      </c>
      <c r="AC37" s="65">
        <f t="shared" si="19"/>
        <v>78066.3</v>
      </c>
      <c r="AD37" s="65">
        <f t="shared" si="19"/>
        <v>78066.3</v>
      </c>
      <c r="AE37" s="65">
        <f t="shared" si="19"/>
        <v>78066.3</v>
      </c>
      <c r="AF37" s="65">
        <f t="shared" si="19"/>
        <v>78066.3</v>
      </c>
      <c r="AG37" s="65">
        <f t="shared" si="19"/>
        <v>78066.3</v>
      </c>
      <c r="AH37" s="65">
        <f t="shared" si="19"/>
        <v>78066.3</v>
      </c>
      <c r="AI37" s="65">
        <f t="shared" si="19"/>
        <v>78066.3</v>
      </c>
      <c r="AJ37" s="65">
        <f t="shared" si="19"/>
        <v>78066.3</v>
      </c>
      <c r="AK37" s="65">
        <f t="shared" si="19"/>
        <v>83916.3</v>
      </c>
      <c r="AL37" s="65">
        <f t="shared" si="19"/>
        <v>83916.3</v>
      </c>
      <c r="AM37" s="65">
        <f t="shared" si="19"/>
        <v>83916.3</v>
      </c>
      <c r="AN37" s="65">
        <f t="shared" si="19"/>
        <v>83916.3</v>
      </c>
      <c r="AO37" s="65">
        <f t="shared" si="19"/>
        <v>83916.3</v>
      </c>
      <c r="AP37" s="65">
        <f t="shared" si="19"/>
        <v>83916.3</v>
      </c>
      <c r="AQ37" s="65">
        <f t="shared" si="19"/>
        <v>83916.3</v>
      </c>
      <c r="AR37" s="65">
        <f t="shared" si="19"/>
        <v>83916.3</v>
      </c>
      <c r="AS37" s="65">
        <f t="shared" si="19"/>
        <v>93666.3</v>
      </c>
      <c r="AT37" s="65">
        <f t="shared" si="19"/>
        <v>93666.3</v>
      </c>
      <c r="AU37" s="65">
        <f t="shared" si="19"/>
        <v>93666.3</v>
      </c>
      <c r="AV37" s="65">
        <f t="shared" si="19"/>
        <v>93666.3</v>
      </c>
      <c r="AW37" s="65">
        <f t="shared" si="19"/>
        <v>93666.3</v>
      </c>
      <c r="AX37" s="65">
        <f t="shared" si="19"/>
        <v>93666.3</v>
      </c>
      <c r="AY37" s="65">
        <f t="shared" si="19"/>
        <v>94563.3</v>
      </c>
      <c r="AZ37" s="65">
        <f t="shared" si="19"/>
        <v>94563.3</v>
      </c>
      <c r="BA37" s="65">
        <f t="shared" si="19"/>
        <v>94563.3</v>
      </c>
      <c r="BB37" s="65">
        <f t="shared" si="19"/>
        <v>94563.3</v>
      </c>
      <c r="BC37" s="65">
        <f t="shared" si="19"/>
        <v>94563.3</v>
      </c>
      <c r="BD37" s="65">
        <f t="shared" si="19"/>
        <v>94563.3</v>
      </c>
      <c r="BE37" s="65">
        <f t="shared" si="19"/>
        <v>94563.3</v>
      </c>
      <c r="BF37" s="65">
        <f t="shared" si="19"/>
        <v>94563.3</v>
      </c>
      <c r="BG37" s="65">
        <f t="shared" si="19"/>
        <v>101063.3</v>
      </c>
      <c r="BH37" s="65">
        <f t="shared" si="19"/>
        <v>101063.3</v>
      </c>
      <c r="BI37" s="65">
        <f t="shared" si="19"/>
        <v>101063.3</v>
      </c>
      <c r="BJ37" s="65">
        <f t="shared" si="19"/>
        <v>101063.3</v>
      </c>
      <c r="BK37" s="65">
        <f t="shared" si="19"/>
        <v>101063.3</v>
      </c>
      <c r="BL37" s="65">
        <f t="shared" si="19"/>
        <v>101063.3</v>
      </c>
      <c r="BM37" s="65">
        <f t="shared" si="19"/>
        <v>101063.3</v>
      </c>
      <c r="BN37" s="65">
        <f t="shared" si="19"/>
        <v>101063.3</v>
      </c>
      <c r="BO37" s="65">
        <f t="shared" si="19"/>
        <v>101063.3</v>
      </c>
      <c r="BP37" s="65">
        <f t="shared" ref="BP37:CD37" si="20">BP25-BP34</f>
        <v>110163.3</v>
      </c>
      <c r="BQ37" s="65">
        <f t="shared" si="20"/>
        <v>110163.3</v>
      </c>
      <c r="BR37" s="65">
        <f t="shared" si="20"/>
        <v>110163.3</v>
      </c>
      <c r="BS37" s="65">
        <f t="shared" si="20"/>
        <v>110163.3</v>
      </c>
      <c r="BT37" s="65">
        <f t="shared" si="20"/>
        <v>110163.3</v>
      </c>
      <c r="BU37" s="65">
        <f t="shared" si="20"/>
        <v>110163.3</v>
      </c>
      <c r="BV37" s="65">
        <f t="shared" si="20"/>
        <v>110163.3</v>
      </c>
      <c r="BW37" s="65">
        <f t="shared" si="20"/>
        <v>110163.3</v>
      </c>
      <c r="BX37" s="65">
        <f t="shared" si="20"/>
        <v>110163.3</v>
      </c>
      <c r="BY37" s="65">
        <f t="shared" si="20"/>
        <v>110163.3</v>
      </c>
      <c r="BZ37" s="65">
        <f t="shared" si="20"/>
        <v>109266.3</v>
      </c>
      <c r="CA37" s="65">
        <f t="shared" si="20"/>
        <v>109266.3</v>
      </c>
      <c r="CB37" s="65">
        <f t="shared" si="20"/>
        <v>109266.3</v>
      </c>
      <c r="CC37" s="65">
        <f t="shared" si="20"/>
        <v>109266.3</v>
      </c>
      <c r="CD37" s="65">
        <f t="shared" si="20"/>
        <v>109266.3</v>
      </c>
      <c r="CE37" s="65">
        <f t="shared" ref="CE37:DB37" si="21">CE25-CE34</f>
        <v>109266.3</v>
      </c>
      <c r="CF37" s="65">
        <f t="shared" si="21"/>
        <v>109266.3</v>
      </c>
      <c r="CG37" s="65">
        <f t="shared" si="21"/>
        <v>109266.3</v>
      </c>
      <c r="CH37" s="65">
        <f t="shared" si="21"/>
        <v>109266.3</v>
      </c>
      <c r="CI37" s="65">
        <f t="shared" si="21"/>
        <v>109266.3</v>
      </c>
      <c r="CJ37" s="65">
        <f t="shared" si="21"/>
        <v>109266.3</v>
      </c>
      <c r="CK37" s="65">
        <f t="shared" si="21"/>
        <v>109266.3</v>
      </c>
      <c r="CL37" s="65">
        <f t="shared" si="21"/>
        <v>109266.3</v>
      </c>
      <c r="CM37" s="65">
        <f t="shared" si="21"/>
        <v>109266.3</v>
      </c>
      <c r="CN37" s="65">
        <f t="shared" si="21"/>
        <v>109266.3</v>
      </c>
      <c r="CO37" s="65">
        <f t="shared" si="21"/>
        <v>109266.3</v>
      </c>
      <c r="CP37" s="65">
        <f t="shared" si="21"/>
        <v>109266.3</v>
      </c>
      <c r="CQ37" s="65">
        <f t="shared" si="21"/>
        <v>109266.3</v>
      </c>
      <c r="CR37" s="65">
        <f t="shared" si="21"/>
        <v>109266.3</v>
      </c>
      <c r="CS37" s="65">
        <f t="shared" si="21"/>
        <v>109266.3</v>
      </c>
      <c r="CT37" s="65">
        <f t="shared" si="21"/>
        <v>109266.3</v>
      </c>
      <c r="CU37" s="65">
        <f t="shared" si="21"/>
        <v>109266.3</v>
      </c>
      <c r="CV37" s="65">
        <f t="shared" si="21"/>
        <v>109266.3</v>
      </c>
      <c r="CW37" s="65">
        <f t="shared" si="21"/>
        <v>109266.3</v>
      </c>
      <c r="CX37" s="65">
        <f t="shared" si="21"/>
        <v>109266.3</v>
      </c>
      <c r="CY37" s="65">
        <f t="shared" si="21"/>
        <v>109266.3</v>
      </c>
      <c r="CZ37" s="65">
        <f t="shared" si="21"/>
        <v>109266.3</v>
      </c>
      <c r="DA37" s="65">
        <f t="shared" si="21"/>
        <v>109266.3</v>
      </c>
      <c r="DB37" s="65">
        <f t="shared" si="21"/>
        <v>109266.3</v>
      </c>
      <c r="DC37" s="65">
        <f t="shared" ref="DC37:FB37" si="22">DC25-DC34</f>
        <v>109266.3</v>
      </c>
      <c r="DD37" s="65">
        <f t="shared" si="22"/>
        <v>109266.3</v>
      </c>
      <c r="DE37" s="65">
        <f t="shared" si="22"/>
        <v>109266.3</v>
      </c>
      <c r="DF37" s="65">
        <f t="shared" si="22"/>
        <v>109266.3</v>
      </c>
      <c r="DG37" s="65">
        <f t="shared" si="22"/>
        <v>109266.3</v>
      </c>
      <c r="DH37" s="65">
        <f t="shared" si="22"/>
        <v>109266.3</v>
      </c>
      <c r="DI37" s="65">
        <f t="shared" si="22"/>
        <v>109266.3</v>
      </c>
      <c r="DJ37" s="65">
        <f t="shared" si="22"/>
        <v>109266.3</v>
      </c>
      <c r="DK37" s="65">
        <f t="shared" si="22"/>
        <v>109266.3</v>
      </c>
      <c r="DL37" s="65">
        <f t="shared" si="22"/>
        <v>109266.3</v>
      </c>
      <c r="DM37" s="65">
        <f t="shared" si="22"/>
        <v>109266.3</v>
      </c>
      <c r="DN37" s="65">
        <f t="shared" si="22"/>
        <v>109266.3</v>
      </c>
      <c r="DO37" s="65">
        <f t="shared" si="22"/>
        <v>109266.3</v>
      </c>
      <c r="DP37" s="65">
        <f t="shared" si="22"/>
        <v>109266.3</v>
      </c>
      <c r="DQ37" s="65">
        <f t="shared" si="22"/>
        <v>109266.3</v>
      </c>
      <c r="DR37" s="65">
        <f t="shared" si="22"/>
        <v>109266.3</v>
      </c>
      <c r="DS37" s="65">
        <f t="shared" si="22"/>
        <v>109266.3</v>
      </c>
      <c r="DT37" s="65">
        <f t="shared" si="22"/>
        <v>109266.3</v>
      </c>
      <c r="DU37" s="65">
        <f t="shared" si="22"/>
        <v>109266.3</v>
      </c>
      <c r="DV37" s="65">
        <f t="shared" si="22"/>
        <v>109266.3</v>
      </c>
      <c r="DW37" s="65">
        <f t="shared" si="22"/>
        <v>109266.3</v>
      </c>
      <c r="DX37" s="65">
        <f t="shared" si="22"/>
        <v>109266.3</v>
      </c>
      <c r="DY37" s="65">
        <f t="shared" si="22"/>
        <v>109266.3</v>
      </c>
      <c r="DZ37" s="65">
        <f t="shared" si="22"/>
        <v>109266.3</v>
      </c>
      <c r="EA37" s="65">
        <f t="shared" si="22"/>
        <v>109266.3</v>
      </c>
      <c r="EB37" s="65">
        <f t="shared" si="22"/>
        <v>109266.3</v>
      </c>
      <c r="EC37" s="65">
        <f t="shared" si="22"/>
        <v>109266.3</v>
      </c>
      <c r="ED37" s="65">
        <f t="shared" si="22"/>
        <v>109266.3</v>
      </c>
      <c r="EE37" s="65">
        <f t="shared" si="22"/>
        <v>109266.3</v>
      </c>
      <c r="EF37" s="65">
        <f t="shared" si="22"/>
        <v>109266.3</v>
      </c>
      <c r="EG37" s="65">
        <f t="shared" si="22"/>
        <v>109266.3</v>
      </c>
      <c r="EH37" s="65">
        <f t="shared" si="22"/>
        <v>109266.3</v>
      </c>
      <c r="EI37" s="65">
        <f t="shared" si="22"/>
        <v>109266.3</v>
      </c>
      <c r="EJ37" s="65">
        <f t="shared" si="22"/>
        <v>109266.3</v>
      </c>
      <c r="EK37" s="65">
        <f t="shared" si="22"/>
        <v>109266.3</v>
      </c>
      <c r="EL37" s="65">
        <f t="shared" si="22"/>
        <v>109266.3</v>
      </c>
      <c r="EM37" s="65">
        <f t="shared" si="22"/>
        <v>109266.3</v>
      </c>
      <c r="EN37" s="65">
        <f t="shared" si="22"/>
        <v>109266.3</v>
      </c>
      <c r="EO37" s="65">
        <f t="shared" si="22"/>
        <v>109266.3</v>
      </c>
      <c r="EP37" s="65">
        <f t="shared" si="22"/>
        <v>109266.3</v>
      </c>
      <c r="EQ37" s="65">
        <f t="shared" si="22"/>
        <v>109266.3</v>
      </c>
      <c r="ER37" s="65">
        <f t="shared" si="22"/>
        <v>109266.3</v>
      </c>
      <c r="ES37" s="65">
        <f t="shared" si="22"/>
        <v>109266.3</v>
      </c>
      <c r="ET37" s="65">
        <f t="shared" si="22"/>
        <v>109266.3</v>
      </c>
      <c r="EU37" s="65">
        <f t="shared" si="22"/>
        <v>109266.3</v>
      </c>
      <c r="EV37" s="65">
        <f t="shared" si="22"/>
        <v>109266.3</v>
      </c>
      <c r="EW37" s="65">
        <f t="shared" si="22"/>
        <v>109266.3</v>
      </c>
      <c r="EX37" s="65">
        <f t="shared" si="22"/>
        <v>109266.3</v>
      </c>
      <c r="EY37" s="65">
        <f t="shared" si="22"/>
        <v>109266.3</v>
      </c>
      <c r="EZ37" s="65">
        <f t="shared" si="22"/>
        <v>109266.3</v>
      </c>
      <c r="FA37" s="65">
        <f t="shared" si="22"/>
        <v>109266.3</v>
      </c>
      <c r="FB37" s="65">
        <f t="shared" si="22"/>
        <v>109266.3</v>
      </c>
    </row>
    <row r="38" spans="1:158" x14ac:dyDescent="0.3"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</row>
    <row r="39" spans="1:158" x14ac:dyDescent="0.3">
      <c r="A39" s="53" t="s">
        <v>69</v>
      </c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</row>
    <row r="40" spans="1:158" x14ac:dyDescent="0.3">
      <c r="A40" s="53" t="s">
        <v>72</v>
      </c>
      <c r="B40" s="3" t="s">
        <v>71</v>
      </c>
      <c r="C40" s="65">
        <f>Model!$C$55*Trading!C4</f>
        <v>11544.000000000002</v>
      </c>
      <c r="D40" s="65">
        <f>Model!$C$55*Trading!D4</f>
        <v>11544.000000000002</v>
      </c>
      <c r="E40" s="65">
        <f>Model!$C$55*Trading!E4</f>
        <v>11544.000000000002</v>
      </c>
      <c r="F40" s="65">
        <f>Model!$C$55*Trading!F4</f>
        <v>11544.000000000002</v>
      </c>
      <c r="G40" s="65">
        <f>Model!$C$55*Trading!G4</f>
        <v>11544.000000000002</v>
      </c>
      <c r="H40" s="65">
        <f>Model!$C$55*Trading!H4</f>
        <v>11544.000000000002</v>
      </c>
      <c r="I40" s="65">
        <f>Model!$C$55*Trading!I4</f>
        <v>11544.000000000002</v>
      </c>
      <c r="J40" s="65">
        <f>Model!$C$55*Trading!J4</f>
        <v>11544.000000000002</v>
      </c>
      <c r="K40" s="65">
        <f>Model!$C$55*Trading!K4</f>
        <v>13468.000000000002</v>
      </c>
      <c r="L40" s="65">
        <f>0.6*Model!$C$55*Trading!L4</f>
        <v>8080.8</v>
      </c>
      <c r="M40" s="65">
        <f>(1-Model!$C$64)*Model!$C$55*Trading!M4</f>
        <v>3607.5000000000005</v>
      </c>
      <c r="N40" s="65">
        <f>(1-Model!$C$64)*Model!$C$55*Trading!N4</f>
        <v>3607.5000000000005</v>
      </c>
      <c r="O40" s="65">
        <f>(1-Model!$C$64)*Model!$C$55*Trading!O4</f>
        <v>3607.5000000000005</v>
      </c>
      <c r="P40" s="65">
        <f>(1-Model!$C$64)*Model!$C$55*Trading!P4</f>
        <v>3607.5000000000005</v>
      </c>
      <c r="Q40" s="65">
        <f>(1-Model!$C$64)*Model!$C$55*Trading!Q4</f>
        <v>4088.5000000000005</v>
      </c>
      <c r="R40" s="67">
        <f>(1-Model!$C$64)*Model!$C$55*Trading!R4</f>
        <v>4088.5000000000005</v>
      </c>
      <c r="S40" s="65">
        <f>(1-Model!$C$64)*Model!$C$55*Trading!S4</f>
        <v>4569.5000000000009</v>
      </c>
      <c r="T40" s="65">
        <f>(1-Model!$C$64)*Model!$C$55*Trading!T4</f>
        <v>4569.5000000000009</v>
      </c>
      <c r="U40" s="65">
        <f>(1-Model!$C$64)*Model!$C$55*Trading!U4</f>
        <v>4569.5000000000009</v>
      </c>
      <c r="V40" s="65">
        <f>(1-Model!$C$64)*Model!$C$55*Trading!V4</f>
        <v>4569.5000000000009</v>
      </c>
      <c r="W40" s="65">
        <f>(1-Model!$C$64)*Model!$C$55*Trading!W4</f>
        <v>4569.5000000000009</v>
      </c>
      <c r="X40" s="65">
        <f>(1-Model!$C$64)*Model!$C$55*Trading!X4</f>
        <v>4569.5000000000009</v>
      </c>
      <c r="Y40" s="65">
        <f>(1-Model!$C$64)*Model!$C$55*Trading!Y4</f>
        <v>4569.5000000000009</v>
      </c>
      <c r="Z40" s="65">
        <f>(1-Model!$C$64)*Model!$C$55*Trading!Z4</f>
        <v>4569.5000000000009</v>
      </c>
      <c r="AA40" s="65">
        <f>(1-Model!$C$64)*Model!$C$55*Trading!AA4</f>
        <v>4569.5000000000009</v>
      </c>
      <c r="AB40" s="65">
        <f>(1-Model!$C$64)*Model!$C$55*Trading!AB4</f>
        <v>4569.5000000000009</v>
      </c>
      <c r="AC40" s="65">
        <f>(1-Model!$C$64)*Model!$C$55*Trading!AC4</f>
        <v>4569.5000000000009</v>
      </c>
      <c r="AD40" s="65">
        <f>(1-Model!$C$64)*Model!$C$55*Trading!AD4</f>
        <v>4569.5000000000009</v>
      </c>
      <c r="AE40" s="65">
        <f>(1-Model!$C$64)*Model!$C$55*Trading!AE4</f>
        <v>4569.5000000000009</v>
      </c>
      <c r="AF40" s="65">
        <f>(1-Model!$C$64)*Model!$C$55*Trading!AF4</f>
        <v>4569.5000000000009</v>
      </c>
      <c r="AG40" s="65">
        <f>(1-Model!$C$64)*Model!$C$55*Trading!AG4</f>
        <v>4569.5000000000009</v>
      </c>
      <c r="AH40" s="65">
        <f>(1-Model!$C$64)*Model!$C$55*Trading!AH4</f>
        <v>4569.5000000000009</v>
      </c>
      <c r="AI40" s="65">
        <f>(1-Model!$C$64)*Model!$C$55*Trading!AI4</f>
        <v>4569.5000000000009</v>
      </c>
      <c r="AJ40" s="65">
        <f>(1-Model!$C$64)*Model!$C$55*Trading!AJ4</f>
        <v>4569.5000000000009</v>
      </c>
      <c r="AK40" s="65">
        <f>(1-Model!$C$64)*Model!$C$55*Trading!AK4</f>
        <v>4569.5000000000009</v>
      </c>
      <c r="AL40" s="65">
        <f>(1-Model!$C$64)*Model!$C$55*Trading!AL4</f>
        <v>4569.5000000000009</v>
      </c>
      <c r="AM40" s="65">
        <f>(1-Model!$C$64)*Model!$C$55*Trading!AM4</f>
        <v>4569.5000000000009</v>
      </c>
      <c r="AN40" s="65">
        <f>(1-Model!$C$64)*Model!$C$55*Trading!AN4</f>
        <v>4569.5000000000009</v>
      </c>
      <c r="AO40" s="65">
        <f>(1-Model!$C$64)*Model!$C$55*Trading!AO4</f>
        <v>4569.5000000000009</v>
      </c>
      <c r="AP40" s="65">
        <f>(1-Model!$C$64)*Model!$C$55*Trading!AP4</f>
        <v>4569.5000000000009</v>
      </c>
      <c r="AQ40" s="65">
        <f>(1-Model!$C$64)*Model!$C$55*Trading!AQ4</f>
        <v>4569.5000000000009</v>
      </c>
      <c r="AR40" s="65">
        <f>(1-Model!$C$64)*Model!$C$55*Trading!AR4</f>
        <v>4569.5000000000009</v>
      </c>
      <c r="AS40" s="65">
        <f>(1-Model!$C$64)*Model!$C$55*Trading!AS4</f>
        <v>4569.5000000000009</v>
      </c>
      <c r="AT40" s="65">
        <f>(1-Model!$C$64)*Model!$C$55*Trading!AT4</f>
        <v>4569.5000000000009</v>
      </c>
      <c r="AU40" s="65">
        <f>(1-Model!$C$64)*Model!$C$55*Trading!AU4</f>
        <v>4569.5000000000009</v>
      </c>
      <c r="AV40" s="65">
        <f>(1-Model!$C$64)*Model!$C$55*Trading!AV4</f>
        <v>4569.5000000000009</v>
      </c>
      <c r="AW40" s="65">
        <f>(1-Model!$C$64)*Model!$C$55*Trading!AW4</f>
        <v>4569.5000000000009</v>
      </c>
      <c r="AX40" s="65">
        <f>(1-Model!$C$64)*Model!$C$55*Trading!AX4</f>
        <v>4569.5000000000009</v>
      </c>
      <c r="AY40" s="65">
        <f>(1-Model!$C$64)*Model!$C$55*Trading!AY4</f>
        <v>4569.5000000000009</v>
      </c>
      <c r="AZ40" s="65">
        <f>(1-Model!$C$64)*Model!$C$55*Trading!AZ4</f>
        <v>4569.5000000000009</v>
      </c>
      <c r="BA40" s="65">
        <f>(1-Model!$C$64)*Model!$C$55*Trading!BA4</f>
        <v>4569.5000000000009</v>
      </c>
      <c r="BB40" s="65">
        <f>(1-Model!$C$64)*Model!$C$55*Trading!BB4</f>
        <v>4569.5000000000009</v>
      </c>
      <c r="BC40" s="65">
        <f>(1-Model!$C$64)*Model!$C$55*Trading!BC4</f>
        <v>4569.5000000000009</v>
      </c>
      <c r="BD40" s="65">
        <f>(1-Model!$C$64)*Model!$C$55*Trading!BD4</f>
        <v>4569.5000000000009</v>
      </c>
      <c r="BE40" s="65">
        <f>(1-Model!$C$64)*Model!$C$55*Trading!BE4</f>
        <v>4569.5000000000009</v>
      </c>
      <c r="BF40" s="65">
        <f>(1-Model!$C$64)*Model!$C$55*Trading!BF4</f>
        <v>4569.5000000000009</v>
      </c>
      <c r="BG40" s="65">
        <f>(1-Model!$C$64)*Model!$C$55*Trading!BG4</f>
        <v>4569.5000000000009</v>
      </c>
      <c r="BH40" s="65">
        <f>(1-Model!$C$64)*Model!$C$55*Trading!BH4</f>
        <v>4569.5000000000009</v>
      </c>
      <c r="BI40" s="65">
        <f>(1-Model!$C$64)*Model!$C$55*Trading!BI4</f>
        <v>4569.5000000000009</v>
      </c>
      <c r="BJ40" s="65">
        <f>(1-Model!$C$64)*Model!$C$55*Trading!BJ4</f>
        <v>4569.5000000000009</v>
      </c>
      <c r="BK40" s="65">
        <f>(1-Model!$C$64)*Model!$C$55*Trading!BK4</f>
        <v>4569.5000000000009</v>
      </c>
      <c r="BL40" s="65">
        <f>(1-Model!$C$64)*Model!$C$55*Trading!BL4</f>
        <v>4569.5000000000009</v>
      </c>
      <c r="BM40" s="65">
        <f>(1-Model!$C$64)*Model!$C$55*Trading!BM4</f>
        <v>4569.5000000000009</v>
      </c>
      <c r="BN40" s="65">
        <f>(1-Model!$C$64)*Model!$C$55*Trading!BN4</f>
        <v>4569.5000000000009</v>
      </c>
      <c r="BO40" s="65">
        <f>(1-Model!$C$64)*Model!$C$55*Trading!BO4</f>
        <v>4569.5000000000009</v>
      </c>
      <c r="BP40" s="65">
        <f>(1-Model!$C$64)*Model!$C$55*Trading!BP4</f>
        <v>4569.5000000000009</v>
      </c>
      <c r="BQ40" s="65">
        <f>(1-Model!$C$64)*Model!$C$55*Trading!BQ4</f>
        <v>4569.5000000000009</v>
      </c>
      <c r="BR40" s="65">
        <f>(1-Model!$C$64)*Model!$C$55*Trading!BR4</f>
        <v>4569.5000000000009</v>
      </c>
      <c r="BS40" s="65">
        <f>(1-Model!$C$64)*Model!$C$55*Trading!BS4</f>
        <v>4569.5000000000009</v>
      </c>
      <c r="BT40" s="65">
        <f>(1-Model!$C$64)*Model!$C$55*Trading!BT4</f>
        <v>4569.5000000000009</v>
      </c>
      <c r="BU40" s="65">
        <f>(1-Model!$C$64)*Model!$C$55*Trading!BU4</f>
        <v>4569.5000000000009</v>
      </c>
      <c r="BV40" s="65">
        <f>(1-Model!$C$64)*Model!$C$55*Trading!BV4</f>
        <v>4569.5000000000009</v>
      </c>
      <c r="BW40" s="65">
        <f>(1-Model!$C$64)*Model!$C$55*Trading!BW4</f>
        <v>4569.5000000000009</v>
      </c>
      <c r="BX40" s="65">
        <f>(1-Model!$C$64)*Model!$C$55*Trading!BX4</f>
        <v>4569.5000000000009</v>
      </c>
      <c r="BY40" s="65">
        <f>(1-Model!$C$64)*Model!$C$55*Trading!BY4</f>
        <v>4569.5000000000009</v>
      </c>
      <c r="BZ40" s="65">
        <f>(1-Model!$C$64)*Model!$C$55*Trading!BZ4</f>
        <v>4569.5000000000009</v>
      </c>
      <c r="CA40" s="65">
        <f>(1-Model!$C$64)*Model!$C$55*Trading!CA4</f>
        <v>4569.5000000000009</v>
      </c>
      <c r="CB40" s="65">
        <f>(1-Model!$C$64)*Model!$C$55*Trading!CB4</f>
        <v>4569.5000000000009</v>
      </c>
      <c r="CC40" s="65">
        <f>(1-Model!$C$64)*Model!$C$55*Trading!CC4</f>
        <v>4569.5000000000009</v>
      </c>
      <c r="CD40" s="65">
        <f>(1-Model!$C$64)*Model!$C$55*Trading!CD4</f>
        <v>4569.5000000000009</v>
      </c>
      <c r="CE40" s="65">
        <f>(1-Model!$C$64)*Model!$C$55*Trading!CE4</f>
        <v>4569.5000000000009</v>
      </c>
      <c r="CF40" s="65">
        <f>(1-Model!$C$64)*Model!$C$55*Trading!CF4</f>
        <v>4569.5000000000009</v>
      </c>
      <c r="CG40" s="65">
        <f>(1-Model!$C$64)*Model!$C$55*Trading!CG4</f>
        <v>4569.5000000000009</v>
      </c>
      <c r="CH40" s="65">
        <f>(1-Model!$C$64)*Model!$C$55*Trading!CH4</f>
        <v>4569.5000000000009</v>
      </c>
      <c r="CI40" s="65">
        <f>(1-Model!$C$64)*Model!$C$55*Trading!CI4</f>
        <v>4569.5000000000009</v>
      </c>
      <c r="CJ40" s="65">
        <f>(1-Model!$C$64)*Model!$C$55*Trading!CJ4</f>
        <v>4569.5000000000009</v>
      </c>
      <c r="CK40" s="65">
        <f>(1-Model!$C$64)*Model!$C$55*Trading!CK4</f>
        <v>4569.5000000000009</v>
      </c>
      <c r="CL40" s="65">
        <f>(1-Model!$C$64)*Model!$C$55*Trading!CL4</f>
        <v>4569.5000000000009</v>
      </c>
      <c r="CM40" s="65">
        <f>(1-Model!$C$64)*Model!$C$55*Trading!CM4</f>
        <v>4569.5000000000009</v>
      </c>
      <c r="CN40" s="65">
        <f>(1-Model!$C$64)*Model!$C$55*Trading!CN4</f>
        <v>4569.5000000000009</v>
      </c>
      <c r="CO40" s="65">
        <f>(1-Model!$C$64)*Model!$C$55*Trading!CO4</f>
        <v>4569.5000000000009</v>
      </c>
      <c r="CP40" s="65">
        <f>(1-Model!$C$64)*Model!$C$55*Trading!CP4</f>
        <v>4569.5000000000009</v>
      </c>
      <c r="CQ40" s="65">
        <f>(1-Model!$C$64)*Model!$C$55*Trading!CQ4</f>
        <v>4569.5000000000009</v>
      </c>
      <c r="CR40" s="65">
        <f>(1-Model!$C$64)*Model!$C$55*Trading!CR4</f>
        <v>4569.5000000000009</v>
      </c>
      <c r="CS40" s="65">
        <f>(1-Model!$C$64)*Model!$C$55*Trading!CS4</f>
        <v>4569.5000000000009</v>
      </c>
      <c r="CT40" s="65">
        <f>(1-Model!$C$64)*Model!$C$55*Trading!CT4</f>
        <v>4569.5000000000009</v>
      </c>
      <c r="CU40" s="65">
        <f>(1-Model!$C$64)*Model!$C$55*Trading!CU4</f>
        <v>4569.5000000000009</v>
      </c>
      <c r="CV40" s="65">
        <f>(1-Model!$C$64)*Model!$C$55*Trading!CV4</f>
        <v>4569.5000000000009</v>
      </c>
      <c r="CW40" s="65">
        <f>(1-Model!$C$64)*Model!$C$55*Trading!CW4</f>
        <v>4569.5000000000009</v>
      </c>
      <c r="CX40" s="65">
        <f>(1-Model!$C$64)*Model!$C$55*Trading!CX4</f>
        <v>4569.5000000000009</v>
      </c>
      <c r="CY40" s="65">
        <f>(1-Model!$C$64)*Model!$C$55*Trading!CY4</f>
        <v>4569.5000000000009</v>
      </c>
      <c r="CZ40" s="65">
        <f>(1-Model!$C$64)*Model!$C$55*Trading!CZ4</f>
        <v>4569.5000000000009</v>
      </c>
      <c r="DA40" s="65">
        <f>(1-Model!$C$64)*Model!$C$55*Trading!DA4</f>
        <v>4569.5000000000009</v>
      </c>
      <c r="DB40" s="65">
        <f>(1-Model!$C$64)*Model!$C$55*Trading!DB4</f>
        <v>4569.5000000000009</v>
      </c>
      <c r="DC40" s="65">
        <f>(1-Model!$C$64)*Model!$C$55*Trading!DC4</f>
        <v>4569.5000000000009</v>
      </c>
      <c r="DD40" s="65">
        <f>(1-Model!$C$64)*Model!$C$55*Trading!DD4</f>
        <v>4569.5000000000009</v>
      </c>
      <c r="DE40" s="65">
        <f>(1-Model!$C$64)*Model!$C$55*Trading!DE4</f>
        <v>4569.5000000000009</v>
      </c>
      <c r="DF40" s="65">
        <f>(1-Model!$C$64)*Model!$C$55*Trading!DF4</f>
        <v>4569.5000000000009</v>
      </c>
      <c r="DG40" s="65">
        <f>(1-Model!$C$64)*Model!$C$55*Trading!DG4</f>
        <v>4569.5000000000009</v>
      </c>
      <c r="DH40" s="65">
        <f>(1-Model!$C$64)*Model!$C$55*Trading!DH4</f>
        <v>4569.5000000000009</v>
      </c>
      <c r="DI40" s="65">
        <f>(1-Model!$C$64)*Model!$C$55*Trading!DI4</f>
        <v>4569.5000000000009</v>
      </c>
      <c r="DJ40" s="65">
        <f>(1-Model!$C$64)*Model!$C$55*Trading!DJ4</f>
        <v>4569.5000000000009</v>
      </c>
      <c r="DK40" s="65">
        <f>(1-Model!$C$64)*Model!$C$55*Trading!DK4</f>
        <v>4569.5000000000009</v>
      </c>
      <c r="DL40" s="65">
        <f>(1-Model!$C$64)*Model!$C$55*Trading!DL4</f>
        <v>4569.5000000000009</v>
      </c>
      <c r="DM40" s="65">
        <f>(1-Model!$C$64)*Model!$C$55*Trading!DM4</f>
        <v>4569.5000000000009</v>
      </c>
      <c r="DN40" s="65">
        <f>(1-Model!$C$64)*Model!$C$55*Trading!DN4</f>
        <v>4569.5000000000009</v>
      </c>
      <c r="DO40" s="65">
        <f>(1-Model!$C$64)*Model!$C$55*Trading!DO4</f>
        <v>4569.5000000000009</v>
      </c>
      <c r="DP40" s="65">
        <f>(1-Model!$C$64)*Model!$C$55*Trading!DP4</f>
        <v>4569.5000000000009</v>
      </c>
      <c r="DQ40" s="65">
        <f>(1-Model!$C$64)*Model!$C$55*Trading!DQ4</f>
        <v>4569.5000000000009</v>
      </c>
      <c r="DR40" s="65">
        <f>(1-Model!$C$64)*Model!$C$55*Trading!DR4</f>
        <v>4569.5000000000009</v>
      </c>
      <c r="DS40" s="65">
        <f>(1-Model!$C$64)*Model!$C$55*Trading!DS4</f>
        <v>4569.5000000000009</v>
      </c>
      <c r="DT40" s="65">
        <f>(1-Model!$C$64)*Model!$C$55*Trading!DT4</f>
        <v>4569.5000000000009</v>
      </c>
      <c r="DU40" s="65">
        <f>(1-Model!$C$64)*Model!$C$55*Trading!DU4</f>
        <v>4569.5000000000009</v>
      </c>
      <c r="DV40" s="65">
        <f>(1-Model!$C$64)*Model!$C$55*Trading!DV4</f>
        <v>4569.5000000000009</v>
      </c>
      <c r="DW40" s="65">
        <f>(1-Model!$C$64)*Model!$C$55*Trading!DW4</f>
        <v>4569.5000000000009</v>
      </c>
      <c r="DX40" s="65">
        <f>(1-Model!$C$64)*Model!$C$55*Trading!DX4</f>
        <v>4569.5000000000009</v>
      </c>
      <c r="DY40" s="65">
        <f>(1-Model!$C$64)*Model!$C$55*Trading!DY4</f>
        <v>4569.5000000000009</v>
      </c>
      <c r="DZ40" s="65">
        <f>(1-Model!$C$64)*Model!$C$55*Trading!DZ4</f>
        <v>4569.5000000000009</v>
      </c>
      <c r="EA40" s="65">
        <f>(1-Model!$C$64)*Model!$C$55*Trading!EA4</f>
        <v>4569.5000000000009</v>
      </c>
      <c r="EB40" s="65">
        <f>(1-Model!$C$64)*Model!$C$55*Trading!EB4</f>
        <v>4569.5000000000009</v>
      </c>
      <c r="EC40" s="65">
        <f>(1-Model!$C$64)*Model!$C$55*Trading!EC4</f>
        <v>4569.5000000000009</v>
      </c>
      <c r="ED40" s="65">
        <f>(1-Model!$C$64)*Model!$C$55*Trading!ED4</f>
        <v>4569.5000000000009</v>
      </c>
      <c r="EE40" s="65">
        <f>(1-Model!$C$64)*Model!$C$55*Trading!EE4</f>
        <v>4569.5000000000009</v>
      </c>
      <c r="EF40" s="65">
        <f>(1-Model!$C$64)*Model!$C$55*Trading!EF4</f>
        <v>4569.5000000000009</v>
      </c>
      <c r="EG40" s="65">
        <f>(1-Model!$C$64)*Model!$C$55*Trading!EG4</f>
        <v>4569.5000000000009</v>
      </c>
      <c r="EH40" s="65">
        <f>(1-Model!$C$64)*Model!$C$55*Trading!EH4</f>
        <v>4569.5000000000009</v>
      </c>
      <c r="EI40" s="65">
        <f>(1-Model!$C$64)*Model!$C$55*Trading!EI4</f>
        <v>4569.5000000000009</v>
      </c>
      <c r="EJ40" s="65">
        <f>(1-Model!$C$64)*Model!$C$55*Trading!EJ4</f>
        <v>4569.5000000000009</v>
      </c>
      <c r="EK40" s="65">
        <f>(1-Model!$C$64)*Model!$C$55*Trading!EK4</f>
        <v>4569.5000000000009</v>
      </c>
      <c r="EL40" s="65">
        <f>(1-Model!$C$64)*Model!$C$55*Trading!EL4</f>
        <v>4569.5000000000009</v>
      </c>
      <c r="EM40" s="65">
        <f>(1-Model!$C$64)*Model!$C$55*Trading!EM4</f>
        <v>4569.5000000000009</v>
      </c>
      <c r="EN40" s="65">
        <f>(1-Model!$C$64)*Model!$C$55*Trading!EN4</f>
        <v>4569.5000000000009</v>
      </c>
      <c r="EO40" s="65">
        <f>(1-Model!$C$64)*Model!$C$55*Trading!EO4</f>
        <v>4569.5000000000009</v>
      </c>
      <c r="EP40" s="65">
        <f>(1-Model!$C$64)*Model!$C$55*Trading!EP4</f>
        <v>4569.5000000000009</v>
      </c>
      <c r="EQ40" s="65">
        <f>(1-Model!$C$64)*Model!$C$55*Trading!EQ4</f>
        <v>4569.5000000000009</v>
      </c>
      <c r="ER40" s="65">
        <f>(1-Model!$C$64)*Model!$C$55*Trading!ER4</f>
        <v>4569.5000000000009</v>
      </c>
      <c r="ES40" s="65">
        <f>(1-Model!$C$64)*Model!$C$55*Trading!ES4</f>
        <v>4569.5000000000009</v>
      </c>
      <c r="ET40" s="65">
        <f>(1-Model!$C$64)*Model!$C$55*Trading!ET4</f>
        <v>4569.5000000000009</v>
      </c>
      <c r="EU40" s="65">
        <f>(1-Model!$C$64)*Model!$C$55*Trading!EU4</f>
        <v>4569.5000000000009</v>
      </c>
      <c r="EV40" s="65">
        <f>(1-Model!$C$64)*Model!$C$55*Trading!EV4</f>
        <v>4569.5000000000009</v>
      </c>
      <c r="EW40" s="65">
        <f>(1-Model!$C$64)*Model!$C$55*Trading!EW4</f>
        <v>4569.5000000000009</v>
      </c>
      <c r="EX40" s="65">
        <f>(1-Model!$C$64)*Model!$C$55*Trading!EX4</f>
        <v>4569.5000000000009</v>
      </c>
      <c r="EY40" s="65">
        <f>(1-Model!$C$64)*Model!$C$55*Trading!EY4</f>
        <v>4569.5000000000009</v>
      </c>
      <c r="EZ40" s="65">
        <f>(1-Model!$C$64)*Model!$C$55*Trading!EZ4</f>
        <v>4569.5000000000009</v>
      </c>
      <c r="FA40" s="65">
        <f>(1-Model!$C$64)*Model!$C$55*Trading!FA4</f>
        <v>4569.5000000000009</v>
      </c>
      <c r="FB40" s="65">
        <f>(1-Model!$C$64)*Model!$C$55*Trading!FB4</f>
        <v>4569.5000000000009</v>
      </c>
    </row>
    <row r="41" spans="1:158" x14ac:dyDescent="0.3">
      <c r="A41" s="53" t="s">
        <v>73</v>
      </c>
      <c r="B41" s="3" t="s">
        <v>70</v>
      </c>
      <c r="C41" s="65">
        <f>Model!$E$24</f>
        <v>275.7</v>
      </c>
      <c r="D41" s="65">
        <f>Model!$E$24</f>
        <v>275.7</v>
      </c>
      <c r="E41" s="65">
        <f>Model!$E$24</f>
        <v>275.7</v>
      </c>
      <c r="F41" s="65">
        <f>Model!$E$24</f>
        <v>275.7</v>
      </c>
      <c r="G41" s="65">
        <f>Model!$E$24</f>
        <v>275.7</v>
      </c>
      <c r="H41" s="65">
        <f>Model!$E$24</f>
        <v>275.7</v>
      </c>
      <c r="I41" s="65">
        <f>Model!$E$24</f>
        <v>275.7</v>
      </c>
      <c r="J41" s="65">
        <f>Model!$E$24</f>
        <v>275.7</v>
      </c>
      <c r="K41" s="65">
        <f>Model!$E$24</f>
        <v>275.7</v>
      </c>
      <c r="L41" s="65">
        <f>Model!$E$24</f>
        <v>275.7</v>
      </c>
      <c r="M41" s="65">
        <f>Model!$E$24</f>
        <v>275.7</v>
      </c>
      <c r="N41" s="65">
        <f>Model!$E$24</f>
        <v>275.7</v>
      </c>
      <c r="O41" s="65">
        <f>Model!$E$24</f>
        <v>275.7</v>
      </c>
      <c r="P41" s="65">
        <f>Model!$E$24</f>
        <v>275.7</v>
      </c>
      <c r="Q41" s="65">
        <f>Model!$E$24</f>
        <v>275.7</v>
      </c>
      <c r="R41" s="67">
        <f>Model!$E$24</f>
        <v>275.7</v>
      </c>
      <c r="S41" s="65">
        <f>Model!$E$24</f>
        <v>275.7</v>
      </c>
      <c r="T41" s="65">
        <f>Model!$E$24</f>
        <v>275.7</v>
      </c>
      <c r="U41" s="65">
        <f>Model!$E$24</f>
        <v>275.7</v>
      </c>
      <c r="V41" s="65">
        <f>Model!$E$24</f>
        <v>275.7</v>
      </c>
      <c r="W41" s="65">
        <f>Model!$E$24</f>
        <v>275.7</v>
      </c>
      <c r="X41" s="65">
        <f>Model!$E$24</f>
        <v>275.7</v>
      </c>
      <c r="Y41" s="65">
        <f>Model!$E$24</f>
        <v>275.7</v>
      </c>
      <c r="Z41" s="65">
        <f>Model!$E$24</f>
        <v>275.7</v>
      </c>
      <c r="AA41" s="65">
        <f>Model!$E$24</f>
        <v>275.7</v>
      </c>
      <c r="AB41" s="65">
        <f>Model!$E$24</f>
        <v>275.7</v>
      </c>
      <c r="AC41" s="65">
        <f>Model!$E$24</f>
        <v>275.7</v>
      </c>
      <c r="AD41" s="65">
        <f>Model!$E$24</f>
        <v>275.7</v>
      </c>
      <c r="AE41" s="65">
        <f>Model!$E$24</f>
        <v>275.7</v>
      </c>
      <c r="AF41" s="65">
        <f>Model!$E$24</f>
        <v>275.7</v>
      </c>
      <c r="AG41" s="65">
        <f>Model!$E$24</f>
        <v>275.7</v>
      </c>
      <c r="AH41" s="65">
        <f>Model!$E$24</f>
        <v>275.7</v>
      </c>
      <c r="AI41" s="65">
        <f>Model!$E$24</f>
        <v>275.7</v>
      </c>
      <c r="AJ41" s="65">
        <f>Model!$E$24</f>
        <v>275.7</v>
      </c>
      <c r="AK41" s="65">
        <f>Model!$E$24</f>
        <v>275.7</v>
      </c>
      <c r="AL41" s="65">
        <f>Model!$E$24</f>
        <v>275.7</v>
      </c>
      <c r="AM41" s="65">
        <f>Model!$E$24</f>
        <v>275.7</v>
      </c>
      <c r="AN41" s="65">
        <f>Model!$E$24</f>
        <v>275.7</v>
      </c>
      <c r="AO41" s="65">
        <f>Model!$E$24</f>
        <v>275.7</v>
      </c>
      <c r="AP41" s="65">
        <f>Model!$E$24</f>
        <v>275.7</v>
      </c>
      <c r="AQ41" s="65">
        <f>Model!$E$24</f>
        <v>275.7</v>
      </c>
      <c r="AR41" s="65">
        <f>Model!$E$24</f>
        <v>275.7</v>
      </c>
      <c r="AS41" s="65">
        <f>Model!$E$24</f>
        <v>275.7</v>
      </c>
      <c r="AT41" s="65">
        <f>Model!$E$24</f>
        <v>275.7</v>
      </c>
      <c r="AU41" s="65">
        <f>Model!$E$24</f>
        <v>275.7</v>
      </c>
      <c r="AV41" s="65">
        <f>Model!$E$24</f>
        <v>275.7</v>
      </c>
      <c r="AW41" s="65">
        <f>Model!$E$24</f>
        <v>275.7</v>
      </c>
      <c r="AX41" s="65">
        <f>Model!$E$24</f>
        <v>275.7</v>
      </c>
      <c r="AY41" s="65">
        <f>Model!$E$24</f>
        <v>275.7</v>
      </c>
      <c r="AZ41" s="65">
        <f>Model!$E$24</f>
        <v>275.7</v>
      </c>
      <c r="BA41" s="65">
        <f>Model!$E$24</f>
        <v>275.7</v>
      </c>
      <c r="BB41" s="65">
        <f>Model!$E$24</f>
        <v>275.7</v>
      </c>
      <c r="BC41" s="65">
        <f>Model!$E$24</f>
        <v>275.7</v>
      </c>
      <c r="BD41" s="65">
        <f>Model!$E$24</f>
        <v>275.7</v>
      </c>
      <c r="BE41" s="65">
        <f>Model!$E$24</f>
        <v>275.7</v>
      </c>
      <c r="BF41" s="65">
        <f>Model!$E$24</f>
        <v>275.7</v>
      </c>
      <c r="BG41" s="65">
        <f>Model!$E$24</f>
        <v>275.7</v>
      </c>
      <c r="BH41" s="65">
        <f>Model!$E$24</f>
        <v>275.7</v>
      </c>
      <c r="BI41" s="65">
        <f>Model!$E$24</f>
        <v>275.7</v>
      </c>
      <c r="BJ41" s="65">
        <f>Model!$E$24</f>
        <v>275.7</v>
      </c>
      <c r="BK41" s="65">
        <f>Model!$E$24</f>
        <v>275.7</v>
      </c>
      <c r="BL41" s="65">
        <f>Model!$E$24</f>
        <v>275.7</v>
      </c>
      <c r="BM41" s="65">
        <f>Model!$E$24</f>
        <v>275.7</v>
      </c>
      <c r="BN41" s="65">
        <f>Model!$E$24</f>
        <v>275.7</v>
      </c>
      <c r="BO41" s="65">
        <f>Model!$E$24</f>
        <v>275.7</v>
      </c>
      <c r="BP41" s="65">
        <f>Model!$E$24</f>
        <v>275.7</v>
      </c>
      <c r="BQ41" s="65">
        <f>Model!$E$24</f>
        <v>275.7</v>
      </c>
      <c r="BR41" s="65">
        <f>Model!$E$24</f>
        <v>275.7</v>
      </c>
      <c r="BS41" s="65">
        <f>Model!$E$24</f>
        <v>275.7</v>
      </c>
      <c r="BT41" s="65">
        <f>Model!$E$24</f>
        <v>275.7</v>
      </c>
      <c r="BU41" s="65">
        <f>Model!$E$24</f>
        <v>275.7</v>
      </c>
      <c r="BV41" s="65">
        <f>Model!$E$24</f>
        <v>275.7</v>
      </c>
      <c r="BW41" s="65">
        <f>Model!$E$24</f>
        <v>275.7</v>
      </c>
      <c r="BX41" s="65">
        <f>Model!$E$24</f>
        <v>275.7</v>
      </c>
      <c r="BY41" s="65">
        <f>Model!$E$24</f>
        <v>275.7</v>
      </c>
      <c r="BZ41" s="65">
        <f>Model!$E$24</f>
        <v>275.7</v>
      </c>
      <c r="CA41" s="65">
        <f>Model!$E$24</f>
        <v>275.7</v>
      </c>
      <c r="CB41" s="65">
        <f>Model!$E$24</f>
        <v>275.7</v>
      </c>
      <c r="CC41" s="65">
        <f>Model!$E$24</f>
        <v>275.7</v>
      </c>
      <c r="CD41" s="65">
        <f>Model!$E$24</f>
        <v>275.7</v>
      </c>
      <c r="CE41" s="65">
        <f>Model!$E$24</f>
        <v>275.7</v>
      </c>
      <c r="CF41" s="65">
        <f>Model!$E$24</f>
        <v>275.7</v>
      </c>
      <c r="CG41" s="65">
        <f>Model!$E$24</f>
        <v>275.7</v>
      </c>
      <c r="CH41" s="65">
        <f>Model!$E$24</f>
        <v>275.7</v>
      </c>
      <c r="CI41" s="65">
        <f>Model!$E$24</f>
        <v>275.7</v>
      </c>
      <c r="CJ41" s="65">
        <f>Model!$E$24</f>
        <v>275.7</v>
      </c>
      <c r="CK41" s="65">
        <f>Model!$E$24</f>
        <v>275.7</v>
      </c>
      <c r="CL41" s="65">
        <f>Model!$E$24</f>
        <v>275.7</v>
      </c>
      <c r="CM41" s="65">
        <f>Model!$E$24</f>
        <v>275.7</v>
      </c>
      <c r="CN41" s="65">
        <f>Model!$E$24</f>
        <v>275.7</v>
      </c>
      <c r="CO41" s="65">
        <f>Model!$E$24</f>
        <v>275.7</v>
      </c>
      <c r="CP41" s="65">
        <f>Model!$E$24</f>
        <v>275.7</v>
      </c>
      <c r="CQ41" s="65">
        <f>Model!$E$24</f>
        <v>275.7</v>
      </c>
      <c r="CR41" s="65">
        <f>Model!$E$24</f>
        <v>275.7</v>
      </c>
      <c r="CS41" s="65">
        <f>Model!$E$24</f>
        <v>275.7</v>
      </c>
      <c r="CT41" s="65">
        <f>Model!$E$24</f>
        <v>275.7</v>
      </c>
      <c r="CU41" s="65">
        <f>Model!$E$24</f>
        <v>275.7</v>
      </c>
      <c r="CV41" s="65">
        <f>Model!$E$24</f>
        <v>275.7</v>
      </c>
      <c r="CW41" s="65">
        <f>Model!$E$24</f>
        <v>275.7</v>
      </c>
      <c r="CX41" s="65">
        <f>Model!$E$24</f>
        <v>275.7</v>
      </c>
      <c r="CY41" s="65">
        <f>Model!$E$24</f>
        <v>275.7</v>
      </c>
      <c r="CZ41" s="65">
        <f>Model!$E$24</f>
        <v>275.7</v>
      </c>
      <c r="DA41" s="65">
        <f>Model!$E$24</f>
        <v>275.7</v>
      </c>
      <c r="DB41" s="65">
        <f>Model!$E$24</f>
        <v>275.7</v>
      </c>
      <c r="DC41" s="65">
        <f>Model!$E$24</f>
        <v>275.7</v>
      </c>
      <c r="DD41" s="65">
        <f>Model!$E$24</f>
        <v>275.7</v>
      </c>
      <c r="DE41" s="65">
        <f>Model!$E$24</f>
        <v>275.7</v>
      </c>
      <c r="DF41" s="65">
        <f>Model!$E$24</f>
        <v>275.7</v>
      </c>
      <c r="DG41" s="65">
        <f>Model!$E$24</f>
        <v>275.7</v>
      </c>
      <c r="DH41" s="65">
        <f>Model!$E$24</f>
        <v>275.7</v>
      </c>
      <c r="DI41" s="65">
        <f>Model!$E$24</f>
        <v>275.7</v>
      </c>
      <c r="DJ41" s="65">
        <f>Model!$E$24</f>
        <v>275.7</v>
      </c>
      <c r="DK41" s="65">
        <f>Model!$E$24</f>
        <v>275.7</v>
      </c>
      <c r="DL41" s="65">
        <f>Model!$E$24</f>
        <v>275.7</v>
      </c>
      <c r="DM41" s="65">
        <f>Model!$E$24</f>
        <v>275.7</v>
      </c>
      <c r="DN41" s="65">
        <f>Model!$E$24</f>
        <v>275.7</v>
      </c>
      <c r="DO41" s="65">
        <f>Model!$E$24</f>
        <v>275.7</v>
      </c>
      <c r="DP41" s="65">
        <f>Model!$E$24</f>
        <v>275.7</v>
      </c>
      <c r="DQ41" s="65">
        <f>Model!$E$24</f>
        <v>275.7</v>
      </c>
      <c r="DR41" s="65">
        <f>Model!$E$24</f>
        <v>275.7</v>
      </c>
      <c r="DS41" s="65">
        <f>Model!$E$24</f>
        <v>275.7</v>
      </c>
      <c r="DT41" s="65">
        <f>Model!$E$24</f>
        <v>275.7</v>
      </c>
      <c r="DU41" s="65">
        <f>Model!$E$24</f>
        <v>275.7</v>
      </c>
      <c r="DV41" s="65">
        <f>Model!$E$24</f>
        <v>275.7</v>
      </c>
      <c r="DW41" s="65">
        <f>Model!$E$24</f>
        <v>275.7</v>
      </c>
      <c r="DX41" s="65">
        <f>Model!$E$24</f>
        <v>275.7</v>
      </c>
      <c r="DY41" s="65">
        <f>Model!$E$24</f>
        <v>275.7</v>
      </c>
      <c r="DZ41" s="65">
        <f>Model!$E$24</f>
        <v>275.7</v>
      </c>
      <c r="EA41" s="65">
        <f>Model!$E$24</f>
        <v>275.7</v>
      </c>
      <c r="EB41" s="65">
        <f>Model!$E$24</f>
        <v>275.7</v>
      </c>
      <c r="EC41" s="65">
        <f>Model!$E$24</f>
        <v>275.7</v>
      </c>
      <c r="ED41" s="65">
        <f>Model!$E$24</f>
        <v>275.7</v>
      </c>
      <c r="EE41" s="65">
        <f>Model!$E$24</f>
        <v>275.7</v>
      </c>
      <c r="EF41" s="65">
        <f>Model!$E$24</f>
        <v>275.7</v>
      </c>
      <c r="EG41" s="65">
        <f>Model!$E$24</f>
        <v>275.7</v>
      </c>
      <c r="EH41" s="65">
        <f>Model!$E$24</f>
        <v>275.7</v>
      </c>
      <c r="EI41" s="65">
        <f>Model!$E$24</f>
        <v>275.7</v>
      </c>
      <c r="EJ41" s="65">
        <f>Model!$E$24</f>
        <v>275.7</v>
      </c>
      <c r="EK41" s="65">
        <f>Model!$E$24</f>
        <v>275.7</v>
      </c>
      <c r="EL41" s="65">
        <f>Model!$E$24</f>
        <v>275.7</v>
      </c>
      <c r="EM41" s="65">
        <f>Model!$E$24</f>
        <v>275.7</v>
      </c>
      <c r="EN41" s="65">
        <f>Model!$E$24</f>
        <v>275.7</v>
      </c>
      <c r="EO41" s="65">
        <f>Model!$E$24</f>
        <v>275.7</v>
      </c>
      <c r="EP41" s="65">
        <f>Model!$E$24</f>
        <v>275.7</v>
      </c>
      <c r="EQ41" s="65">
        <f>Model!$E$24</f>
        <v>275.7</v>
      </c>
      <c r="ER41" s="65">
        <f>Model!$E$24</f>
        <v>275.7</v>
      </c>
      <c r="ES41" s="65">
        <f>Model!$E$24</f>
        <v>275.7</v>
      </c>
      <c r="ET41" s="65">
        <f>Model!$E$24</f>
        <v>275.7</v>
      </c>
      <c r="EU41" s="65">
        <f>Model!$E$24</f>
        <v>275.7</v>
      </c>
      <c r="EV41" s="65">
        <f>Model!$E$24</f>
        <v>275.7</v>
      </c>
      <c r="EW41" s="65">
        <f>Model!$E$24</f>
        <v>275.7</v>
      </c>
      <c r="EX41" s="65">
        <f>Model!$E$24</f>
        <v>275.7</v>
      </c>
      <c r="EY41" s="65">
        <f>Model!$E$24</f>
        <v>275.7</v>
      </c>
      <c r="EZ41" s="65">
        <f>Model!$E$24</f>
        <v>275.7</v>
      </c>
      <c r="FA41" s="65">
        <f>Model!$E$24</f>
        <v>275.7</v>
      </c>
      <c r="FB41" s="65">
        <f>Model!$E$24</f>
        <v>275.7</v>
      </c>
    </row>
    <row r="42" spans="1:158" x14ac:dyDescent="0.3">
      <c r="A42" s="53" t="s">
        <v>86</v>
      </c>
      <c r="B42" s="3" t="s">
        <v>70</v>
      </c>
      <c r="C42" s="65">
        <f>Model!$E23</f>
        <v>90</v>
      </c>
      <c r="D42" s="65">
        <f>Model!$E23</f>
        <v>90</v>
      </c>
      <c r="E42" s="65">
        <f>Model!$E23</f>
        <v>90</v>
      </c>
      <c r="F42" s="65">
        <f>Model!$E23</f>
        <v>90</v>
      </c>
      <c r="G42" s="65">
        <f>Model!$E23</f>
        <v>90</v>
      </c>
      <c r="H42" s="65">
        <f>Model!$E23</f>
        <v>90</v>
      </c>
      <c r="I42" s="65">
        <f>Model!$E23</f>
        <v>90</v>
      </c>
      <c r="J42" s="65">
        <f>Model!$E23</f>
        <v>90</v>
      </c>
      <c r="K42" s="65">
        <f>Model!$E23</f>
        <v>90</v>
      </c>
      <c r="L42" s="65">
        <f>Model!$E23</f>
        <v>90</v>
      </c>
      <c r="M42" s="65">
        <f>Model!$E23</f>
        <v>90</v>
      </c>
      <c r="N42" s="65">
        <f>Model!$E23</f>
        <v>90</v>
      </c>
      <c r="O42" s="65">
        <f>Model!$E23</f>
        <v>90</v>
      </c>
      <c r="P42" s="65">
        <f>Model!$E23</f>
        <v>90</v>
      </c>
      <c r="Q42" s="65">
        <f>Model!$E23</f>
        <v>90</v>
      </c>
      <c r="R42" s="67">
        <f>Model!$E23</f>
        <v>90</v>
      </c>
      <c r="S42" s="65">
        <f>Model!$E23</f>
        <v>90</v>
      </c>
      <c r="T42" s="65">
        <f>Model!$E23</f>
        <v>90</v>
      </c>
      <c r="U42" s="65">
        <f>Model!$E23</f>
        <v>90</v>
      </c>
      <c r="V42" s="65">
        <f>Model!$E23</f>
        <v>90</v>
      </c>
      <c r="W42" s="65">
        <f>Model!$E23</f>
        <v>90</v>
      </c>
      <c r="X42" s="65">
        <f>Model!$E23</f>
        <v>90</v>
      </c>
      <c r="Y42" s="65">
        <f>Model!$E23</f>
        <v>90</v>
      </c>
      <c r="Z42" s="65">
        <f>Model!$E23</f>
        <v>90</v>
      </c>
      <c r="AA42" s="65">
        <f>Model!$E23</f>
        <v>90</v>
      </c>
      <c r="AB42" s="65">
        <f>Model!$E23</f>
        <v>90</v>
      </c>
      <c r="AC42" s="65">
        <f>Model!$E23</f>
        <v>90</v>
      </c>
      <c r="AD42" s="65">
        <f>Model!$E23</f>
        <v>90</v>
      </c>
      <c r="AE42" s="65">
        <f>Model!$E23</f>
        <v>90</v>
      </c>
      <c r="AF42" s="65">
        <f>Model!$E23</f>
        <v>90</v>
      </c>
      <c r="AG42" s="65">
        <f>Model!$E23</f>
        <v>90</v>
      </c>
      <c r="AH42" s="65">
        <f>Model!$E23</f>
        <v>90</v>
      </c>
      <c r="AI42" s="65">
        <f>Model!$E23</f>
        <v>90</v>
      </c>
      <c r="AJ42" s="65">
        <f>Model!$E23</f>
        <v>90</v>
      </c>
      <c r="AK42" s="65">
        <f>Model!$E23</f>
        <v>90</v>
      </c>
      <c r="AL42" s="65">
        <f>Model!$E23</f>
        <v>90</v>
      </c>
      <c r="AM42" s="65">
        <f>Model!$E23</f>
        <v>90</v>
      </c>
      <c r="AN42" s="65">
        <f>Model!$E23</f>
        <v>90</v>
      </c>
      <c r="AO42" s="65">
        <f>Model!$E23</f>
        <v>90</v>
      </c>
      <c r="AP42" s="65">
        <f>Model!$E23</f>
        <v>90</v>
      </c>
      <c r="AQ42" s="65">
        <f>Model!$E23</f>
        <v>90</v>
      </c>
      <c r="AR42" s="65">
        <f>Model!$E23</f>
        <v>90</v>
      </c>
      <c r="AS42" s="65">
        <f>Model!$E23</f>
        <v>90</v>
      </c>
      <c r="AT42" s="65">
        <f>Model!$E23</f>
        <v>90</v>
      </c>
      <c r="AU42" s="65">
        <f>Model!$E23</f>
        <v>90</v>
      </c>
      <c r="AV42" s="65">
        <f>Model!$E23</f>
        <v>90</v>
      </c>
      <c r="AW42" s="65">
        <f>Model!$E23</f>
        <v>90</v>
      </c>
      <c r="AX42" s="65">
        <f>Model!$E23</f>
        <v>90</v>
      </c>
      <c r="AY42" s="65">
        <f>Model!$E23</f>
        <v>90</v>
      </c>
      <c r="AZ42" s="65">
        <f>Model!$E23</f>
        <v>90</v>
      </c>
      <c r="BA42" s="65">
        <f>Model!$E23</f>
        <v>90</v>
      </c>
      <c r="BB42" s="65">
        <f>Model!$E23</f>
        <v>90</v>
      </c>
      <c r="BC42" s="65">
        <f>Model!$E23</f>
        <v>90</v>
      </c>
      <c r="BD42" s="65">
        <f>Model!$E23</f>
        <v>90</v>
      </c>
      <c r="BE42" s="65">
        <f>Model!$E23</f>
        <v>90</v>
      </c>
      <c r="BF42" s="65">
        <f>Model!$E23</f>
        <v>90</v>
      </c>
      <c r="BG42" s="65">
        <f>Model!$E23</f>
        <v>90</v>
      </c>
      <c r="BH42" s="65">
        <f>Model!$E23</f>
        <v>90</v>
      </c>
      <c r="BI42" s="65">
        <f>Model!$E23</f>
        <v>90</v>
      </c>
      <c r="BJ42" s="65">
        <f>Model!$E23</f>
        <v>90</v>
      </c>
      <c r="BK42" s="65">
        <f>Model!$E23</f>
        <v>90</v>
      </c>
      <c r="BL42" s="65">
        <f>Model!$E23</f>
        <v>90</v>
      </c>
      <c r="BM42" s="65">
        <f>Model!$E23</f>
        <v>90</v>
      </c>
      <c r="BN42" s="65">
        <f>Model!$E23</f>
        <v>90</v>
      </c>
      <c r="BO42" s="65">
        <f>Model!$E23</f>
        <v>90</v>
      </c>
      <c r="BP42" s="65">
        <f>Model!$E23</f>
        <v>90</v>
      </c>
      <c r="BQ42" s="65">
        <f>Model!$E23</f>
        <v>90</v>
      </c>
      <c r="BR42" s="65">
        <f>Model!$E23</f>
        <v>90</v>
      </c>
      <c r="BS42" s="65">
        <f>Model!$E23</f>
        <v>90</v>
      </c>
      <c r="BT42" s="65">
        <f>Model!$E23</f>
        <v>90</v>
      </c>
      <c r="BU42" s="65">
        <f>Model!$E23</f>
        <v>90</v>
      </c>
      <c r="BV42" s="65">
        <f>Model!$E23</f>
        <v>90</v>
      </c>
      <c r="BW42" s="65">
        <f>Model!$E23</f>
        <v>90</v>
      </c>
      <c r="BX42" s="65">
        <f>Model!$E23</f>
        <v>90</v>
      </c>
      <c r="BY42" s="65">
        <f>Model!$E23</f>
        <v>90</v>
      </c>
      <c r="BZ42" s="65">
        <f>Model!$E23</f>
        <v>90</v>
      </c>
      <c r="CA42" s="65">
        <f>Model!$E23</f>
        <v>90</v>
      </c>
      <c r="CB42" s="65">
        <f>Model!$E23</f>
        <v>90</v>
      </c>
      <c r="CC42" s="65">
        <f>Model!$E23</f>
        <v>90</v>
      </c>
      <c r="CD42" s="65">
        <f>Model!$E23</f>
        <v>90</v>
      </c>
      <c r="CE42" s="65">
        <f>Model!$E23</f>
        <v>90</v>
      </c>
      <c r="CF42" s="65">
        <f>Model!$E23</f>
        <v>90</v>
      </c>
      <c r="CG42" s="65">
        <f>Model!$E23</f>
        <v>90</v>
      </c>
      <c r="CH42" s="65">
        <f>Model!$E23</f>
        <v>90</v>
      </c>
      <c r="CI42" s="65">
        <f>Model!$E23</f>
        <v>90</v>
      </c>
      <c r="CJ42" s="65">
        <f>Model!$E23</f>
        <v>90</v>
      </c>
      <c r="CK42" s="65">
        <f>Model!$E23</f>
        <v>90</v>
      </c>
      <c r="CL42" s="65">
        <f>Model!$E23</f>
        <v>90</v>
      </c>
      <c r="CM42" s="65">
        <f>Model!$E23</f>
        <v>90</v>
      </c>
      <c r="CN42" s="65">
        <f>Model!$E23</f>
        <v>90</v>
      </c>
      <c r="CO42" s="65">
        <f>Model!$E23</f>
        <v>90</v>
      </c>
      <c r="CP42" s="65">
        <f>Model!$E23</f>
        <v>90</v>
      </c>
      <c r="CQ42" s="65">
        <f>Model!$E23</f>
        <v>90</v>
      </c>
      <c r="CR42" s="65">
        <f>Model!$E23</f>
        <v>90</v>
      </c>
      <c r="CS42" s="65">
        <f>Model!$E23</f>
        <v>90</v>
      </c>
      <c r="CT42" s="65">
        <f>Model!$E23</f>
        <v>90</v>
      </c>
      <c r="CU42" s="65">
        <f>Model!$E23</f>
        <v>90</v>
      </c>
      <c r="CV42" s="65">
        <f>Model!$E23</f>
        <v>90</v>
      </c>
      <c r="CW42" s="65">
        <f>Model!$E23</f>
        <v>90</v>
      </c>
      <c r="CX42" s="65">
        <f>Model!$E23</f>
        <v>90</v>
      </c>
      <c r="CY42" s="65">
        <f>Model!$E23</f>
        <v>90</v>
      </c>
      <c r="CZ42" s="65">
        <f>Model!$E23</f>
        <v>90</v>
      </c>
      <c r="DA42" s="65">
        <f>Model!$E23</f>
        <v>90</v>
      </c>
      <c r="DB42" s="65">
        <f>Model!$E23</f>
        <v>90</v>
      </c>
      <c r="DC42" s="65">
        <f>Model!$E23</f>
        <v>90</v>
      </c>
      <c r="DD42" s="65">
        <f>Model!$E23</f>
        <v>90</v>
      </c>
      <c r="DE42" s="65">
        <f>Model!$E23</f>
        <v>90</v>
      </c>
      <c r="DF42" s="65">
        <f>Model!$E23</f>
        <v>90</v>
      </c>
      <c r="DG42" s="65">
        <f>Model!$E23</f>
        <v>90</v>
      </c>
      <c r="DH42" s="65">
        <f>Model!$E23</f>
        <v>90</v>
      </c>
      <c r="DI42" s="65">
        <f>Model!$E23</f>
        <v>90</v>
      </c>
      <c r="DJ42" s="65">
        <f>Model!$E23</f>
        <v>90</v>
      </c>
      <c r="DK42" s="65">
        <f>Model!$E23</f>
        <v>90</v>
      </c>
      <c r="DL42" s="65">
        <f>Model!$E23</f>
        <v>90</v>
      </c>
      <c r="DM42" s="65">
        <f>Model!$E23</f>
        <v>90</v>
      </c>
      <c r="DN42" s="65">
        <f>Model!$E23</f>
        <v>90</v>
      </c>
      <c r="DO42" s="65">
        <f>Model!$E23</f>
        <v>90</v>
      </c>
      <c r="DP42" s="65">
        <f>Model!$E23</f>
        <v>90</v>
      </c>
      <c r="DQ42" s="65">
        <f>Model!$E23</f>
        <v>90</v>
      </c>
      <c r="DR42" s="65">
        <f>Model!$E23</f>
        <v>90</v>
      </c>
      <c r="DS42" s="65">
        <f>Model!$E23</f>
        <v>90</v>
      </c>
      <c r="DT42" s="65">
        <f>Model!$E23</f>
        <v>90</v>
      </c>
      <c r="DU42" s="65">
        <f>Model!$E23</f>
        <v>90</v>
      </c>
      <c r="DV42" s="65">
        <f>Model!$E23</f>
        <v>90</v>
      </c>
      <c r="DW42" s="65">
        <f>Model!$E23</f>
        <v>90</v>
      </c>
      <c r="DX42" s="65">
        <f>Model!$E23</f>
        <v>90</v>
      </c>
      <c r="DY42" s="65">
        <f>Model!$E23</f>
        <v>90</v>
      </c>
      <c r="DZ42" s="65">
        <f>Model!$E23</f>
        <v>90</v>
      </c>
      <c r="EA42" s="65">
        <f>Model!$E23</f>
        <v>90</v>
      </c>
      <c r="EB42" s="65">
        <f>Model!$E23</f>
        <v>90</v>
      </c>
      <c r="EC42" s="65">
        <f>Model!$E23</f>
        <v>90</v>
      </c>
      <c r="ED42" s="65">
        <f>Model!$E23</f>
        <v>90</v>
      </c>
      <c r="EE42" s="65">
        <f>Model!$E23</f>
        <v>90</v>
      </c>
      <c r="EF42" s="65">
        <f>Model!$E23</f>
        <v>90</v>
      </c>
      <c r="EG42" s="65">
        <f>Model!$E23</f>
        <v>90</v>
      </c>
      <c r="EH42" s="65">
        <f>Model!$E23</f>
        <v>90</v>
      </c>
      <c r="EI42" s="65">
        <f>Model!$E23</f>
        <v>90</v>
      </c>
      <c r="EJ42" s="65">
        <f>Model!$E23</f>
        <v>90</v>
      </c>
      <c r="EK42" s="65">
        <f>Model!$E23</f>
        <v>90</v>
      </c>
      <c r="EL42" s="65">
        <f>Model!$E23</f>
        <v>90</v>
      </c>
      <c r="EM42" s="65">
        <f>Model!$E23</f>
        <v>90</v>
      </c>
      <c r="EN42" s="65">
        <f>Model!$E23</f>
        <v>90</v>
      </c>
      <c r="EO42" s="65">
        <f>Model!$E23</f>
        <v>90</v>
      </c>
      <c r="EP42" s="65">
        <f>Model!$E23</f>
        <v>90</v>
      </c>
      <c r="EQ42" s="65">
        <f>Model!$E23</f>
        <v>90</v>
      </c>
      <c r="ER42" s="65">
        <f>Model!$E23</f>
        <v>90</v>
      </c>
      <c r="ES42" s="65">
        <f>Model!$E23</f>
        <v>90</v>
      </c>
      <c r="ET42" s="65">
        <f>Model!$E23</f>
        <v>90</v>
      </c>
      <c r="EU42" s="65">
        <f>Model!$E23</f>
        <v>90</v>
      </c>
      <c r="EV42" s="65">
        <f>Model!$E23</f>
        <v>90</v>
      </c>
      <c r="EW42" s="65">
        <f>Model!$E23</f>
        <v>90</v>
      </c>
      <c r="EX42" s="65">
        <f>Model!$E23</f>
        <v>90</v>
      </c>
      <c r="EY42" s="65">
        <f>Model!$E23</f>
        <v>90</v>
      </c>
      <c r="EZ42" s="65">
        <f>Model!$E23</f>
        <v>90</v>
      </c>
      <c r="FA42" s="65">
        <f>Model!$E23</f>
        <v>90</v>
      </c>
      <c r="FB42" s="65">
        <f>Model!$E23</f>
        <v>90</v>
      </c>
    </row>
    <row r="43" spans="1:158" x14ac:dyDescent="0.3">
      <c r="A43" s="53" t="s">
        <v>85</v>
      </c>
      <c r="B43" s="3" t="s">
        <v>70</v>
      </c>
      <c r="C43" s="65">
        <f>Model!$E25+Model!$E26</f>
        <v>930</v>
      </c>
      <c r="D43" s="65">
        <f>Model!$E25+Model!$E26</f>
        <v>930</v>
      </c>
      <c r="E43" s="65">
        <f>Model!$E25+Model!$E26</f>
        <v>930</v>
      </c>
      <c r="F43" s="65">
        <f>Model!$E25+Model!$E26</f>
        <v>930</v>
      </c>
      <c r="G43" s="65">
        <f>Model!$E25+Model!$E26</f>
        <v>930</v>
      </c>
      <c r="H43" s="65">
        <f>Model!$E25+Model!$E26</f>
        <v>930</v>
      </c>
      <c r="I43" s="65">
        <f>Model!$E25+Model!$E26</f>
        <v>930</v>
      </c>
      <c r="J43" s="65">
        <f>Model!$E25+Model!$E26</f>
        <v>930</v>
      </c>
      <c r="K43" s="65">
        <f>Model!$E25+Model!$E26</f>
        <v>930</v>
      </c>
      <c r="L43" s="65">
        <f>Model!$E25+Model!$E26</f>
        <v>930</v>
      </c>
      <c r="M43" s="65">
        <f>Model!$E25+Model!$E26</f>
        <v>930</v>
      </c>
      <c r="N43" s="65">
        <f>Model!$E25+Model!$E26</f>
        <v>930</v>
      </c>
      <c r="O43" s="65">
        <f>Model!$E25+Model!$E26</f>
        <v>930</v>
      </c>
      <c r="P43" s="65">
        <f>Model!$E25+Model!$E26</f>
        <v>930</v>
      </c>
      <c r="Q43" s="65">
        <f>Model!$E25+Model!$E26</f>
        <v>930</v>
      </c>
      <c r="R43" s="67">
        <f>Model!$E25+Model!$E26</f>
        <v>930</v>
      </c>
      <c r="S43" s="65">
        <f>Model!$E25+Model!$E26</f>
        <v>930</v>
      </c>
      <c r="T43" s="65">
        <f>Model!$E25+Model!$E26</f>
        <v>930</v>
      </c>
      <c r="U43" s="65">
        <f>Model!$E25+Model!$E26</f>
        <v>930</v>
      </c>
      <c r="V43" s="65">
        <f>Model!$E25+Model!$E26</f>
        <v>930</v>
      </c>
      <c r="W43" s="65">
        <f>Model!$E25+Model!$E26</f>
        <v>930</v>
      </c>
      <c r="X43" s="65">
        <f>Model!$E25+Model!$E26</f>
        <v>930</v>
      </c>
      <c r="Y43" s="65">
        <f>Model!$E25+Model!$E26</f>
        <v>930</v>
      </c>
      <c r="Z43" s="65">
        <f>Model!$E25+Model!$E26</f>
        <v>930</v>
      </c>
      <c r="AA43" s="65">
        <f>Model!$E25+Model!$E26</f>
        <v>930</v>
      </c>
      <c r="AB43" s="65">
        <f>Model!$E25+Model!$E26</f>
        <v>930</v>
      </c>
      <c r="AC43" s="65">
        <f>Model!$E25+Model!$E26</f>
        <v>930</v>
      </c>
      <c r="AD43" s="65">
        <f>Model!$E25+Model!$E26</f>
        <v>930</v>
      </c>
      <c r="AE43" s="65">
        <f>Model!$E25+Model!$E26</f>
        <v>930</v>
      </c>
      <c r="AF43" s="65">
        <f>Model!$E25+Model!$E26</f>
        <v>930</v>
      </c>
      <c r="AG43" s="65">
        <f>Model!$E25+Model!$E26</f>
        <v>930</v>
      </c>
      <c r="AH43" s="65">
        <f>Model!$E25+Model!$E26</f>
        <v>930</v>
      </c>
      <c r="AI43" s="65">
        <f>Model!$E25+Model!$E26</f>
        <v>930</v>
      </c>
      <c r="AJ43" s="65">
        <f>Model!$E25+Model!$E26</f>
        <v>930</v>
      </c>
      <c r="AK43" s="65">
        <f>Model!$E25+Model!$E26</f>
        <v>930</v>
      </c>
      <c r="AL43" s="65">
        <f>Model!$E25+Model!$E26</f>
        <v>930</v>
      </c>
      <c r="AM43" s="65">
        <f>Model!$E25+Model!$E26</f>
        <v>930</v>
      </c>
      <c r="AN43" s="65">
        <f>Model!$E25+Model!$E26</f>
        <v>930</v>
      </c>
      <c r="AO43" s="65">
        <f>Model!$E25+Model!$E26</f>
        <v>930</v>
      </c>
      <c r="AP43" s="65">
        <f>Model!$E25+Model!$E26</f>
        <v>930</v>
      </c>
      <c r="AQ43" s="65">
        <f>Model!$E25+Model!$E26</f>
        <v>930</v>
      </c>
      <c r="AR43" s="65">
        <f>Model!$E25+Model!$E26</f>
        <v>930</v>
      </c>
      <c r="AS43" s="65">
        <f>Model!$E25+Model!$E26</f>
        <v>930</v>
      </c>
      <c r="AT43" s="65">
        <f>Model!$E25+Model!$E26</f>
        <v>930</v>
      </c>
      <c r="AU43" s="65">
        <f>Model!$E25+Model!$E26</f>
        <v>930</v>
      </c>
      <c r="AV43" s="65">
        <f>Model!$E25+Model!$E26</f>
        <v>930</v>
      </c>
      <c r="AW43" s="65">
        <f>Model!$E25+Model!$E26</f>
        <v>930</v>
      </c>
      <c r="AX43" s="65">
        <f>Model!$E25+Model!$E26</f>
        <v>930</v>
      </c>
      <c r="AY43" s="65">
        <f>Model!$E25+Model!$E26</f>
        <v>930</v>
      </c>
      <c r="AZ43" s="65">
        <f>Model!$E25+Model!$E26</f>
        <v>930</v>
      </c>
      <c r="BA43" s="65">
        <f>Model!$E25+Model!$E26</f>
        <v>930</v>
      </c>
      <c r="BB43" s="65">
        <f>Model!$E25+Model!$E26</f>
        <v>930</v>
      </c>
      <c r="BC43" s="65">
        <f>Model!$E25+Model!$E26</f>
        <v>930</v>
      </c>
      <c r="BD43" s="65">
        <f>Model!$E25+Model!$E26</f>
        <v>930</v>
      </c>
      <c r="BE43" s="65">
        <f>Model!$E25+Model!$E26</f>
        <v>930</v>
      </c>
      <c r="BF43" s="65">
        <f>Model!$E25+Model!$E26</f>
        <v>930</v>
      </c>
      <c r="BG43" s="65">
        <f>Model!$E25+Model!$E26</f>
        <v>930</v>
      </c>
      <c r="BH43" s="65">
        <f>Model!$E25+Model!$E26</f>
        <v>930</v>
      </c>
      <c r="BI43" s="65">
        <f>Model!$E25+Model!$E26</f>
        <v>930</v>
      </c>
      <c r="BJ43" s="65">
        <f>Model!$E25+Model!$E26</f>
        <v>930</v>
      </c>
      <c r="BK43" s="65">
        <f>Model!$E25+Model!$E26</f>
        <v>930</v>
      </c>
      <c r="BL43" s="65">
        <f>Model!$E25+Model!$E26</f>
        <v>930</v>
      </c>
      <c r="BM43" s="65">
        <f>Model!$E25+Model!$E26</f>
        <v>930</v>
      </c>
      <c r="BN43" s="65">
        <f>Model!$E25+Model!$E26</f>
        <v>930</v>
      </c>
      <c r="BO43" s="65">
        <f>Model!$E25+Model!$E26</f>
        <v>930</v>
      </c>
      <c r="BP43" s="65">
        <f>Model!$E25+Model!$E26</f>
        <v>930</v>
      </c>
      <c r="BQ43" s="65">
        <f>Model!$E25+Model!$E26</f>
        <v>930</v>
      </c>
      <c r="BR43" s="65">
        <f>Model!$E25+Model!$E26</f>
        <v>930</v>
      </c>
      <c r="BS43" s="65">
        <f>Model!$E25+Model!$E26</f>
        <v>930</v>
      </c>
      <c r="BT43" s="65">
        <f>Model!$E25+Model!$E26</f>
        <v>930</v>
      </c>
      <c r="BU43" s="65">
        <f>Model!$E25+Model!$E26</f>
        <v>930</v>
      </c>
      <c r="BV43" s="65">
        <f>Model!$E25+Model!$E26</f>
        <v>930</v>
      </c>
      <c r="BW43" s="65">
        <f>Model!$E25+Model!$E26</f>
        <v>930</v>
      </c>
      <c r="BX43" s="65">
        <f>Model!$E25+Model!$E26</f>
        <v>930</v>
      </c>
      <c r="BY43" s="65">
        <f>Model!$E25+Model!$E26</f>
        <v>930</v>
      </c>
      <c r="BZ43" s="65">
        <f>Model!$E25+Model!$E26</f>
        <v>930</v>
      </c>
      <c r="CA43" s="65">
        <f>Model!$E25+Model!$E26</f>
        <v>930</v>
      </c>
      <c r="CB43" s="65">
        <f>Model!$E25+Model!$E26</f>
        <v>930</v>
      </c>
      <c r="CC43" s="65">
        <f>Model!$E25+Model!$E26</f>
        <v>930</v>
      </c>
      <c r="CD43" s="65">
        <f>Model!$E25+Model!$E26</f>
        <v>930</v>
      </c>
      <c r="CE43" s="65">
        <f>Model!$E25+Model!$E26</f>
        <v>930</v>
      </c>
      <c r="CF43" s="65">
        <f>Model!$E25+Model!$E26</f>
        <v>930</v>
      </c>
      <c r="CG43" s="65">
        <f>Model!$E25+Model!$E26</f>
        <v>930</v>
      </c>
      <c r="CH43" s="65">
        <f>Model!$E25+Model!$E26</f>
        <v>930</v>
      </c>
      <c r="CI43" s="65">
        <f>Model!$E25+Model!$E26</f>
        <v>930</v>
      </c>
      <c r="CJ43" s="65">
        <f>Model!$E25+Model!$E26</f>
        <v>930</v>
      </c>
      <c r="CK43" s="65">
        <f>Model!$E25+Model!$E26</f>
        <v>930</v>
      </c>
      <c r="CL43" s="65">
        <f>Model!$E25+Model!$E26</f>
        <v>930</v>
      </c>
      <c r="CM43" s="65">
        <f>Model!$E25+Model!$E26</f>
        <v>930</v>
      </c>
      <c r="CN43" s="65">
        <f>Model!$E25+Model!$E26</f>
        <v>930</v>
      </c>
      <c r="CO43" s="65">
        <f>Model!$E25+Model!$E26</f>
        <v>930</v>
      </c>
      <c r="CP43" s="65">
        <f>Model!$E25+Model!$E26</f>
        <v>930</v>
      </c>
      <c r="CQ43" s="65">
        <f>Model!$E25+Model!$E26</f>
        <v>930</v>
      </c>
      <c r="CR43" s="65">
        <f>Model!$E25+Model!$E26</f>
        <v>930</v>
      </c>
      <c r="CS43" s="65">
        <f>Model!$E25+Model!$E26</f>
        <v>930</v>
      </c>
      <c r="CT43" s="65">
        <f>Model!$E25+Model!$E26</f>
        <v>930</v>
      </c>
      <c r="CU43" s="65">
        <f>Model!$E25+Model!$E26</f>
        <v>930</v>
      </c>
      <c r="CV43" s="65">
        <f>Model!$E25+Model!$E26</f>
        <v>930</v>
      </c>
      <c r="CW43" s="65">
        <f>Model!$E25+Model!$E26</f>
        <v>930</v>
      </c>
      <c r="CX43" s="65">
        <f>Model!$E25+Model!$E26</f>
        <v>930</v>
      </c>
      <c r="CY43" s="65">
        <f>Model!$E25+Model!$E26</f>
        <v>930</v>
      </c>
      <c r="CZ43" s="65">
        <f>Model!$E25+Model!$E26</f>
        <v>930</v>
      </c>
      <c r="DA43" s="65">
        <f>Model!$E25+Model!$E26</f>
        <v>930</v>
      </c>
      <c r="DB43" s="65">
        <f>Model!$E25+Model!$E26</f>
        <v>930</v>
      </c>
      <c r="DC43" s="65">
        <f>Model!$E25+Model!$E26</f>
        <v>930</v>
      </c>
      <c r="DD43" s="65">
        <f>Model!$E25+Model!$E26</f>
        <v>930</v>
      </c>
      <c r="DE43" s="65">
        <f>Model!$E25+Model!$E26</f>
        <v>930</v>
      </c>
      <c r="DF43" s="65">
        <f>Model!$E25+Model!$E26</f>
        <v>930</v>
      </c>
      <c r="DG43" s="65">
        <f>Model!$E25+Model!$E26</f>
        <v>930</v>
      </c>
      <c r="DH43" s="65">
        <f>Model!$E25+Model!$E26</f>
        <v>930</v>
      </c>
      <c r="DI43" s="65">
        <f>Model!$E25+Model!$E26</f>
        <v>930</v>
      </c>
      <c r="DJ43" s="65">
        <f>Model!$E25+Model!$E26</f>
        <v>930</v>
      </c>
      <c r="DK43" s="65">
        <f>Model!$E25+Model!$E26</f>
        <v>930</v>
      </c>
      <c r="DL43" s="65">
        <f>Model!$E25+Model!$E26</f>
        <v>930</v>
      </c>
      <c r="DM43" s="65">
        <f>Model!$E25+Model!$E26</f>
        <v>930</v>
      </c>
      <c r="DN43" s="65">
        <f>Model!$E25+Model!$E26</f>
        <v>930</v>
      </c>
      <c r="DO43" s="65">
        <f>Model!$E25+Model!$E26</f>
        <v>930</v>
      </c>
      <c r="DP43" s="65">
        <f>Model!$E25+Model!$E26</f>
        <v>930</v>
      </c>
      <c r="DQ43" s="65">
        <f>Model!$E25+Model!$E26</f>
        <v>930</v>
      </c>
      <c r="DR43" s="65">
        <f>Model!$E25+Model!$E26</f>
        <v>930</v>
      </c>
      <c r="DS43" s="65">
        <f>Model!$E25+Model!$E26</f>
        <v>930</v>
      </c>
      <c r="DT43" s="65">
        <f>Model!$E25+Model!$E26</f>
        <v>930</v>
      </c>
      <c r="DU43" s="65">
        <f>Model!$E25+Model!$E26</f>
        <v>930</v>
      </c>
      <c r="DV43" s="65">
        <f>Model!$E25+Model!$E26</f>
        <v>930</v>
      </c>
      <c r="DW43" s="65">
        <f>Model!$E25+Model!$E26</f>
        <v>930</v>
      </c>
      <c r="DX43" s="65">
        <f>Model!$E25+Model!$E26</f>
        <v>930</v>
      </c>
      <c r="DY43" s="65">
        <f>Model!$E25+Model!$E26</f>
        <v>930</v>
      </c>
      <c r="DZ43" s="65">
        <f>Model!$E25+Model!$E26</f>
        <v>930</v>
      </c>
      <c r="EA43" s="65">
        <f>Model!$E25+Model!$E26</f>
        <v>930</v>
      </c>
      <c r="EB43" s="65">
        <f>Model!$E25+Model!$E26</f>
        <v>930</v>
      </c>
      <c r="EC43" s="65">
        <f>Model!$E25+Model!$E26</f>
        <v>930</v>
      </c>
      <c r="ED43" s="65">
        <f>Model!$E25+Model!$E26</f>
        <v>930</v>
      </c>
      <c r="EE43" s="65">
        <f>Model!$E25+Model!$E26</f>
        <v>930</v>
      </c>
      <c r="EF43" s="65">
        <f>Model!$E25+Model!$E26</f>
        <v>930</v>
      </c>
      <c r="EG43" s="65">
        <f>Model!$E25+Model!$E26</f>
        <v>930</v>
      </c>
      <c r="EH43" s="65">
        <f>Model!$E25+Model!$E26</f>
        <v>930</v>
      </c>
      <c r="EI43" s="65">
        <f>Model!$E25+Model!$E26</f>
        <v>930</v>
      </c>
      <c r="EJ43" s="65">
        <f>Model!$E25+Model!$E26</f>
        <v>930</v>
      </c>
      <c r="EK43" s="65">
        <f>Model!$E25+Model!$E26</f>
        <v>930</v>
      </c>
      <c r="EL43" s="65">
        <f>Model!$E25+Model!$E26</f>
        <v>930</v>
      </c>
      <c r="EM43" s="65">
        <f>Model!$E25+Model!$E26</f>
        <v>930</v>
      </c>
      <c r="EN43" s="65">
        <f>Model!$E25+Model!$E26</f>
        <v>930</v>
      </c>
      <c r="EO43" s="65">
        <f>Model!$E25+Model!$E26</f>
        <v>930</v>
      </c>
      <c r="EP43" s="65">
        <f>Model!$E25+Model!$E26</f>
        <v>930</v>
      </c>
      <c r="EQ43" s="65">
        <f>Model!$E25+Model!$E26</f>
        <v>930</v>
      </c>
      <c r="ER43" s="65">
        <f>Model!$E25+Model!$E26</f>
        <v>930</v>
      </c>
      <c r="ES43" s="65">
        <f>Model!$E25+Model!$E26</f>
        <v>930</v>
      </c>
      <c r="ET43" s="65">
        <f>Model!$E25+Model!$E26</f>
        <v>930</v>
      </c>
      <c r="EU43" s="65">
        <f>Model!$E25+Model!$E26</f>
        <v>930</v>
      </c>
      <c r="EV43" s="65">
        <f>Model!$E25+Model!$E26</f>
        <v>930</v>
      </c>
      <c r="EW43" s="65">
        <f>Model!$E25+Model!$E26</f>
        <v>930</v>
      </c>
      <c r="EX43" s="65">
        <f>Model!$E25+Model!$E26</f>
        <v>930</v>
      </c>
      <c r="EY43" s="65">
        <f>Model!$E25+Model!$E26</f>
        <v>930</v>
      </c>
      <c r="EZ43" s="65">
        <f>Model!$E25+Model!$E26</f>
        <v>930</v>
      </c>
      <c r="FA43" s="65">
        <f>Model!$E25+Model!$E26</f>
        <v>930</v>
      </c>
      <c r="FB43" s="65">
        <f>Model!$E25+Model!$E26</f>
        <v>930</v>
      </c>
    </row>
    <row r="44" spans="1:158" x14ac:dyDescent="0.3">
      <c r="A44" s="53" t="s">
        <v>196</v>
      </c>
      <c r="B44" s="3" t="s">
        <v>70</v>
      </c>
      <c r="C44" s="65">
        <f>Model!$E$38</f>
        <v>3354</v>
      </c>
      <c r="D44" s="65">
        <f>Model!$E$38</f>
        <v>3354</v>
      </c>
      <c r="E44" s="65">
        <f>Model!$E$38</f>
        <v>3354</v>
      </c>
      <c r="F44" s="65">
        <f>Model!$E$38</f>
        <v>3354</v>
      </c>
      <c r="G44" s="65">
        <f>Model!$E$38</f>
        <v>3354</v>
      </c>
      <c r="H44" s="65">
        <f>Model!$E$38</f>
        <v>3354</v>
      </c>
      <c r="I44" s="65">
        <f>Model!$E$38</f>
        <v>3354</v>
      </c>
      <c r="J44" s="65">
        <f>Model!$E$38</f>
        <v>3354</v>
      </c>
      <c r="K44" s="65">
        <f>Model!$E$38</f>
        <v>3354</v>
      </c>
      <c r="L44" s="65">
        <f>Model!$E$38</f>
        <v>3354</v>
      </c>
      <c r="M44" s="65">
        <f>Model!$E$38</f>
        <v>3354</v>
      </c>
      <c r="N44" s="65">
        <f>Model!$E$38</f>
        <v>3354</v>
      </c>
      <c r="O44" s="65">
        <f>Model!$E$38</f>
        <v>3354</v>
      </c>
      <c r="P44" s="65">
        <f>Model!$E$38</f>
        <v>3354</v>
      </c>
      <c r="Q44" s="65">
        <f>Model!$E$38</f>
        <v>3354</v>
      </c>
      <c r="R44" s="67">
        <f>Model!$E$38</f>
        <v>3354</v>
      </c>
      <c r="S44" s="65">
        <f>Model!$E$38</f>
        <v>3354</v>
      </c>
      <c r="T44" s="65">
        <f>Model!$E$38</f>
        <v>3354</v>
      </c>
      <c r="U44" s="65">
        <f>Model!$E$38</f>
        <v>3354</v>
      </c>
      <c r="V44" s="65">
        <f>Model!$E$38</f>
        <v>3354</v>
      </c>
      <c r="W44" s="65">
        <f>Model!$E$38</f>
        <v>3354</v>
      </c>
      <c r="X44" s="65">
        <f>Model!$E$38</f>
        <v>3354</v>
      </c>
      <c r="Y44" s="65">
        <f>Model!$E$38</f>
        <v>3354</v>
      </c>
      <c r="Z44" s="65">
        <f>Model!$E$38</f>
        <v>3354</v>
      </c>
      <c r="AA44" s="65">
        <f>Model!$E$38</f>
        <v>3354</v>
      </c>
      <c r="AB44" s="65">
        <f>Model!$E$38</f>
        <v>3354</v>
      </c>
      <c r="AC44" s="65">
        <f>Model!$E$38</f>
        <v>3354</v>
      </c>
      <c r="AD44" s="65">
        <f>Model!$E$38</f>
        <v>3354</v>
      </c>
      <c r="AE44" s="65">
        <f>Model!$E$38</f>
        <v>3354</v>
      </c>
      <c r="AF44" s="65">
        <f>Model!$E$38</f>
        <v>3354</v>
      </c>
      <c r="AG44" s="65">
        <f>Model!$E$38</f>
        <v>3354</v>
      </c>
      <c r="AH44" s="65">
        <f>Model!$E$38</f>
        <v>3354</v>
      </c>
      <c r="AI44" s="65">
        <f>Model!$E$38</f>
        <v>3354</v>
      </c>
      <c r="AJ44" s="65">
        <f>Model!$E$38</f>
        <v>3354</v>
      </c>
      <c r="AK44" s="65">
        <f>Model!$E$38</f>
        <v>3354</v>
      </c>
      <c r="AL44" s="65">
        <f>Model!$E$38</f>
        <v>3354</v>
      </c>
      <c r="AM44" s="65">
        <f>Model!$E$38</f>
        <v>3354</v>
      </c>
      <c r="AN44" s="65">
        <f>Model!$E$38</f>
        <v>3354</v>
      </c>
      <c r="AO44" s="65">
        <f>Model!$E$38</f>
        <v>3354</v>
      </c>
      <c r="AP44" s="65">
        <f>Model!$E$38</f>
        <v>3354</v>
      </c>
      <c r="AQ44" s="65">
        <f>Model!$E$38</f>
        <v>3354</v>
      </c>
      <c r="AR44" s="65">
        <f>Model!$E$38</f>
        <v>3354</v>
      </c>
      <c r="AS44" s="65">
        <f>Model!$E$38</f>
        <v>3354</v>
      </c>
      <c r="AT44" s="65">
        <f>Model!$E$38</f>
        <v>3354</v>
      </c>
      <c r="AU44" s="65">
        <f>Model!$E$38</f>
        <v>3354</v>
      </c>
      <c r="AV44" s="65">
        <f>Model!$E$38</f>
        <v>3354</v>
      </c>
      <c r="AW44" s="65">
        <f>Model!$E$38</f>
        <v>3354</v>
      </c>
      <c r="AX44" s="65">
        <f>Model!$E$38</f>
        <v>3354</v>
      </c>
      <c r="AY44" s="65">
        <f>Model!$E$38</f>
        <v>3354</v>
      </c>
      <c r="AZ44" s="65">
        <f>Model!$E$38</f>
        <v>3354</v>
      </c>
      <c r="BA44" s="65">
        <f>Model!$E$38</f>
        <v>3354</v>
      </c>
      <c r="BB44" s="65">
        <f>Model!$E$38</f>
        <v>3354</v>
      </c>
      <c r="BC44" s="65">
        <f>Model!$E$38</f>
        <v>3354</v>
      </c>
      <c r="BD44" s="65">
        <f>Model!$E$38</f>
        <v>3354</v>
      </c>
      <c r="BE44" s="65">
        <f>Model!$E$38</f>
        <v>3354</v>
      </c>
      <c r="BF44" s="65">
        <f>Model!$E$38</f>
        <v>3354</v>
      </c>
      <c r="BG44" s="65">
        <f>Model!$E$38</f>
        <v>3354</v>
      </c>
      <c r="BH44" s="65">
        <f>Model!$E$38</f>
        <v>3354</v>
      </c>
      <c r="BI44" s="65">
        <f>Model!$E$38</f>
        <v>3354</v>
      </c>
      <c r="BJ44" s="65">
        <f>Model!$E$38</f>
        <v>3354</v>
      </c>
      <c r="BK44" s="65">
        <f>Model!$E$38</f>
        <v>3354</v>
      </c>
      <c r="BL44" s="65">
        <f>Model!$E$38</f>
        <v>3354</v>
      </c>
      <c r="BM44" s="65">
        <f>Model!$E$38</f>
        <v>3354</v>
      </c>
      <c r="BN44" s="65">
        <f>Model!$E$38</f>
        <v>3354</v>
      </c>
      <c r="BO44" s="65">
        <f>Model!$E$38</f>
        <v>3354</v>
      </c>
      <c r="BP44" s="65">
        <f>Model!$E$38</f>
        <v>3354</v>
      </c>
      <c r="BQ44" s="65">
        <f>Model!$E$38</f>
        <v>3354</v>
      </c>
      <c r="BR44" s="65">
        <f>Model!$E$38</f>
        <v>3354</v>
      </c>
      <c r="BS44" s="65">
        <f>Model!$E$38</f>
        <v>3354</v>
      </c>
      <c r="BT44" s="65">
        <f>Model!$E$38</f>
        <v>3354</v>
      </c>
      <c r="BU44" s="65">
        <f>Model!$E$38</f>
        <v>3354</v>
      </c>
      <c r="BV44" s="65">
        <f>Model!$E$38</f>
        <v>3354</v>
      </c>
      <c r="BW44" s="65">
        <f>Model!$E$38</f>
        <v>3354</v>
      </c>
      <c r="BX44" s="65">
        <f>Model!$E$38</f>
        <v>3354</v>
      </c>
      <c r="BY44" s="65">
        <f>Model!$E$38</f>
        <v>3354</v>
      </c>
      <c r="BZ44" s="65">
        <f>Model!$E$38</f>
        <v>3354</v>
      </c>
      <c r="CA44" s="65">
        <f>Model!$E$38</f>
        <v>3354</v>
      </c>
      <c r="CB44" s="65">
        <f>Model!$E$38</f>
        <v>3354</v>
      </c>
      <c r="CC44" s="65">
        <f>Model!$E$38</f>
        <v>3354</v>
      </c>
      <c r="CD44" s="65">
        <f>Model!$E$38</f>
        <v>3354</v>
      </c>
      <c r="CE44" s="65">
        <f>Model!$E$38</f>
        <v>3354</v>
      </c>
      <c r="CF44" s="65">
        <f>Model!$E$38</f>
        <v>3354</v>
      </c>
      <c r="CG44" s="65">
        <f>Model!$E$38</f>
        <v>3354</v>
      </c>
      <c r="CH44" s="65">
        <f>Model!$E$38</f>
        <v>3354</v>
      </c>
      <c r="CI44" s="65">
        <f>Model!$E$38</f>
        <v>3354</v>
      </c>
      <c r="CJ44" s="65">
        <f>Model!$E$38</f>
        <v>3354</v>
      </c>
      <c r="CK44" s="65">
        <f>Model!$E$38</f>
        <v>3354</v>
      </c>
      <c r="CL44" s="65">
        <f>Model!$E$38</f>
        <v>3354</v>
      </c>
      <c r="CM44" s="65">
        <f>Model!$E$38</f>
        <v>3354</v>
      </c>
      <c r="CN44" s="65">
        <f>Model!$E$38</f>
        <v>3354</v>
      </c>
      <c r="CO44" s="65">
        <f>Model!$E$38</f>
        <v>3354</v>
      </c>
      <c r="CP44" s="65">
        <f>Model!$E$38</f>
        <v>3354</v>
      </c>
      <c r="CQ44" s="65">
        <f>Model!$E$38</f>
        <v>3354</v>
      </c>
      <c r="CR44" s="65">
        <f>Model!$E$38</f>
        <v>3354</v>
      </c>
      <c r="CS44" s="65">
        <f>Model!$E$38</f>
        <v>3354</v>
      </c>
      <c r="CT44" s="65">
        <f>Model!$E$38</f>
        <v>3354</v>
      </c>
      <c r="CU44" s="65">
        <f>Model!$E$38</f>
        <v>3354</v>
      </c>
      <c r="CV44" s="65">
        <f>Model!$E$38</f>
        <v>3354</v>
      </c>
      <c r="CW44" s="65">
        <f>Model!$E$38</f>
        <v>3354</v>
      </c>
      <c r="CX44" s="65">
        <f>Model!$E$38</f>
        <v>3354</v>
      </c>
      <c r="CY44" s="65">
        <f>Model!$E$38</f>
        <v>3354</v>
      </c>
      <c r="CZ44" s="65">
        <f>Model!$E$38</f>
        <v>3354</v>
      </c>
      <c r="DA44" s="65">
        <f>Model!$E$38</f>
        <v>3354</v>
      </c>
      <c r="DB44" s="65">
        <f>Model!$E$38</f>
        <v>3354</v>
      </c>
      <c r="DC44" s="65">
        <f>Model!$E$38</f>
        <v>3354</v>
      </c>
      <c r="DD44" s="65">
        <f>Model!$E$38</f>
        <v>3354</v>
      </c>
      <c r="DE44" s="65">
        <f>Model!$E$38</f>
        <v>3354</v>
      </c>
      <c r="DF44" s="65">
        <f>Model!$E$38</f>
        <v>3354</v>
      </c>
      <c r="DG44" s="65">
        <f>Model!$E$38</f>
        <v>3354</v>
      </c>
      <c r="DH44" s="65">
        <f>Model!$E$38</f>
        <v>3354</v>
      </c>
      <c r="DI44" s="65">
        <f>Model!$E$38</f>
        <v>3354</v>
      </c>
      <c r="DJ44" s="65">
        <f>Model!$E$38</f>
        <v>3354</v>
      </c>
      <c r="DK44" s="65">
        <f>Model!$E$38</f>
        <v>3354</v>
      </c>
      <c r="DL44" s="65">
        <f>Model!$E$38</f>
        <v>3354</v>
      </c>
      <c r="DM44" s="65">
        <f>Model!$E$38</f>
        <v>3354</v>
      </c>
      <c r="DN44" s="65">
        <f>Model!$E$38</f>
        <v>3354</v>
      </c>
      <c r="DO44" s="65">
        <f>Model!$E$38</f>
        <v>3354</v>
      </c>
      <c r="DP44" s="65">
        <f>Model!$E$38</f>
        <v>3354</v>
      </c>
      <c r="DQ44" s="65">
        <f>Model!$E$38</f>
        <v>3354</v>
      </c>
      <c r="DR44" s="65">
        <f>Model!$E$38</f>
        <v>3354</v>
      </c>
      <c r="DS44" s="65">
        <f>Model!$E$38</f>
        <v>3354</v>
      </c>
      <c r="DT44" s="65">
        <f>Model!$E$38</f>
        <v>3354</v>
      </c>
      <c r="DU44" s="65">
        <f>Model!$E$38</f>
        <v>3354</v>
      </c>
      <c r="DV44" s="65">
        <f>Model!$E$38</f>
        <v>3354</v>
      </c>
      <c r="DW44" s="65">
        <f>Model!$E$38</f>
        <v>3354</v>
      </c>
      <c r="DX44" s="65">
        <f>Model!$E$38</f>
        <v>3354</v>
      </c>
      <c r="DY44" s="65">
        <f>Model!$E$38</f>
        <v>3354</v>
      </c>
      <c r="DZ44" s="65">
        <f>Model!$E$38</f>
        <v>3354</v>
      </c>
      <c r="EA44" s="65">
        <f>Model!$E$38</f>
        <v>3354</v>
      </c>
      <c r="EB44" s="65">
        <f>Model!$E$38</f>
        <v>3354</v>
      </c>
      <c r="EC44" s="65">
        <f>Model!$E$38</f>
        <v>3354</v>
      </c>
      <c r="ED44" s="65">
        <f>Model!$E$38</f>
        <v>3354</v>
      </c>
      <c r="EE44" s="65">
        <f>Model!$E$38</f>
        <v>3354</v>
      </c>
      <c r="EF44" s="65">
        <f>Model!$E$38</f>
        <v>3354</v>
      </c>
      <c r="EG44" s="65">
        <f>Model!$E$38</f>
        <v>3354</v>
      </c>
      <c r="EH44" s="65">
        <f>Model!$E$38</f>
        <v>3354</v>
      </c>
      <c r="EI44" s="65">
        <f>Model!$E$38</f>
        <v>3354</v>
      </c>
      <c r="EJ44" s="65">
        <f>Model!$E$38</f>
        <v>3354</v>
      </c>
      <c r="EK44" s="65">
        <f>Model!$E$38</f>
        <v>3354</v>
      </c>
      <c r="EL44" s="65">
        <f>Model!$E$38</f>
        <v>3354</v>
      </c>
      <c r="EM44" s="65">
        <f>Model!$E$38</f>
        <v>3354</v>
      </c>
      <c r="EN44" s="65">
        <f>Model!$E$38</f>
        <v>3354</v>
      </c>
      <c r="EO44" s="65">
        <f>Model!$E$38</f>
        <v>3354</v>
      </c>
      <c r="EP44" s="65">
        <f>Model!$E$38</f>
        <v>3354</v>
      </c>
      <c r="EQ44" s="65">
        <f>Model!$E$38</f>
        <v>3354</v>
      </c>
      <c r="ER44" s="65">
        <f>Model!$E$38</f>
        <v>3354</v>
      </c>
      <c r="ES44" s="65">
        <f>Model!$E$38</f>
        <v>3354</v>
      </c>
      <c r="ET44" s="65">
        <f>Model!$E$38</f>
        <v>3354</v>
      </c>
      <c r="EU44" s="65">
        <f>Model!$E$38</f>
        <v>3354</v>
      </c>
      <c r="EV44" s="65">
        <f>Model!$E$38</f>
        <v>3354</v>
      </c>
      <c r="EW44" s="65">
        <f>Model!$E$38</f>
        <v>3354</v>
      </c>
      <c r="EX44" s="65">
        <f>Model!$E$38</f>
        <v>3354</v>
      </c>
      <c r="EY44" s="65">
        <f>Model!$E$38</f>
        <v>3354</v>
      </c>
      <c r="EZ44" s="65">
        <f>Model!$E$38</f>
        <v>3354</v>
      </c>
      <c r="FA44" s="65">
        <f>Model!$E$38</f>
        <v>3354</v>
      </c>
      <c r="FB44" s="65">
        <f>Model!$E$38</f>
        <v>3354</v>
      </c>
    </row>
    <row r="45" spans="1:158" x14ac:dyDescent="0.3">
      <c r="A45" s="53" t="s">
        <v>14</v>
      </c>
      <c r="B45" s="3" t="s">
        <v>71</v>
      </c>
      <c r="C45" s="65">
        <f>Engine!C7</f>
        <v>526.5</v>
      </c>
      <c r="D45" s="65">
        <f>Engine!D7</f>
        <v>526.5</v>
      </c>
      <c r="E45" s="65">
        <f>Engine!E7</f>
        <v>526.5</v>
      </c>
      <c r="F45" s="65">
        <f>Engine!F7</f>
        <v>526.5</v>
      </c>
      <c r="G45" s="65">
        <f>Engine!G7</f>
        <v>526.5</v>
      </c>
      <c r="H45" s="65">
        <f>Engine!H7</f>
        <v>526.5</v>
      </c>
      <c r="I45" s="65">
        <f>Engine!I7</f>
        <v>526.5</v>
      </c>
      <c r="J45" s="65">
        <f>Engine!J7</f>
        <v>526.5</v>
      </c>
      <c r="K45" s="65">
        <f>Engine!K7</f>
        <v>702</v>
      </c>
      <c r="L45" s="65">
        <f>Engine!L7</f>
        <v>702</v>
      </c>
      <c r="M45" s="65">
        <f>Engine!M7</f>
        <v>789.75</v>
      </c>
      <c r="N45" s="65">
        <f>Engine!N7</f>
        <v>789.75</v>
      </c>
      <c r="O45" s="65">
        <f>Engine!O7</f>
        <v>789.75</v>
      </c>
      <c r="P45" s="65">
        <f>Engine!P7</f>
        <v>789.75</v>
      </c>
      <c r="Q45" s="65">
        <f>Engine!Q7</f>
        <v>965.25000000000011</v>
      </c>
      <c r="R45" s="67">
        <f>Engine!R7</f>
        <v>965.25000000000011</v>
      </c>
      <c r="S45" s="65">
        <f>Engine!S7</f>
        <v>1140.75</v>
      </c>
      <c r="T45" s="65">
        <f>Engine!T7</f>
        <v>1140.75</v>
      </c>
      <c r="U45" s="65">
        <f>Engine!U7</f>
        <v>1140.75</v>
      </c>
      <c r="V45" s="65">
        <f>Engine!V7</f>
        <v>1140.75</v>
      </c>
      <c r="W45" s="65">
        <f>Engine!W7</f>
        <v>1140.75</v>
      </c>
      <c r="X45" s="65">
        <f>Engine!X7</f>
        <v>1140.75</v>
      </c>
      <c r="Y45" s="65">
        <f>Engine!Y7</f>
        <v>1140.75</v>
      </c>
      <c r="Z45" s="65">
        <f>Engine!Z7</f>
        <v>1140.75</v>
      </c>
      <c r="AA45" s="65">
        <f>Engine!AA7</f>
        <v>1140.75</v>
      </c>
      <c r="AB45" s="65">
        <f>Engine!AB7</f>
        <v>1140.75</v>
      </c>
      <c r="AC45" s="65">
        <f>Engine!AC7</f>
        <v>1140.75</v>
      </c>
      <c r="AD45" s="65">
        <f>Engine!AD7</f>
        <v>1140.75</v>
      </c>
      <c r="AE45" s="65">
        <f>Engine!AE7</f>
        <v>1140.75</v>
      </c>
      <c r="AF45" s="65">
        <f>Engine!AF7</f>
        <v>1140.75</v>
      </c>
      <c r="AG45" s="65">
        <f>Engine!AG7</f>
        <v>1140.75</v>
      </c>
      <c r="AH45" s="65">
        <f>Engine!AH7</f>
        <v>1140.75</v>
      </c>
      <c r="AI45" s="65">
        <f>Engine!AI7</f>
        <v>1140.75</v>
      </c>
      <c r="AJ45" s="65">
        <f>Engine!AJ7</f>
        <v>1140.75</v>
      </c>
      <c r="AK45" s="65">
        <f>Engine!AK7</f>
        <v>1140.75</v>
      </c>
      <c r="AL45" s="65">
        <f>Engine!AL7</f>
        <v>1140.75</v>
      </c>
      <c r="AM45" s="65">
        <f>Engine!AM7</f>
        <v>1140.75</v>
      </c>
      <c r="AN45" s="65">
        <f>Engine!AN7</f>
        <v>1140.75</v>
      </c>
      <c r="AO45" s="65">
        <f>Engine!AO7</f>
        <v>1140.75</v>
      </c>
      <c r="AP45" s="65">
        <f>Engine!AP7</f>
        <v>1140.75</v>
      </c>
      <c r="AQ45" s="65">
        <f>Engine!AQ7</f>
        <v>1140.75</v>
      </c>
      <c r="AR45" s="65">
        <f>Engine!AR7</f>
        <v>1140.75</v>
      </c>
      <c r="AS45" s="65">
        <f>Engine!AS7</f>
        <v>1140.75</v>
      </c>
      <c r="AT45" s="65">
        <f>Engine!AT7</f>
        <v>1140.75</v>
      </c>
      <c r="AU45" s="65">
        <f>Engine!AU7</f>
        <v>1140.75</v>
      </c>
      <c r="AV45" s="65">
        <f>Engine!AV7</f>
        <v>1140.75</v>
      </c>
      <c r="AW45" s="65">
        <f>Engine!AW7</f>
        <v>1140.75</v>
      </c>
      <c r="AX45" s="65">
        <f>Engine!AX7</f>
        <v>1140.75</v>
      </c>
      <c r="AY45" s="65">
        <f>Engine!AY7</f>
        <v>1140.75</v>
      </c>
      <c r="AZ45" s="65">
        <f>Engine!AZ7</f>
        <v>1140.75</v>
      </c>
      <c r="BA45" s="65">
        <f>Engine!BA7</f>
        <v>1140.75</v>
      </c>
      <c r="BB45" s="65">
        <f>Engine!BB7</f>
        <v>1140.75</v>
      </c>
      <c r="BC45" s="65">
        <f>Engine!BC7</f>
        <v>1140.75</v>
      </c>
      <c r="BD45" s="65">
        <f>Engine!BD7</f>
        <v>1140.75</v>
      </c>
      <c r="BE45" s="65">
        <f>Engine!BE7</f>
        <v>1140.75</v>
      </c>
      <c r="BF45" s="65">
        <f>Engine!BF7</f>
        <v>1140.75</v>
      </c>
      <c r="BG45" s="65">
        <f>Engine!BG7</f>
        <v>1140.75</v>
      </c>
      <c r="BH45" s="65">
        <f>Engine!BH7</f>
        <v>1140.75</v>
      </c>
      <c r="BI45" s="65">
        <f>Engine!BI7</f>
        <v>1140.75</v>
      </c>
      <c r="BJ45" s="65">
        <f>Engine!BJ7</f>
        <v>1140.75</v>
      </c>
      <c r="BK45" s="65">
        <f>Engine!BK7</f>
        <v>1140.75</v>
      </c>
      <c r="BL45" s="65">
        <f>Engine!BL7</f>
        <v>1140.75</v>
      </c>
      <c r="BM45" s="65">
        <f>Engine!BM7</f>
        <v>1140.75</v>
      </c>
      <c r="BN45" s="65">
        <f>Engine!BN7</f>
        <v>1140.75</v>
      </c>
      <c r="BO45" s="65">
        <f>Engine!BO7</f>
        <v>1140.75</v>
      </c>
      <c r="BP45" s="65">
        <f>Engine!BP7</f>
        <v>1140.75</v>
      </c>
      <c r="BQ45" s="65">
        <f>Engine!BQ7</f>
        <v>1140.75</v>
      </c>
      <c r="BR45" s="65">
        <f>Engine!BR7</f>
        <v>1140.75</v>
      </c>
      <c r="BS45" s="65">
        <f>Engine!BS7</f>
        <v>1140.75</v>
      </c>
      <c r="BT45" s="65">
        <f>Engine!BT7</f>
        <v>1140.75</v>
      </c>
      <c r="BU45" s="65">
        <f>Engine!BU7</f>
        <v>1140.75</v>
      </c>
      <c r="BV45" s="65">
        <f>Engine!BV7</f>
        <v>1140.75</v>
      </c>
      <c r="BW45" s="65">
        <f>Engine!BW7</f>
        <v>1140.75</v>
      </c>
      <c r="BX45" s="65">
        <f>Engine!BX7</f>
        <v>1140.75</v>
      </c>
      <c r="BY45" s="65">
        <f>Engine!BY7</f>
        <v>1140.75</v>
      </c>
      <c r="BZ45" s="65">
        <f>Engine!BZ7</f>
        <v>1140.75</v>
      </c>
      <c r="CA45" s="65">
        <f>Engine!CA7</f>
        <v>1140.75</v>
      </c>
      <c r="CB45" s="65">
        <f>Engine!CB7</f>
        <v>1140.75</v>
      </c>
      <c r="CC45" s="65">
        <f>Engine!CC7</f>
        <v>1140.75</v>
      </c>
      <c r="CD45" s="65">
        <f>Engine!CD7</f>
        <v>1140.75</v>
      </c>
      <c r="CE45" s="65">
        <f>Engine!CE7</f>
        <v>1140.75</v>
      </c>
      <c r="CF45" s="65">
        <f>Engine!CF7</f>
        <v>1140.75</v>
      </c>
      <c r="CG45" s="65">
        <f>Engine!CG7</f>
        <v>1140.75</v>
      </c>
      <c r="CH45" s="65">
        <f>Engine!CH7</f>
        <v>1140.75</v>
      </c>
      <c r="CI45" s="65">
        <f>Engine!CI7</f>
        <v>1140.75</v>
      </c>
      <c r="CJ45" s="65">
        <f>Engine!CJ7</f>
        <v>1140.75</v>
      </c>
      <c r="CK45" s="65">
        <f>Engine!CK7</f>
        <v>1140.75</v>
      </c>
      <c r="CL45" s="65">
        <f>Engine!CL7</f>
        <v>1140.75</v>
      </c>
      <c r="CM45" s="65">
        <f>Engine!CM7</f>
        <v>1140.75</v>
      </c>
      <c r="CN45" s="65">
        <f>Engine!CN7</f>
        <v>1140.75</v>
      </c>
      <c r="CO45" s="65">
        <f>Engine!CO7</f>
        <v>1140.75</v>
      </c>
      <c r="CP45" s="65">
        <f>Engine!CP7</f>
        <v>1140.75</v>
      </c>
      <c r="CQ45" s="65">
        <f>Engine!CQ7</f>
        <v>1140.75</v>
      </c>
      <c r="CR45" s="65">
        <f>Engine!CR7</f>
        <v>1140.75</v>
      </c>
      <c r="CS45" s="65">
        <f>Engine!CS7</f>
        <v>1140.75</v>
      </c>
      <c r="CT45" s="65">
        <f>Engine!CT7</f>
        <v>1140.75</v>
      </c>
      <c r="CU45" s="65">
        <f>Engine!CU7</f>
        <v>1140.75</v>
      </c>
      <c r="CV45" s="65">
        <f>Engine!CV7</f>
        <v>1140.75</v>
      </c>
      <c r="CW45" s="65">
        <f>Engine!CW7</f>
        <v>1140.75</v>
      </c>
      <c r="CX45" s="65">
        <f>Engine!CX7</f>
        <v>1140.75</v>
      </c>
      <c r="CY45" s="65">
        <f>Engine!CY7</f>
        <v>1140.75</v>
      </c>
      <c r="CZ45" s="65">
        <f>Engine!CZ7</f>
        <v>1140.75</v>
      </c>
      <c r="DA45" s="65">
        <f>Engine!DA7</f>
        <v>1140.75</v>
      </c>
      <c r="DB45" s="65">
        <f>Engine!DB7</f>
        <v>1140.75</v>
      </c>
      <c r="DC45" s="65">
        <f>Engine!DC7</f>
        <v>1140.75</v>
      </c>
      <c r="DD45" s="65">
        <f>Engine!DD7</f>
        <v>1140.75</v>
      </c>
      <c r="DE45" s="65">
        <f>Engine!DE7</f>
        <v>1140.75</v>
      </c>
      <c r="DF45" s="65">
        <f>Engine!DF7</f>
        <v>1140.75</v>
      </c>
      <c r="DG45" s="65">
        <f>Engine!DG7</f>
        <v>1140.75</v>
      </c>
      <c r="DH45" s="65">
        <f>Engine!DH7</f>
        <v>1140.75</v>
      </c>
      <c r="DI45" s="65">
        <f>Engine!DI7</f>
        <v>1140.75</v>
      </c>
      <c r="DJ45" s="65">
        <f>Engine!DJ7</f>
        <v>1140.75</v>
      </c>
      <c r="DK45" s="65">
        <f>Engine!DK7</f>
        <v>1140.75</v>
      </c>
      <c r="DL45" s="65">
        <f>Engine!DL7</f>
        <v>1140.75</v>
      </c>
      <c r="DM45" s="65">
        <f>Engine!DM7</f>
        <v>1140.75</v>
      </c>
      <c r="DN45" s="65">
        <f>Engine!DN7</f>
        <v>1140.75</v>
      </c>
      <c r="DO45" s="65">
        <f>Engine!DO7</f>
        <v>1140.75</v>
      </c>
      <c r="DP45" s="65">
        <f>Engine!DP7</f>
        <v>1140.75</v>
      </c>
      <c r="DQ45" s="65">
        <f>Engine!DQ7</f>
        <v>1140.75</v>
      </c>
      <c r="DR45" s="65">
        <f>Engine!DR7</f>
        <v>1140.75</v>
      </c>
      <c r="DS45" s="65">
        <f>Engine!DS7</f>
        <v>1140.75</v>
      </c>
      <c r="DT45" s="65">
        <f>Engine!DT7</f>
        <v>1140.75</v>
      </c>
      <c r="DU45" s="65">
        <f>Engine!DU7</f>
        <v>1140.75</v>
      </c>
      <c r="DV45" s="65">
        <f>Engine!DV7</f>
        <v>1140.75</v>
      </c>
      <c r="DW45" s="65">
        <f>Engine!DW7</f>
        <v>1140.75</v>
      </c>
      <c r="DX45" s="65">
        <f>Engine!DX7</f>
        <v>1140.75</v>
      </c>
      <c r="DY45" s="65">
        <f>Engine!DY7</f>
        <v>1140.75</v>
      </c>
      <c r="DZ45" s="65">
        <f>Engine!DZ7</f>
        <v>1140.75</v>
      </c>
      <c r="EA45" s="65">
        <f>Engine!EA7</f>
        <v>1140.75</v>
      </c>
      <c r="EB45" s="65">
        <f>Engine!EB7</f>
        <v>1140.75</v>
      </c>
      <c r="EC45" s="65">
        <f>Engine!EC7</f>
        <v>1140.75</v>
      </c>
      <c r="ED45" s="65">
        <f>Engine!ED7</f>
        <v>1140.75</v>
      </c>
      <c r="EE45" s="65">
        <f>Engine!EE7</f>
        <v>1140.75</v>
      </c>
      <c r="EF45" s="65">
        <f>Engine!EF7</f>
        <v>1140.75</v>
      </c>
      <c r="EG45" s="65">
        <f>Engine!EG7</f>
        <v>1140.75</v>
      </c>
      <c r="EH45" s="65">
        <f>Engine!EH7</f>
        <v>1140.75</v>
      </c>
      <c r="EI45" s="65">
        <f>Engine!EI7</f>
        <v>1140.75</v>
      </c>
      <c r="EJ45" s="65">
        <f>Engine!EJ7</f>
        <v>1140.75</v>
      </c>
      <c r="EK45" s="65">
        <f>Engine!EK7</f>
        <v>1140.75</v>
      </c>
      <c r="EL45" s="65">
        <f>Engine!EL7</f>
        <v>1140.75</v>
      </c>
      <c r="EM45" s="65">
        <f>Engine!EM7</f>
        <v>1140.75</v>
      </c>
      <c r="EN45" s="65">
        <f>Engine!EN7</f>
        <v>1140.75</v>
      </c>
      <c r="EO45" s="65">
        <f>Engine!EO7</f>
        <v>1140.75</v>
      </c>
      <c r="EP45" s="65">
        <f>Engine!EP7</f>
        <v>1140.75</v>
      </c>
      <c r="EQ45" s="65">
        <f>Engine!EQ7</f>
        <v>1140.75</v>
      </c>
      <c r="ER45" s="65">
        <f>Engine!ER7</f>
        <v>1140.75</v>
      </c>
      <c r="ES45" s="65">
        <f>Engine!ES7</f>
        <v>1140.75</v>
      </c>
      <c r="ET45" s="65">
        <f>Engine!ET7</f>
        <v>1140.75</v>
      </c>
      <c r="EU45" s="65">
        <f>Engine!EU7</f>
        <v>1140.75</v>
      </c>
      <c r="EV45" s="65">
        <f>Engine!EV7</f>
        <v>1140.75</v>
      </c>
      <c r="EW45" s="65">
        <f>Engine!EW7</f>
        <v>1140.75</v>
      </c>
      <c r="EX45" s="65">
        <f>Engine!EX7</f>
        <v>1140.75</v>
      </c>
      <c r="EY45" s="65">
        <f>Engine!EY7</f>
        <v>1140.75</v>
      </c>
      <c r="EZ45" s="65">
        <f>Engine!EZ7</f>
        <v>1140.75</v>
      </c>
      <c r="FA45" s="65">
        <f>Engine!FA7</f>
        <v>1140.75</v>
      </c>
      <c r="FB45" s="65">
        <f>Engine!FB7</f>
        <v>1140.75</v>
      </c>
    </row>
    <row r="46" spans="1:158" x14ac:dyDescent="0.3">
      <c r="A46" s="53" t="s">
        <v>75</v>
      </c>
      <c r="B46" s="3" t="s">
        <v>70</v>
      </c>
      <c r="C46" s="65">
        <f>Model!$E27</f>
        <v>154.5</v>
      </c>
      <c r="D46" s="65">
        <f>Model!$E27</f>
        <v>154.5</v>
      </c>
      <c r="E46" s="65">
        <f>Model!$E27</f>
        <v>154.5</v>
      </c>
      <c r="F46" s="65">
        <f>Model!$E27</f>
        <v>154.5</v>
      </c>
      <c r="G46" s="65">
        <f>Model!$E27</f>
        <v>154.5</v>
      </c>
      <c r="H46" s="65">
        <f>Model!$E27</f>
        <v>154.5</v>
      </c>
      <c r="I46" s="65">
        <f>Model!$E27</f>
        <v>154.5</v>
      </c>
      <c r="J46" s="65">
        <f>Model!$E27</f>
        <v>154.5</v>
      </c>
      <c r="K46" s="65">
        <f>Model!$E27</f>
        <v>154.5</v>
      </c>
      <c r="L46" s="65">
        <f>Model!$E27</f>
        <v>154.5</v>
      </c>
      <c r="M46" s="65">
        <f>Model!$E27</f>
        <v>154.5</v>
      </c>
      <c r="N46" s="65">
        <f>Model!$E27</f>
        <v>154.5</v>
      </c>
      <c r="O46" s="65">
        <f>Model!$E27</f>
        <v>154.5</v>
      </c>
      <c r="P46" s="65">
        <f>Model!$E27</f>
        <v>154.5</v>
      </c>
      <c r="Q46" s="65">
        <f>Model!$E27</f>
        <v>154.5</v>
      </c>
      <c r="R46" s="67">
        <f>Model!$E27</f>
        <v>154.5</v>
      </c>
      <c r="S46" s="65">
        <f>Model!$E27</f>
        <v>154.5</v>
      </c>
      <c r="T46" s="65">
        <f>Model!$E27</f>
        <v>154.5</v>
      </c>
      <c r="U46" s="65">
        <f>Model!$E27</f>
        <v>154.5</v>
      </c>
      <c r="V46" s="65">
        <f>Model!$E27</f>
        <v>154.5</v>
      </c>
      <c r="W46" s="65">
        <f>Model!$E27</f>
        <v>154.5</v>
      </c>
      <c r="X46" s="65">
        <f>Model!$E27</f>
        <v>154.5</v>
      </c>
      <c r="Y46" s="65">
        <f>Model!$E27</f>
        <v>154.5</v>
      </c>
      <c r="Z46" s="65">
        <f>Model!$E27</f>
        <v>154.5</v>
      </c>
      <c r="AA46" s="65">
        <f>Model!$E27</f>
        <v>154.5</v>
      </c>
      <c r="AB46" s="65">
        <f>Model!$E27</f>
        <v>154.5</v>
      </c>
      <c r="AC46" s="65">
        <f>Model!$E27</f>
        <v>154.5</v>
      </c>
      <c r="AD46" s="65">
        <f>Model!$E27</f>
        <v>154.5</v>
      </c>
      <c r="AE46" s="65">
        <f>Model!$E27</f>
        <v>154.5</v>
      </c>
      <c r="AF46" s="65">
        <f>Model!$E27</f>
        <v>154.5</v>
      </c>
      <c r="AG46" s="65">
        <f>Model!$E27</f>
        <v>154.5</v>
      </c>
      <c r="AH46" s="65">
        <f>Model!$E27</f>
        <v>154.5</v>
      </c>
      <c r="AI46" s="65">
        <f>Model!$E27</f>
        <v>154.5</v>
      </c>
      <c r="AJ46" s="65">
        <f>Model!$E27</f>
        <v>154.5</v>
      </c>
      <c r="AK46" s="65">
        <f>Model!$E27</f>
        <v>154.5</v>
      </c>
      <c r="AL46" s="65">
        <f>Model!$E27</f>
        <v>154.5</v>
      </c>
      <c r="AM46" s="65">
        <f>Model!$E27</f>
        <v>154.5</v>
      </c>
      <c r="AN46" s="65">
        <f>Model!$E27</f>
        <v>154.5</v>
      </c>
      <c r="AO46" s="65">
        <f>Model!$E27</f>
        <v>154.5</v>
      </c>
      <c r="AP46" s="65">
        <f>Model!$E27</f>
        <v>154.5</v>
      </c>
      <c r="AQ46" s="65">
        <f>Model!$E27</f>
        <v>154.5</v>
      </c>
      <c r="AR46" s="65">
        <f>Model!$E27</f>
        <v>154.5</v>
      </c>
      <c r="AS46" s="65">
        <f>Model!$E27</f>
        <v>154.5</v>
      </c>
      <c r="AT46" s="65">
        <f>Model!$E27</f>
        <v>154.5</v>
      </c>
      <c r="AU46" s="65">
        <f>Model!$E27</f>
        <v>154.5</v>
      </c>
      <c r="AV46" s="65">
        <f>Model!$E27</f>
        <v>154.5</v>
      </c>
      <c r="AW46" s="65">
        <f>Model!$E27</f>
        <v>154.5</v>
      </c>
      <c r="AX46" s="65">
        <f>Model!$E27</f>
        <v>154.5</v>
      </c>
      <c r="AY46" s="65">
        <f>Model!$E27</f>
        <v>154.5</v>
      </c>
      <c r="AZ46" s="65">
        <f>Model!$E27</f>
        <v>154.5</v>
      </c>
      <c r="BA46" s="65">
        <f>Model!$E27</f>
        <v>154.5</v>
      </c>
      <c r="BB46" s="65">
        <f>Model!$E27</f>
        <v>154.5</v>
      </c>
      <c r="BC46" s="65">
        <f>Model!$E27</f>
        <v>154.5</v>
      </c>
      <c r="BD46" s="65">
        <f>Model!$E27</f>
        <v>154.5</v>
      </c>
      <c r="BE46" s="65">
        <f>Model!$E27</f>
        <v>154.5</v>
      </c>
      <c r="BF46" s="65">
        <f>Model!$E27</f>
        <v>154.5</v>
      </c>
      <c r="BG46" s="65">
        <f>Model!$E27</f>
        <v>154.5</v>
      </c>
      <c r="BH46" s="65">
        <f>Model!$E27</f>
        <v>154.5</v>
      </c>
      <c r="BI46" s="65">
        <f>Model!$E27</f>
        <v>154.5</v>
      </c>
      <c r="BJ46" s="65">
        <f>Model!$E27</f>
        <v>154.5</v>
      </c>
      <c r="BK46" s="65">
        <f>Model!$E27</f>
        <v>154.5</v>
      </c>
      <c r="BL46" s="65">
        <f>Model!$E27</f>
        <v>154.5</v>
      </c>
      <c r="BM46" s="65">
        <f>Model!$E27</f>
        <v>154.5</v>
      </c>
      <c r="BN46" s="65">
        <f>Model!$E27</f>
        <v>154.5</v>
      </c>
      <c r="BO46" s="65">
        <f>Model!$E27</f>
        <v>154.5</v>
      </c>
      <c r="BP46" s="65">
        <f>Model!$E27</f>
        <v>154.5</v>
      </c>
      <c r="BQ46" s="65">
        <f>Model!$E27</f>
        <v>154.5</v>
      </c>
      <c r="BR46" s="65">
        <f>Model!$E27</f>
        <v>154.5</v>
      </c>
      <c r="BS46" s="65">
        <f>Model!$E27</f>
        <v>154.5</v>
      </c>
      <c r="BT46" s="65">
        <f>Model!$E27</f>
        <v>154.5</v>
      </c>
      <c r="BU46" s="65">
        <f>Model!$E27</f>
        <v>154.5</v>
      </c>
      <c r="BV46" s="65">
        <f>Model!$E27</f>
        <v>154.5</v>
      </c>
      <c r="BW46" s="65">
        <f>Model!$E27</f>
        <v>154.5</v>
      </c>
      <c r="BX46" s="65">
        <f>Model!$E27</f>
        <v>154.5</v>
      </c>
      <c r="BY46" s="65">
        <f>Model!$E27</f>
        <v>154.5</v>
      </c>
      <c r="BZ46" s="65">
        <f>Model!$E27</f>
        <v>154.5</v>
      </c>
      <c r="CA46" s="65">
        <f>Model!$E27</f>
        <v>154.5</v>
      </c>
      <c r="CB46" s="65">
        <f>Model!$E27</f>
        <v>154.5</v>
      </c>
      <c r="CC46" s="65">
        <f>Model!$E27</f>
        <v>154.5</v>
      </c>
      <c r="CD46" s="65">
        <f>Model!$E27</f>
        <v>154.5</v>
      </c>
      <c r="CE46" s="65">
        <f>Model!$E27</f>
        <v>154.5</v>
      </c>
      <c r="CF46" s="65">
        <f>Model!$E27</f>
        <v>154.5</v>
      </c>
      <c r="CG46" s="65">
        <f>Model!$E27</f>
        <v>154.5</v>
      </c>
      <c r="CH46" s="65">
        <f>Model!$E27</f>
        <v>154.5</v>
      </c>
      <c r="CI46" s="65">
        <f>Model!$E27</f>
        <v>154.5</v>
      </c>
      <c r="CJ46" s="65">
        <f>Model!$E27</f>
        <v>154.5</v>
      </c>
      <c r="CK46" s="65">
        <f>Model!$E27</f>
        <v>154.5</v>
      </c>
      <c r="CL46" s="65">
        <f>Model!$E27</f>
        <v>154.5</v>
      </c>
      <c r="CM46" s="65">
        <f>Model!$E27</f>
        <v>154.5</v>
      </c>
      <c r="CN46" s="65">
        <f>Model!$E27</f>
        <v>154.5</v>
      </c>
      <c r="CO46" s="65">
        <f>Model!$E27</f>
        <v>154.5</v>
      </c>
      <c r="CP46" s="65">
        <f>Model!$E27</f>
        <v>154.5</v>
      </c>
      <c r="CQ46" s="65">
        <f>Model!$E27</f>
        <v>154.5</v>
      </c>
      <c r="CR46" s="65">
        <f>Model!$E27</f>
        <v>154.5</v>
      </c>
      <c r="CS46" s="65">
        <f>Model!$E27</f>
        <v>154.5</v>
      </c>
      <c r="CT46" s="65">
        <f>Model!$E27</f>
        <v>154.5</v>
      </c>
      <c r="CU46" s="65">
        <f>Model!$E27</f>
        <v>154.5</v>
      </c>
      <c r="CV46" s="65">
        <f>Model!$E27</f>
        <v>154.5</v>
      </c>
      <c r="CW46" s="65">
        <f>Model!$E27</f>
        <v>154.5</v>
      </c>
      <c r="CX46" s="65">
        <f>Model!$E27</f>
        <v>154.5</v>
      </c>
      <c r="CY46" s="65">
        <f>Model!$E27</f>
        <v>154.5</v>
      </c>
      <c r="CZ46" s="65">
        <f>Model!$E27</f>
        <v>154.5</v>
      </c>
      <c r="DA46" s="65">
        <f>Model!$E27</f>
        <v>154.5</v>
      </c>
      <c r="DB46" s="65">
        <f>Model!$E27</f>
        <v>154.5</v>
      </c>
      <c r="DC46" s="65">
        <f>Model!$E27</f>
        <v>154.5</v>
      </c>
      <c r="DD46" s="65">
        <f>Model!$E27</f>
        <v>154.5</v>
      </c>
      <c r="DE46" s="65">
        <f>Model!$E27</f>
        <v>154.5</v>
      </c>
      <c r="DF46" s="65">
        <f>Model!$E27</f>
        <v>154.5</v>
      </c>
      <c r="DG46" s="65">
        <f>Model!$E27</f>
        <v>154.5</v>
      </c>
      <c r="DH46" s="65">
        <f>Model!$E27</f>
        <v>154.5</v>
      </c>
      <c r="DI46" s="65">
        <f>Model!$E27</f>
        <v>154.5</v>
      </c>
      <c r="DJ46" s="65">
        <f>Model!$E27</f>
        <v>154.5</v>
      </c>
      <c r="DK46" s="65">
        <f>Model!$E27</f>
        <v>154.5</v>
      </c>
      <c r="DL46" s="65">
        <f>Model!$E27</f>
        <v>154.5</v>
      </c>
      <c r="DM46" s="65">
        <f>Model!$E27</f>
        <v>154.5</v>
      </c>
      <c r="DN46" s="65">
        <f>Model!$E27</f>
        <v>154.5</v>
      </c>
      <c r="DO46" s="65">
        <f>Model!$E27</f>
        <v>154.5</v>
      </c>
      <c r="DP46" s="65">
        <f>Model!$E27</f>
        <v>154.5</v>
      </c>
      <c r="DQ46" s="65">
        <f>Model!$E27</f>
        <v>154.5</v>
      </c>
      <c r="DR46" s="65">
        <f>Model!$E27</f>
        <v>154.5</v>
      </c>
      <c r="DS46" s="65">
        <f>Model!$E27</f>
        <v>154.5</v>
      </c>
      <c r="DT46" s="65">
        <f>Model!$E27</f>
        <v>154.5</v>
      </c>
      <c r="DU46" s="65">
        <f>Model!$E27</f>
        <v>154.5</v>
      </c>
      <c r="DV46" s="65">
        <f>Model!$E27</f>
        <v>154.5</v>
      </c>
      <c r="DW46" s="65">
        <f>Model!$E27</f>
        <v>154.5</v>
      </c>
      <c r="DX46" s="65">
        <f>Model!$E27</f>
        <v>154.5</v>
      </c>
      <c r="DY46" s="65">
        <f>Model!$E27</f>
        <v>154.5</v>
      </c>
      <c r="DZ46" s="65">
        <f>Model!$E27</f>
        <v>154.5</v>
      </c>
      <c r="EA46" s="65">
        <f>Model!$E27</f>
        <v>154.5</v>
      </c>
      <c r="EB46" s="65">
        <f>Model!$E27</f>
        <v>154.5</v>
      </c>
      <c r="EC46" s="65">
        <f>Model!$E27</f>
        <v>154.5</v>
      </c>
      <c r="ED46" s="65">
        <f>Model!$E27</f>
        <v>154.5</v>
      </c>
      <c r="EE46" s="65">
        <f>Model!$E27</f>
        <v>154.5</v>
      </c>
      <c r="EF46" s="65">
        <f>Model!$E27</f>
        <v>154.5</v>
      </c>
      <c r="EG46" s="65">
        <f>Model!$E27</f>
        <v>154.5</v>
      </c>
      <c r="EH46" s="65">
        <f>Model!$E27</f>
        <v>154.5</v>
      </c>
      <c r="EI46" s="65">
        <f>Model!$E27</f>
        <v>154.5</v>
      </c>
      <c r="EJ46" s="65">
        <f>Model!$E27</f>
        <v>154.5</v>
      </c>
      <c r="EK46" s="65">
        <f>Model!$E27</f>
        <v>154.5</v>
      </c>
      <c r="EL46" s="65">
        <f>Model!$E27</f>
        <v>154.5</v>
      </c>
      <c r="EM46" s="65">
        <f>Model!$E27</f>
        <v>154.5</v>
      </c>
      <c r="EN46" s="65">
        <f>Model!$E27</f>
        <v>154.5</v>
      </c>
      <c r="EO46" s="65">
        <f>Model!$E27</f>
        <v>154.5</v>
      </c>
      <c r="EP46" s="65">
        <f>Model!$E27</f>
        <v>154.5</v>
      </c>
      <c r="EQ46" s="65">
        <f>Model!$E27</f>
        <v>154.5</v>
      </c>
      <c r="ER46" s="65">
        <f>Model!$E27</f>
        <v>154.5</v>
      </c>
      <c r="ES46" s="65">
        <f>Model!$E27</f>
        <v>154.5</v>
      </c>
      <c r="ET46" s="65">
        <f>Model!$E27</f>
        <v>154.5</v>
      </c>
      <c r="EU46" s="65">
        <f>Model!$E27</f>
        <v>154.5</v>
      </c>
      <c r="EV46" s="65">
        <f>Model!$E27</f>
        <v>154.5</v>
      </c>
      <c r="EW46" s="65">
        <f>Model!$E27</f>
        <v>154.5</v>
      </c>
      <c r="EX46" s="65">
        <f>Model!$E27</f>
        <v>154.5</v>
      </c>
      <c r="EY46" s="65">
        <f>Model!$E27</f>
        <v>154.5</v>
      </c>
      <c r="EZ46" s="65">
        <f>Model!$E27</f>
        <v>154.5</v>
      </c>
      <c r="FA46" s="65">
        <f>Model!$E27</f>
        <v>154.5</v>
      </c>
      <c r="FB46" s="65">
        <f>Model!$E27</f>
        <v>154.5</v>
      </c>
    </row>
    <row r="47" spans="1:158" x14ac:dyDescent="0.3">
      <c r="A47" s="53" t="s">
        <v>88</v>
      </c>
      <c r="B47" s="3" t="s">
        <v>70</v>
      </c>
      <c r="C47" s="65">
        <f>Model!$E39</f>
        <v>900</v>
      </c>
      <c r="D47" s="65">
        <f>Model!$E39</f>
        <v>900</v>
      </c>
      <c r="E47" s="65">
        <f>Model!$E39</f>
        <v>900</v>
      </c>
      <c r="F47" s="65">
        <f>Model!$E39</f>
        <v>900</v>
      </c>
      <c r="G47" s="65">
        <f>Model!$E39</f>
        <v>900</v>
      </c>
      <c r="H47" s="65">
        <f>Model!$E39</f>
        <v>900</v>
      </c>
      <c r="I47" s="65">
        <f>Model!$E39</f>
        <v>900</v>
      </c>
      <c r="J47" s="65">
        <f>Model!$E39</f>
        <v>900</v>
      </c>
      <c r="K47" s="65">
        <f>Model!$E39</f>
        <v>900</v>
      </c>
      <c r="L47" s="65">
        <f>Model!$E39</f>
        <v>900</v>
      </c>
      <c r="M47" s="65">
        <f>Model!$E39</f>
        <v>900</v>
      </c>
      <c r="N47" s="65">
        <f>Model!$E39</f>
        <v>900</v>
      </c>
      <c r="O47" s="65">
        <f>Model!$E39</f>
        <v>900</v>
      </c>
      <c r="P47" s="65">
        <f>Model!$E39</f>
        <v>900</v>
      </c>
      <c r="Q47" s="65">
        <f>Model!$E39</f>
        <v>900</v>
      </c>
      <c r="R47" s="67">
        <f>Model!$E39</f>
        <v>900</v>
      </c>
      <c r="S47" s="65">
        <f>Model!$E39</f>
        <v>900</v>
      </c>
      <c r="T47" s="65">
        <f>Model!$E39</f>
        <v>900</v>
      </c>
      <c r="U47" s="65">
        <f>Model!$E39</f>
        <v>900</v>
      </c>
      <c r="V47" s="65">
        <f>Model!$E39</f>
        <v>900</v>
      </c>
      <c r="W47" s="65">
        <f>Model!$E39</f>
        <v>900</v>
      </c>
      <c r="X47" s="65">
        <f>Model!$E39</f>
        <v>900</v>
      </c>
      <c r="Y47" s="65">
        <f>Model!$E39</f>
        <v>900</v>
      </c>
      <c r="Z47" s="65">
        <f>Model!$E39</f>
        <v>900</v>
      </c>
      <c r="AA47" s="65">
        <f>Model!$E39</f>
        <v>900</v>
      </c>
      <c r="AB47" s="65">
        <f>Model!$E39</f>
        <v>900</v>
      </c>
      <c r="AC47" s="65">
        <f>Model!$E39</f>
        <v>900</v>
      </c>
      <c r="AD47" s="65">
        <f>Model!$E39</f>
        <v>900</v>
      </c>
      <c r="AE47" s="65">
        <f>Model!$E39</f>
        <v>900</v>
      </c>
      <c r="AF47" s="65">
        <f>Model!$E39</f>
        <v>900</v>
      </c>
      <c r="AG47" s="65">
        <f>Model!$E39</f>
        <v>900</v>
      </c>
      <c r="AH47" s="65">
        <f>Model!$E39</f>
        <v>900</v>
      </c>
      <c r="AI47" s="65">
        <f>Model!$E39</f>
        <v>900</v>
      </c>
      <c r="AJ47" s="65">
        <f>Model!$E39</f>
        <v>900</v>
      </c>
      <c r="AK47" s="65">
        <f>Model!$E39</f>
        <v>900</v>
      </c>
      <c r="AL47" s="65">
        <f>Model!$E39</f>
        <v>900</v>
      </c>
      <c r="AM47" s="65">
        <f>Model!$E39</f>
        <v>900</v>
      </c>
      <c r="AN47" s="65">
        <f>Model!$E39</f>
        <v>900</v>
      </c>
      <c r="AO47" s="65">
        <f>Model!$E39</f>
        <v>900</v>
      </c>
      <c r="AP47" s="65">
        <f>Model!$E39</f>
        <v>900</v>
      </c>
      <c r="AQ47" s="65">
        <f>Model!$E39</f>
        <v>900</v>
      </c>
      <c r="AR47" s="65">
        <f>Model!$E39</f>
        <v>900</v>
      </c>
      <c r="AS47" s="65">
        <f>Model!$E39</f>
        <v>900</v>
      </c>
      <c r="AT47" s="65">
        <f>Model!$E39</f>
        <v>900</v>
      </c>
      <c r="AU47" s="65">
        <f>Model!$E39</f>
        <v>900</v>
      </c>
      <c r="AV47" s="65">
        <f>Model!$E39</f>
        <v>900</v>
      </c>
      <c r="AW47" s="65">
        <f>Model!$E39</f>
        <v>900</v>
      </c>
      <c r="AX47" s="65">
        <f>Model!$E39</f>
        <v>900</v>
      </c>
      <c r="AY47" s="65">
        <f>Model!$E39</f>
        <v>900</v>
      </c>
      <c r="AZ47" s="65">
        <f>Model!$E39</f>
        <v>900</v>
      </c>
      <c r="BA47" s="65">
        <f>Model!$E39</f>
        <v>900</v>
      </c>
      <c r="BB47" s="65">
        <f>Model!$E39</f>
        <v>900</v>
      </c>
      <c r="BC47" s="65">
        <f>Model!$E39</f>
        <v>900</v>
      </c>
      <c r="BD47" s="65">
        <f>Model!$E39</f>
        <v>900</v>
      </c>
      <c r="BE47" s="65">
        <f>Model!$E39</f>
        <v>900</v>
      </c>
      <c r="BF47" s="65">
        <f>Model!$E39</f>
        <v>900</v>
      </c>
      <c r="BG47" s="65">
        <f>Model!$E39</f>
        <v>900</v>
      </c>
      <c r="BH47" s="65">
        <f>Model!$E39</f>
        <v>900</v>
      </c>
      <c r="BI47" s="65">
        <f>Model!$E39</f>
        <v>900</v>
      </c>
      <c r="BJ47" s="65">
        <f>Model!$E39</f>
        <v>900</v>
      </c>
      <c r="BK47" s="65">
        <f>Model!$E39</f>
        <v>900</v>
      </c>
      <c r="BL47" s="65">
        <f>Model!$E39</f>
        <v>900</v>
      </c>
      <c r="BM47" s="65">
        <f>Model!$E39</f>
        <v>900</v>
      </c>
      <c r="BN47" s="65">
        <f>Model!$E39</f>
        <v>900</v>
      </c>
      <c r="BO47" s="65">
        <f>Model!$E39</f>
        <v>900</v>
      </c>
      <c r="BP47" s="65">
        <f>Model!$E39</f>
        <v>900</v>
      </c>
      <c r="BQ47" s="65">
        <f>Model!$E39</f>
        <v>900</v>
      </c>
      <c r="BR47" s="65">
        <f>Model!$E39</f>
        <v>900</v>
      </c>
      <c r="BS47" s="65">
        <f>Model!$E39</f>
        <v>900</v>
      </c>
      <c r="BT47" s="65">
        <f>Model!$E39</f>
        <v>900</v>
      </c>
      <c r="BU47" s="65">
        <f>Model!$E39</f>
        <v>900</v>
      </c>
      <c r="BV47" s="65">
        <f>Model!$E39</f>
        <v>900</v>
      </c>
      <c r="BW47" s="65">
        <f>Model!$E39</f>
        <v>900</v>
      </c>
      <c r="BX47" s="65">
        <f>Model!$E39</f>
        <v>900</v>
      </c>
      <c r="BY47" s="65">
        <f>Model!$E39</f>
        <v>900</v>
      </c>
      <c r="BZ47" s="65">
        <f>Model!$E39</f>
        <v>900</v>
      </c>
      <c r="CA47" s="65">
        <f>Model!$E39</f>
        <v>900</v>
      </c>
      <c r="CB47" s="65">
        <f>Model!$E39</f>
        <v>900</v>
      </c>
      <c r="CC47" s="65">
        <f>Model!$E39</f>
        <v>900</v>
      </c>
      <c r="CD47" s="65">
        <f>Model!$E39</f>
        <v>900</v>
      </c>
      <c r="CE47" s="65">
        <f>Model!$E39</f>
        <v>900</v>
      </c>
      <c r="CF47" s="65">
        <f>Model!$E39</f>
        <v>900</v>
      </c>
      <c r="CG47" s="65">
        <f>Model!$E39</f>
        <v>900</v>
      </c>
      <c r="CH47" s="65">
        <f>Model!$E39</f>
        <v>900</v>
      </c>
      <c r="CI47" s="65">
        <f>Model!$E39</f>
        <v>900</v>
      </c>
      <c r="CJ47" s="65">
        <f>Model!$E39</f>
        <v>900</v>
      </c>
      <c r="CK47" s="65">
        <f>Model!$E39</f>
        <v>900</v>
      </c>
      <c r="CL47" s="65">
        <f>Model!$E39</f>
        <v>900</v>
      </c>
      <c r="CM47" s="65">
        <f>Model!$E39</f>
        <v>900</v>
      </c>
      <c r="CN47" s="65">
        <f>Model!$E39</f>
        <v>900</v>
      </c>
      <c r="CO47" s="65">
        <f>Model!$E39</f>
        <v>900</v>
      </c>
      <c r="CP47" s="65">
        <f>Model!$E39</f>
        <v>900</v>
      </c>
      <c r="CQ47" s="65">
        <f>Model!$E39</f>
        <v>900</v>
      </c>
      <c r="CR47" s="65">
        <f>Model!$E39</f>
        <v>900</v>
      </c>
      <c r="CS47" s="65">
        <f>Model!$E39</f>
        <v>900</v>
      </c>
      <c r="CT47" s="65">
        <f>Model!$E39</f>
        <v>900</v>
      </c>
      <c r="CU47" s="65">
        <f>Model!$E39</f>
        <v>900</v>
      </c>
      <c r="CV47" s="65">
        <f>Model!$E39</f>
        <v>900</v>
      </c>
      <c r="CW47" s="65">
        <f>Model!$E39</f>
        <v>900</v>
      </c>
      <c r="CX47" s="65">
        <f>Model!$E39</f>
        <v>900</v>
      </c>
      <c r="CY47" s="65">
        <f>Model!$E39</f>
        <v>900</v>
      </c>
      <c r="CZ47" s="65">
        <f>Model!$E39</f>
        <v>900</v>
      </c>
      <c r="DA47" s="65">
        <f>Model!$E39</f>
        <v>900</v>
      </c>
      <c r="DB47" s="65">
        <f>Model!$E39</f>
        <v>900</v>
      </c>
      <c r="DC47" s="65">
        <f>Model!$E39</f>
        <v>900</v>
      </c>
      <c r="DD47" s="65">
        <f>Model!$E39</f>
        <v>900</v>
      </c>
      <c r="DE47" s="65">
        <f>Model!$E39</f>
        <v>900</v>
      </c>
      <c r="DF47" s="65">
        <f>Model!$E39</f>
        <v>900</v>
      </c>
      <c r="DG47" s="65">
        <f>Model!$E39</f>
        <v>900</v>
      </c>
      <c r="DH47" s="65">
        <f>Model!$E39</f>
        <v>900</v>
      </c>
      <c r="DI47" s="65">
        <f>Model!$E39</f>
        <v>900</v>
      </c>
      <c r="DJ47" s="65">
        <f>Model!$E39</f>
        <v>900</v>
      </c>
      <c r="DK47" s="65">
        <f>Model!$E39</f>
        <v>900</v>
      </c>
      <c r="DL47" s="65">
        <f>Model!$E39</f>
        <v>900</v>
      </c>
      <c r="DM47" s="65">
        <f>Model!$E39</f>
        <v>900</v>
      </c>
      <c r="DN47" s="65">
        <f>Model!$E39</f>
        <v>900</v>
      </c>
      <c r="DO47" s="65">
        <f>Model!$E39</f>
        <v>900</v>
      </c>
      <c r="DP47" s="65">
        <f>Model!$E39</f>
        <v>900</v>
      </c>
      <c r="DQ47" s="65">
        <f>Model!$E39</f>
        <v>900</v>
      </c>
      <c r="DR47" s="65">
        <f>Model!$E39</f>
        <v>900</v>
      </c>
      <c r="DS47" s="65">
        <f>Model!$E39</f>
        <v>900</v>
      </c>
      <c r="DT47" s="65">
        <f>Model!$E39</f>
        <v>900</v>
      </c>
      <c r="DU47" s="65">
        <f>Model!$E39</f>
        <v>900</v>
      </c>
      <c r="DV47" s="65">
        <f>Model!$E39</f>
        <v>900</v>
      </c>
      <c r="DW47" s="65">
        <f>Model!$E39</f>
        <v>900</v>
      </c>
      <c r="DX47" s="65">
        <f>Model!$E39</f>
        <v>900</v>
      </c>
      <c r="DY47" s="65">
        <f>Model!$E39</f>
        <v>900</v>
      </c>
      <c r="DZ47" s="65">
        <f>Model!$E39</f>
        <v>900</v>
      </c>
      <c r="EA47" s="65">
        <f>Model!$E39</f>
        <v>900</v>
      </c>
      <c r="EB47" s="65">
        <f>Model!$E39</f>
        <v>900</v>
      </c>
      <c r="EC47" s="65">
        <f>Model!$E39</f>
        <v>900</v>
      </c>
      <c r="ED47" s="65">
        <f>Model!$E39</f>
        <v>900</v>
      </c>
      <c r="EE47" s="65">
        <f>Model!$E39</f>
        <v>900</v>
      </c>
      <c r="EF47" s="65">
        <f>Model!$E39</f>
        <v>900</v>
      </c>
      <c r="EG47" s="65">
        <f>Model!$E39</f>
        <v>900</v>
      </c>
      <c r="EH47" s="65">
        <f>Model!$E39</f>
        <v>900</v>
      </c>
      <c r="EI47" s="65">
        <f>Model!$E39</f>
        <v>900</v>
      </c>
      <c r="EJ47" s="65">
        <f>Model!$E39</f>
        <v>900</v>
      </c>
      <c r="EK47" s="65">
        <f>Model!$E39</f>
        <v>900</v>
      </c>
      <c r="EL47" s="65">
        <f>Model!$E39</f>
        <v>900</v>
      </c>
      <c r="EM47" s="65">
        <f>Model!$E39</f>
        <v>900</v>
      </c>
      <c r="EN47" s="65">
        <f>Model!$E39</f>
        <v>900</v>
      </c>
      <c r="EO47" s="65">
        <f>Model!$E39</f>
        <v>900</v>
      </c>
      <c r="EP47" s="65">
        <f>Model!$E39</f>
        <v>900</v>
      </c>
      <c r="EQ47" s="65">
        <f>Model!$E39</f>
        <v>900</v>
      </c>
      <c r="ER47" s="65">
        <f>Model!$E39</f>
        <v>900</v>
      </c>
      <c r="ES47" s="65">
        <f>Model!$E39</f>
        <v>900</v>
      </c>
      <c r="ET47" s="65">
        <f>Model!$E39</f>
        <v>900</v>
      </c>
      <c r="EU47" s="65">
        <f>Model!$E39</f>
        <v>900</v>
      </c>
      <c r="EV47" s="65">
        <f>Model!$E39</f>
        <v>900</v>
      </c>
      <c r="EW47" s="65">
        <f>Model!$E39</f>
        <v>900</v>
      </c>
      <c r="EX47" s="65">
        <f>Model!$E39</f>
        <v>900</v>
      </c>
      <c r="EY47" s="65">
        <f>Model!$E39</f>
        <v>900</v>
      </c>
      <c r="EZ47" s="65">
        <f>Model!$E39</f>
        <v>900</v>
      </c>
      <c r="FA47" s="65">
        <f>Model!$E39</f>
        <v>900</v>
      </c>
      <c r="FB47" s="65">
        <f>Model!$E39</f>
        <v>900</v>
      </c>
    </row>
    <row r="48" spans="1:158" ht="7.95" customHeight="1" x14ac:dyDescent="0.3">
      <c r="A48" s="73"/>
      <c r="B48" s="17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79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</row>
    <row r="49" spans="1:158" ht="7.95" customHeight="1" x14ac:dyDescent="0.3"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</row>
    <row r="50" spans="1:158" s="62" customFormat="1" x14ac:dyDescent="0.3">
      <c r="A50" s="53" t="s">
        <v>77</v>
      </c>
      <c r="B50" s="3"/>
      <c r="C50" s="65">
        <f>SUM(C40:C47)</f>
        <v>17774.700000000004</v>
      </c>
      <c r="D50" s="65">
        <f t="shared" ref="D50:BO50" si="23">SUM(D40:D47)</f>
        <v>17774.700000000004</v>
      </c>
      <c r="E50" s="65">
        <f t="shared" si="23"/>
        <v>17774.700000000004</v>
      </c>
      <c r="F50" s="65">
        <f t="shared" si="23"/>
        <v>17774.700000000004</v>
      </c>
      <c r="G50" s="65">
        <f t="shared" si="23"/>
        <v>17774.700000000004</v>
      </c>
      <c r="H50" s="65">
        <f t="shared" si="23"/>
        <v>17774.700000000004</v>
      </c>
      <c r="I50" s="65">
        <f t="shared" si="23"/>
        <v>17774.700000000004</v>
      </c>
      <c r="J50" s="65">
        <f t="shared" si="23"/>
        <v>17774.700000000004</v>
      </c>
      <c r="K50" s="65">
        <f t="shared" si="23"/>
        <v>19874.200000000004</v>
      </c>
      <c r="L50" s="65">
        <f t="shared" si="23"/>
        <v>14487</v>
      </c>
      <c r="M50" s="65">
        <f t="shared" si="23"/>
        <v>10101.450000000001</v>
      </c>
      <c r="N50" s="65">
        <f t="shared" si="23"/>
        <v>10101.450000000001</v>
      </c>
      <c r="O50" s="65">
        <f t="shared" si="23"/>
        <v>10101.450000000001</v>
      </c>
      <c r="P50" s="65">
        <f t="shared" si="23"/>
        <v>10101.450000000001</v>
      </c>
      <c r="Q50" s="65">
        <f t="shared" si="23"/>
        <v>10757.95</v>
      </c>
      <c r="R50" s="67">
        <f t="shared" si="23"/>
        <v>10757.95</v>
      </c>
      <c r="S50" s="65">
        <f t="shared" si="23"/>
        <v>11414.45</v>
      </c>
      <c r="T50" s="65">
        <f t="shared" si="23"/>
        <v>11414.45</v>
      </c>
      <c r="U50" s="65">
        <f t="shared" si="23"/>
        <v>11414.45</v>
      </c>
      <c r="V50" s="65">
        <f t="shared" si="23"/>
        <v>11414.45</v>
      </c>
      <c r="W50" s="65">
        <f t="shared" si="23"/>
        <v>11414.45</v>
      </c>
      <c r="X50" s="65">
        <f t="shared" si="23"/>
        <v>11414.45</v>
      </c>
      <c r="Y50" s="65">
        <f t="shared" si="23"/>
        <v>11414.45</v>
      </c>
      <c r="Z50" s="65">
        <f t="shared" si="23"/>
        <v>11414.45</v>
      </c>
      <c r="AA50" s="65">
        <f t="shared" si="23"/>
        <v>11414.45</v>
      </c>
      <c r="AB50" s="65">
        <f t="shared" si="23"/>
        <v>11414.45</v>
      </c>
      <c r="AC50" s="65">
        <f t="shared" si="23"/>
        <v>11414.45</v>
      </c>
      <c r="AD50" s="65">
        <f t="shared" si="23"/>
        <v>11414.45</v>
      </c>
      <c r="AE50" s="65">
        <f t="shared" si="23"/>
        <v>11414.45</v>
      </c>
      <c r="AF50" s="65">
        <f t="shared" si="23"/>
        <v>11414.45</v>
      </c>
      <c r="AG50" s="65">
        <f t="shared" si="23"/>
        <v>11414.45</v>
      </c>
      <c r="AH50" s="65">
        <f t="shared" si="23"/>
        <v>11414.45</v>
      </c>
      <c r="AI50" s="65">
        <f t="shared" si="23"/>
        <v>11414.45</v>
      </c>
      <c r="AJ50" s="65">
        <f t="shared" si="23"/>
        <v>11414.45</v>
      </c>
      <c r="AK50" s="65">
        <f t="shared" si="23"/>
        <v>11414.45</v>
      </c>
      <c r="AL50" s="65">
        <f t="shared" si="23"/>
        <v>11414.45</v>
      </c>
      <c r="AM50" s="65">
        <f t="shared" si="23"/>
        <v>11414.45</v>
      </c>
      <c r="AN50" s="65">
        <f t="shared" si="23"/>
        <v>11414.45</v>
      </c>
      <c r="AO50" s="65">
        <f t="shared" si="23"/>
        <v>11414.45</v>
      </c>
      <c r="AP50" s="65">
        <f t="shared" si="23"/>
        <v>11414.45</v>
      </c>
      <c r="AQ50" s="65">
        <f t="shared" si="23"/>
        <v>11414.45</v>
      </c>
      <c r="AR50" s="65">
        <f t="shared" si="23"/>
        <v>11414.45</v>
      </c>
      <c r="AS50" s="65">
        <f t="shared" si="23"/>
        <v>11414.45</v>
      </c>
      <c r="AT50" s="65">
        <f t="shared" si="23"/>
        <v>11414.45</v>
      </c>
      <c r="AU50" s="65">
        <f t="shared" si="23"/>
        <v>11414.45</v>
      </c>
      <c r="AV50" s="65">
        <f t="shared" si="23"/>
        <v>11414.45</v>
      </c>
      <c r="AW50" s="65">
        <f t="shared" si="23"/>
        <v>11414.45</v>
      </c>
      <c r="AX50" s="65">
        <f t="shared" si="23"/>
        <v>11414.45</v>
      </c>
      <c r="AY50" s="65">
        <f t="shared" si="23"/>
        <v>11414.45</v>
      </c>
      <c r="AZ50" s="65">
        <f t="shared" si="23"/>
        <v>11414.45</v>
      </c>
      <c r="BA50" s="65">
        <f t="shared" si="23"/>
        <v>11414.45</v>
      </c>
      <c r="BB50" s="65">
        <f t="shared" si="23"/>
        <v>11414.45</v>
      </c>
      <c r="BC50" s="65">
        <f t="shared" si="23"/>
        <v>11414.45</v>
      </c>
      <c r="BD50" s="65">
        <f t="shared" si="23"/>
        <v>11414.45</v>
      </c>
      <c r="BE50" s="65">
        <f t="shared" si="23"/>
        <v>11414.45</v>
      </c>
      <c r="BF50" s="65">
        <f t="shared" si="23"/>
        <v>11414.45</v>
      </c>
      <c r="BG50" s="65">
        <f t="shared" si="23"/>
        <v>11414.45</v>
      </c>
      <c r="BH50" s="65">
        <f t="shared" si="23"/>
        <v>11414.45</v>
      </c>
      <c r="BI50" s="65">
        <f t="shared" si="23"/>
        <v>11414.45</v>
      </c>
      <c r="BJ50" s="65">
        <f t="shared" si="23"/>
        <v>11414.45</v>
      </c>
      <c r="BK50" s="65">
        <f t="shared" si="23"/>
        <v>11414.45</v>
      </c>
      <c r="BL50" s="65">
        <f t="shared" si="23"/>
        <v>11414.45</v>
      </c>
      <c r="BM50" s="65">
        <f t="shared" si="23"/>
        <v>11414.45</v>
      </c>
      <c r="BN50" s="65">
        <f t="shared" si="23"/>
        <v>11414.45</v>
      </c>
      <c r="BO50" s="65">
        <f t="shared" si="23"/>
        <v>11414.45</v>
      </c>
      <c r="BP50" s="65">
        <f t="shared" ref="BP50:CD50" si="24">SUM(BP40:BP47)</f>
        <v>11414.45</v>
      </c>
      <c r="BQ50" s="65">
        <f t="shared" si="24"/>
        <v>11414.45</v>
      </c>
      <c r="BR50" s="65">
        <f t="shared" si="24"/>
        <v>11414.45</v>
      </c>
      <c r="BS50" s="65">
        <f t="shared" si="24"/>
        <v>11414.45</v>
      </c>
      <c r="BT50" s="65">
        <f t="shared" si="24"/>
        <v>11414.45</v>
      </c>
      <c r="BU50" s="65">
        <f t="shared" si="24"/>
        <v>11414.45</v>
      </c>
      <c r="BV50" s="65">
        <f t="shared" si="24"/>
        <v>11414.45</v>
      </c>
      <c r="BW50" s="65">
        <f t="shared" si="24"/>
        <v>11414.45</v>
      </c>
      <c r="BX50" s="65">
        <f t="shared" si="24"/>
        <v>11414.45</v>
      </c>
      <c r="BY50" s="65">
        <f t="shared" si="24"/>
        <v>11414.45</v>
      </c>
      <c r="BZ50" s="65">
        <f t="shared" si="24"/>
        <v>11414.45</v>
      </c>
      <c r="CA50" s="65">
        <f t="shared" si="24"/>
        <v>11414.45</v>
      </c>
      <c r="CB50" s="65">
        <f t="shared" si="24"/>
        <v>11414.45</v>
      </c>
      <c r="CC50" s="65">
        <f t="shared" si="24"/>
        <v>11414.45</v>
      </c>
      <c r="CD50" s="65">
        <f t="shared" si="24"/>
        <v>11414.45</v>
      </c>
      <c r="CE50" s="65">
        <f t="shared" ref="CE50:DB50" si="25">SUM(CE40:CE47)</f>
        <v>11414.45</v>
      </c>
      <c r="CF50" s="65">
        <f t="shared" si="25"/>
        <v>11414.45</v>
      </c>
      <c r="CG50" s="65">
        <f t="shared" si="25"/>
        <v>11414.45</v>
      </c>
      <c r="CH50" s="65">
        <f t="shared" si="25"/>
        <v>11414.45</v>
      </c>
      <c r="CI50" s="65">
        <f t="shared" si="25"/>
        <v>11414.45</v>
      </c>
      <c r="CJ50" s="65">
        <f t="shared" si="25"/>
        <v>11414.45</v>
      </c>
      <c r="CK50" s="65">
        <f t="shared" si="25"/>
        <v>11414.45</v>
      </c>
      <c r="CL50" s="65">
        <f t="shared" si="25"/>
        <v>11414.45</v>
      </c>
      <c r="CM50" s="65">
        <f t="shared" si="25"/>
        <v>11414.45</v>
      </c>
      <c r="CN50" s="65">
        <f t="shared" si="25"/>
        <v>11414.45</v>
      </c>
      <c r="CO50" s="65">
        <f t="shared" si="25"/>
        <v>11414.45</v>
      </c>
      <c r="CP50" s="65">
        <f t="shared" si="25"/>
        <v>11414.45</v>
      </c>
      <c r="CQ50" s="65">
        <f t="shared" si="25"/>
        <v>11414.45</v>
      </c>
      <c r="CR50" s="65">
        <f t="shared" si="25"/>
        <v>11414.45</v>
      </c>
      <c r="CS50" s="65">
        <f t="shared" si="25"/>
        <v>11414.45</v>
      </c>
      <c r="CT50" s="65">
        <f t="shared" si="25"/>
        <v>11414.45</v>
      </c>
      <c r="CU50" s="65">
        <f t="shared" si="25"/>
        <v>11414.45</v>
      </c>
      <c r="CV50" s="65">
        <f t="shared" si="25"/>
        <v>11414.45</v>
      </c>
      <c r="CW50" s="65">
        <f t="shared" si="25"/>
        <v>11414.45</v>
      </c>
      <c r="CX50" s="65">
        <f t="shared" si="25"/>
        <v>11414.45</v>
      </c>
      <c r="CY50" s="65">
        <f t="shared" si="25"/>
        <v>11414.45</v>
      </c>
      <c r="CZ50" s="65">
        <f t="shared" si="25"/>
        <v>11414.45</v>
      </c>
      <c r="DA50" s="65">
        <f t="shared" si="25"/>
        <v>11414.45</v>
      </c>
      <c r="DB50" s="65">
        <f t="shared" si="25"/>
        <v>11414.45</v>
      </c>
      <c r="DC50" s="65">
        <f t="shared" ref="DC50:FB50" si="26">SUM(DC40:DC47)</f>
        <v>11414.45</v>
      </c>
      <c r="DD50" s="65">
        <f t="shared" si="26"/>
        <v>11414.45</v>
      </c>
      <c r="DE50" s="65">
        <f t="shared" si="26"/>
        <v>11414.45</v>
      </c>
      <c r="DF50" s="65">
        <f t="shared" si="26"/>
        <v>11414.45</v>
      </c>
      <c r="DG50" s="65">
        <f t="shared" si="26"/>
        <v>11414.45</v>
      </c>
      <c r="DH50" s="65">
        <f t="shared" si="26"/>
        <v>11414.45</v>
      </c>
      <c r="DI50" s="65">
        <f t="shared" si="26"/>
        <v>11414.45</v>
      </c>
      <c r="DJ50" s="65">
        <f t="shared" si="26"/>
        <v>11414.45</v>
      </c>
      <c r="DK50" s="65">
        <f t="shared" si="26"/>
        <v>11414.45</v>
      </c>
      <c r="DL50" s="65">
        <f t="shared" si="26"/>
        <v>11414.45</v>
      </c>
      <c r="DM50" s="65">
        <f t="shared" si="26"/>
        <v>11414.45</v>
      </c>
      <c r="DN50" s="65">
        <f t="shared" si="26"/>
        <v>11414.45</v>
      </c>
      <c r="DO50" s="65">
        <f t="shared" si="26"/>
        <v>11414.45</v>
      </c>
      <c r="DP50" s="65">
        <f t="shared" si="26"/>
        <v>11414.45</v>
      </c>
      <c r="DQ50" s="65">
        <f t="shared" si="26"/>
        <v>11414.45</v>
      </c>
      <c r="DR50" s="65">
        <f t="shared" si="26"/>
        <v>11414.45</v>
      </c>
      <c r="DS50" s="65">
        <f t="shared" si="26"/>
        <v>11414.45</v>
      </c>
      <c r="DT50" s="65">
        <f t="shared" si="26"/>
        <v>11414.45</v>
      </c>
      <c r="DU50" s="65">
        <f t="shared" si="26"/>
        <v>11414.45</v>
      </c>
      <c r="DV50" s="65">
        <f t="shared" si="26"/>
        <v>11414.45</v>
      </c>
      <c r="DW50" s="65">
        <f t="shared" si="26"/>
        <v>11414.45</v>
      </c>
      <c r="DX50" s="65">
        <f t="shared" si="26"/>
        <v>11414.45</v>
      </c>
      <c r="DY50" s="65">
        <f t="shared" si="26"/>
        <v>11414.45</v>
      </c>
      <c r="DZ50" s="65">
        <f t="shared" si="26"/>
        <v>11414.45</v>
      </c>
      <c r="EA50" s="65">
        <f t="shared" si="26"/>
        <v>11414.45</v>
      </c>
      <c r="EB50" s="65">
        <f t="shared" si="26"/>
        <v>11414.45</v>
      </c>
      <c r="EC50" s="65">
        <f t="shared" si="26"/>
        <v>11414.45</v>
      </c>
      <c r="ED50" s="65">
        <f t="shared" si="26"/>
        <v>11414.45</v>
      </c>
      <c r="EE50" s="65">
        <f t="shared" si="26"/>
        <v>11414.45</v>
      </c>
      <c r="EF50" s="65">
        <f t="shared" si="26"/>
        <v>11414.45</v>
      </c>
      <c r="EG50" s="65">
        <f t="shared" si="26"/>
        <v>11414.45</v>
      </c>
      <c r="EH50" s="65">
        <f t="shared" si="26"/>
        <v>11414.45</v>
      </c>
      <c r="EI50" s="65">
        <f t="shared" si="26"/>
        <v>11414.45</v>
      </c>
      <c r="EJ50" s="65">
        <f t="shared" si="26"/>
        <v>11414.45</v>
      </c>
      <c r="EK50" s="65">
        <f t="shared" si="26"/>
        <v>11414.45</v>
      </c>
      <c r="EL50" s="65">
        <f t="shared" si="26"/>
        <v>11414.45</v>
      </c>
      <c r="EM50" s="65">
        <f t="shared" si="26"/>
        <v>11414.45</v>
      </c>
      <c r="EN50" s="65">
        <f t="shared" si="26"/>
        <v>11414.45</v>
      </c>
      <c r="EO50" s="65">
        <f t="shared" si="26"/>
        <v>11414.45</v>
      </c>
      <c r="EP50" s="65">
        <f t="shared" si="26"/>
        <v>11414.45</v>
      </c>
      <c r="EQ50" s="65">
        <f t="shared" si="26"/>
        <v>11414.45</v>
      </c>
      <c r="ER50" s="65">
        <f t="shared" si="26"/>
        <v>11414.45</v>
      </c>
      <c r="ES50" s="65">
        <f t="shared" si="26"/>
        <v>11414.45</v>
      </c>
      <c r="ET50" s="65">
        <f t="shared" si="26"/>
        <v>11414.45</v>
      </c>
      <c r="EU50" s="65">
        <f t="shared" si="26"/>
        <v>11414.45</v>
      </c>
      <c r="EV50" s="65">
        <f t="shared" si="26"/>
        <v>11414.45</v>
      </c>
      <c r="EW50" s="65">
        <f t="shared" si="26"/>
        <v>11414.45</v>
      </c>
      <c r="EX50" s="65">
        <f t="shared" si="26"/>
        <v>11414.45</v>
      </c>
      <c r="EY50" s="65">
        <f t="shared" si="26"/>
        <v>11414.45</v>
      </c>
      <c r="EZ50" s="65">
        <f t="shared" si="26"/>
        <v>11414.45</v>
      </c>
      <c r="FA50" s="65">
        <f t="shared" si="26"/>
        <v>11414.45</v>
      </c>
      <c r="FB50" s="65">
        <f t="shared" si="26"/>
        <v>11414.45</v>
      </c>
    </row>
    <row r="51" spans="1:158" x14ac:dyDescent="0.3"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5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</row>
    <row r="52" spans="1:158" x14ac:dyDescent="0.3">
      <c r="A52" s="53" t="s">
        <v>74</v>
      </c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</row>
    <row r="53" spans="1:158" x14ac:dyDescent="0.3">
      <c r="A53" s="53" t="s">
        <v>66</v>
      </c>
      <c r="B53" s="3" t="s">
        <v>70</v>
      </c>
      <c r="C53" s="65">
        <f>Model!$E$37</f>
        <v>22944.424996861115</v>
      </c>
      <c r="D53" s="65">
        <f>Model!$E$37</f>
        <v>22944.424996861115</v>
      </c>
      <c r="E53" s="65">
        <f>Model!$E$37</f>
        <v>22944.424996861115</v>
      </c>
      <c r="F53" s="65">
        <f>Model!$E$37</f>
        <v>22944.424996861115</v>
      </c>
      <c r="G53" s="65">
        <f>Model!$E$37</f>
        <v>22944.424996861115</v>
      </c>
      <c r="H53" s="65">
        <f>Model!$E$37</f>
        <v>22944.424996861115</v>
      </c>
      <c r="I53" s="65">
        <f>Model!$E$37</f>
        <v>22944.424996861115</v>
      </c>
      <c r="J53" s="65">
        <f>Model!$E$37</f>
        <v>22944.424996861115</v>
      </c>
      <c r="K53" s="65">
        <f>Model!$E$37</f>
        <v>22944.424996861115</v>
      </c>
      <c r="L53" s="65">
        <f>Model!$E$37</f>
        <v>22944.424996861115</v>
      </c>
      <c r="M53" s="65">
        <f>Model!$E$37</f>
        <v>22944.424996861115</v>
      </c>
      <c r="N53" s="65">
        <f>Model!$E$37</f>
        <v>22944.424996861115</v>
      </c>
      <c r="O53" s="65">
        <f>Model!$E$37</f>
        <v>22944.424996861115</v>
      </c>
      <c r="P53" s="65">
        <f>Model!$E$37</f>
        <v>22944.424996861115</v>
      </c>
      <c r="Q53" s="65">
        <f>Model!$E$37</f>
        <v>22944.424996861115</v>
      </c>
      <c r="R53" s="67">
        <f>Model!$E$37</f>
        <v>22944.424996861115</v>
      </c>
      <c r="S53" s="65">
        <f>Model!$E$37</f>
        <v>22944.424996861115</v>
      </c>
      <c r="T53" s="65">
        <f>Model!$E$37</f>
        <v>22944.424996861115</v>
      </c>
      <c r="U53" s="65">
        <f>Model!$E$37</f>
        <v>22944.424996861115</v>
      </c>
      <c r="V53" s="65">
        <f>Model!$E$37</f>
        <v>22944.424996861115</v>
      </c>
      <c r="W53" s="65">
        <f>Model!$E$37</f>
        <v>22944.424996861115</v>
      </c>
      <c r="X53" s="65">
        <f>Model!$E$37</f>
        <v>22944.424996861115</v>
      </c>
      <c r="Y53" s="65">
        <f>Model!$E$37</f>
        <v>22944.424996861115</v>
      </c>
      <c r="Z53" s="65">
        <f>Model!$E$37</f>
        <v>22944.424996861115</v>
      </c>
      <c r="AA53" s="65">
        <f>Model!$E$37</f>
        <v>22944.424996861115</v>
      </c>
      <c r="AB53" s="65">
        <f>Model!$E$37</f>
        <v>22944.424996861115</v>
      </c>
      <c r="AC53" s="65">
        <f>Model!$E$37</f>
        <v>22944.424996861115</v>
      </c>
      <c r="AD53" s="65">
        <f>Model!$E$37</f>
        <v>22944.424996861115</v>
      </c>
      <c r="AE53" s="65">
        <f>Model!$E$37</f>
        <v>22944.424996861115</v>
      </c>
      <c r="AF53" s="65">
        <f>Model!$E$37</f>
        <v>22944.424996861115</v>
      </c>
      <c r="AG53" s="65">
        <f>Model!$E$37</f>
        <v>22944.424996861115</v>
      </c>
      <c r="AH53" s="65">
        <f>Model!$E$37</f>
        <v>22944.424996861115</v>
      </c>
      <c r="AI53" s="65">
        <f>Model!$E$37</f>
        <v>22944.424996861115</v>
      </c>
      <c r="AJ53" s="65">
        <f>Model!$E$37</f>
        <v>22944.424996861115</v>
      </c>
      <c r="AK53" s="65">
        <f>Model!$E$37</f>
        <v>22944.424996861115</v>
      </c>
      <c r="AL53" s="65">
        <f>Model!$E$37</f>
        <v>22944.424996861115</v>
      </c>
      <c r="AM53" s="65">
        <f>Model!$E$37</f>
        <v>22944.424996861115</v>
      </c>
      <c r="AN53" s="65">
        <f>Model!$E$37</f>
        <v>22944.424996861115</v>
      </c>
      <c r="AO53" s="65">
        <f>Model!$E$37</f>
        <v>22944.424996861115</v>
      </c>
      <c r="AP53" s="65">
        <f>Model!$E$37</f>
        <v>22944.424996861115</v>
      </c>
      <c r="AQ53" s="65">
        <f>Model!$E$37</f>
        <v>22944.424996861115</v>
      </c>
      <c r="AR53" s="65">
        <f>Model!$E$37</f>
        <v>22944.424996861115</v>
      </c>
      <c r="AS53" s="65">
        <f>Model!$E$37</f>
        <v>22944.424996861115</v>
      </c>
      <c r="AT53" s="65">
        <f>Model!$E$37</f>
        <v>22944.424996861115</v>
      </c>
      <c r="AU53" s="65">
        <f>Model!$E$37</f>
        <v>22944.424996861115</v>
      </c>
      <c r="AV53" s="65">
        <f>Model!$E$37</f>
        <v>22944.424996861115</v>
      </c>
      <c r="AW53" s="65">
        <f>Model!$E$37</f>
        <v>22944.424996861115</v>
      </c>
      <c r="AX53" s="65">
        <f>Model!$E$37</f>
        <v>22944.424996861115</v>
      </c>
      <c r="AY53" s="65">
        <f>Model!$E$37</f>
        <v>22944.424996861115</v>
      </c>
      <c r="AZ53" s="65">
        <f>Model!$E$37</f>
        <v>22944.424996861115</v>
      </c>
      <c r="BA53" s="65">
        <f>Model!$E$37</f>
        <v>22944.424996861115</v>
      </c>
      <c r="BB53" s="65">
        <f>Model!$E$37</f>
        <v>22944.424996861115</v>
      </c>
      <c r="BC53" s="65">
        <f>Model!$E$37*(1+Model!$B$100)</f>
        <v>23632.757746766947</v>
      </c>
      <c r="BD53" s="65">
        <f>Model!$E$37*(1+Model!$B$100)</f>
        <v>23632.757746766947</v>
      </c>
      <c r="BE53" s="65">
        <f>Model!$E$37*(1+Model!$B$100)</f>
        <v>23632.757746766947</v>
      </c>
      <c r="BF53" s="65">
        <f>Model!$E$37*(1+Model!$B$100)</f>
        <v>23632.757746766947</v>
      </c>
      <c r="BG53" s="65">
        <f>Model!$E$37*(1+Model!$B$100)</f>
        <v>23632.757746766947</v>
      </c>
      <c r="BH53" s="65">
        <f>Model!$E$37*(1+Model!$B$100)</f>
        <v>23632.757746766947</v>
      </c>
      <c r="BI53" s="65">
        <f>Model!$E$37*(1+Model!$B$100)</f>
        <v>23632.757746766947</v>
      </c>
      <c r="BJ53" s="65">
        <f>Model!$E$37*(1+Model!$B$100)</f>
        <v>23632.757746766947</v>
      </c>
      <c r="BK53" s="65">
        <f>Model!$E$37*(1+Model!$B$100)</f>
        <v>23632.757746766947</v>
      </c>
      <c r="BL53" s="65">
        <f>Model!$E$37*(1+Model!$B$100)</f>
        <v>23632.757746766947</v>
      </c>
      <c r="BM53" s="65">
        <f>Model!$E$37*(1+Model!$B$100)</f>
        <v>23632.757746766947</v>
      </c>
      <c r="BN53" s="65">
        <f>Model!$E$37*(1+Model!$B$100)</f>
        <v>23632.757746766947</v>
      </c>
      <c r="BO53" s="65">
        <f>Model!$E$37*(1+Model!$B$100)</f>
        <v>23632.757746766947</v>
      </c>
      <c r="BP53" s="65">
        <f>Model!$E$37*(1+Model!$B$100)</f>
        <v>23632.757746766947</v>
      </c>
      <c r="BQ53" s="65">
        <f>Model!$E$37*(1+Model!$B$100)</f>
        <v>23632.757746766947</v>
      </c>
      <c r="BR53" s="65">
        <f>Model!$E$37*(1+Model!$B$100)</f>
        <v>23632.757746766947</v>
      </c>
      <c r="BS53" s="65">
        <f>Model!$E$37*(1+Model!$B$100)</f>
        <v>23632.757746766947</v>
      </c>
      <c r="BT53" s="65">
        <f>Model!$E$37*(1+Model!$B$100)</f>
        <v>23632.757746766947</v>
      </c>
      <c r="BU53" s="65">
        <f>Model!$E$37*(1+Model!$B$100)</f>
        <v>23632.757746766947</v>
      </c>
      <c r="BV53" s="65">
        <f>Model!$E$37*(1+Model!$B$100)</f>
        <v>23632.757746766947</v>
      </c>
      <c r="BW53" s="65">
        <f>Model!$E$37*(1+Model!$B$100)</f>
        <v>23632.757746766947</v>
      </c>
      <c r="BX53" s="65">
        <f>Model!$E$37*(1+Model!$B$100)</f>
        <v>23632.757746766947</v>
      </c>
      <c r="BY53" s="65">
        <f>Model!$E$37*(1+Model!$B$100)</f>
        <v>23632.757746766947</v>
      </c>
      <c r="BZ53" s="65">
        <f>Model!$E$37*(1+Model!$B$100)</f>
        <v>23632.757746766947</v>
      </c>
      <c r="CA53" s="65">
        <f>Model!$E$37*(1+Model!$B$100)</f>
        <v>23632.757746766947</v>
      </c>
      <c r="CB53" s="65">
        <f>Model!$E$37*(1+Model!$B$100)</f>
        <v>23632.757746766947</v>
      </c>
      <c r="CC53" s="65">
        <f>Model!$E$37*(1+Model!$B$100)</f>
        <v>23632.757746766947</v>
      </c>
      <c r="CD53" s="65">
        <f>Model!$E$37*(1+Model!$B$100)</f>
        <v>23632.757746766947</v>
      </c>
      <c r="CE53" s="65">
        <f>Model!$E$37*(1+Model!$B$100)</f>
        <v>23632.757746766947</v>
      </c>
      <c r="CF53" s="65">
        <f>Model!$E$37*(1+Model!$B$100)</f>
        <v>23632.757746766947</v>
      </c>
      <c r="CG53" s="65">
        <f>Model!$E$37*(1+Model!$B$100)</f>
        <v>23632.757746766947</v>
      </c>
      <c r="CH53" s="65">
        <f>Model!$E$37*(1+Model!$B$100)</f>
        <v>23632.757746766947</v>
      </c>
      <c r="CI53" s="65">
        <f>Model!$E$37*(1+Model!$B$100)</f>
        <v>23632.757746766947</v>
      </c>
      <c r="CJ53" s="65">
        <f>Model!$E$37*(1+Model!$B$100)</f>
        <v>23632.757746766947</v>
      </c>
      <c r="CK53" s="65">
        <f>Model!$E$37*(1+Model!$B$100)</f>
        <v>23632.757746766947</v>
      </c>
      <c r="CL53" s="65">
        <f>Model!$E$37*(1+Model!$B$100)</f>
        <v>23632.757746766947</v>
      </c>
      <c r="CM53" s="65">
        <f>Model!$E$37*(1+Model!$B$100)</f>
        <v>23632.757746766947</v>
      </c>
      <c r="CN53" s="65">
        <f>Model!$E$37*(1+Model!$B$100)</f>
        <v>23632.757746766947</v>
      </c>
      <c r="CO53" s="65">
        <f>Model!$E$37*(1+Model!$B$100)</f>
        <v>23632.757746766947</v>
      </c>
      <c r="CP53" s="65">
        <f>Model!$E$37*(1+Model!$B$100)</f>
        <v>23632.757746766947</v>
      </c>
      <c r="CQ53" s="65">
        <f>Model!$E$37*(1+Model!$B$100)</f>
        <v>23632.757746766947</v>
      </c>
      <c r="CR53" s="65">
        <f>Model!$E$37*(1+Model!$B$100)</f>
        <v>23632.757746766947</v>
      </c>
      <c r="CS53" s="65">
        <f>Model!$E$37*(1+Model!$B$100)</f>
        <v>23632.757746766947</v>
      </c>
      <c r="CT53" s="65">
        <f>Model!$E$37*(1+Model!$B$100)</f>
        <v>23632.757746766947</v>
      </c>
      <c r="CU53" s="65">
        <f>Model!$E$37*(1+Model!$B$100)</f>
        <v>23632.757746766947</v>
      </c>
      <c r="CV53" s="65">
        <f>Model!$E$37*(1+Model!$B$100)</f>
        <v>23632.757746766947</v>
      </c>
      <c r="CW53" s="65">
        <f>Model!$E$37*(1+Model!$B$100)</f>
        <v>23632.757746766947</v>
      </c>
      <c r="CX53" s="65">
        <f>Model!$E$37*(1+Model!$B$100)</f>
        <v>23632.757746766947</v>
      </c>
      <c r="CY53" s="65">
        <f>Model!$E$37*(1+Model!$B$100)</f>
        <v>23632.757746766947</v>
      </c>
      <c r="CZ53" s="65">
        <f>Model!$E$37*(1+Model!$B$100)</f>
        <v>23632.757746766947</v>
      </c>
      <c r="DA53" s="65">
        <f>Model!$E$37*(1+Model!$B$100)</f>
        <v>23632.757746766947</v>
      </c>
      <c r="DB53" s="65">
        <f>Model!$E$37*(1+Model!$B$100)</f>
        <v>23632.757746766947</v>
      </c>
      <c r="DC53" s="65">
        <f>Model!$E$37*(1+Model!$B$100)</f>
        <v>23632.757746766947</v>
      </c>
      <c r="DD53" s="65">
        <f>Model!$E$37*(1+Model!$B$100)</f>
        <v>23632.757746766947</v>
      </c>
      <c r="DE53" s="65">
        <f>Model!$E$37*(1+Model!$B$100)</f>
        <v>23632.757746766947</v>
      </c>
      <c r="DF53" s="65">
        <f>Model!$E$37*(1+Model!$B$100)</f>
        <v>23632.757746766947</v>
      </c>
      <c r="DG53" s="65">
        <f>Model!$E$37*(1+Model!$B$100)</f>
        <v>23632.757746766947</v>
      </c>
      <c r="DH53" s="65">
        <f>Model!$E$37*(1+Model!$B$100)</f>
        <v>23632.757746766947</v>
      </c>
      <c r="DI53" s="65">
        <f>Model!$E$37*(1+Model!$B$100)</f>
        <v>23632.757746766947</v>
      </c>
      <c r="DJ53" s="65">
        <f>Model!$E$37*(1+Model!$B$100)</f>
        <v>23632.757746766947</v>
      </c>
      <c r="DK53" s="65">
        <f>Model!$E$37*(1+Model!$B$100)</f>
        <v>23632.757746766947</v>
      </c>
      <c r="DL53" s="65">
        <f>Model!$E$37*(1+Model!$B$100)</f>
        <v>23632.757746766947</v>
      </c>
      <c r="DM53" s="65">
        <f>Model!$E$37*(1+Model!$B$100)</f>
        <v>23632.757746766947</v>
      </c>
      <c r="DN53" s="65">
        <f>Model!$E$37*(1+Model!$B$100)</f>
        <v>23632.757746766947</v>
      </c>
      <c r="DO53" s="65">
        <f>Model!$E$37*(1+Model!$B$100)</f>
        <v>23632.757746766947</v>
      </c>
      <c r="DP53" s="65">
        <f>Model!$E$37*(1+Model!$B$100)</f>
        <v>23632.757746766947</v>
      </c>
      <c r="DQ53" s="65">
        <f>Model!$E$37*(1+Model!$B$100)</f>
        <v>23632.757746766947</v>
      </c>
      <c r="DR53" s="65">
        <f>Model!$E$37*(1+Model!$B$100)</f>
        <v>23632.757746766947</v>
      </c>
      <c r="DS53" s="65">
        <f>Model!$E$37*(1+Model!$B$100)</f>
        <v>23632.757746766947</v>
      </c>
      <c r="DT53" s="65">
        <f>Model!$E$37*(1+Model!$B$100)</f>
        <v>23632.757746766947</v>
      </c>
      <c r="DU53" s="65">
        <f>Model!$E$37*(1+Model!$B$100)</f>
        <v>23632.757746766947</v>
      </c>
      <c r="DV53" s="65">
        <f>Model!$E$37*(1+Model!$B$100)</f>
        <v>23632.757746766947</v>
      </c>
      <c r="DW53" s="65">
        <f>Model!$E$37*(1+Model!$B$100)</f>
        <v>23632.757746766947</v>
      </c>
      <c r="DX53" s="65">
        <f>Model!$E$37*(1+Model!$B$100)</f>
        <v>23632.757746766947</v>
      </c>
      <c r="DY53" s="65">
        <f>Model!$E$37*(1+Model!$B$100)</f>
        <v>23632.757746766947</v>
      </c>
      <c r="DZ53" s="65">
        <f>Model!$E$37*(1+Model!$B$100)</f>
        <v>23632.757746766947</v>
      </c>
      <c r="EA53" s="65">
        <f>Model!$E$37*(1+Model!$B$100)</f>
        <v>23632.757746766947</v>
      </c>
      <c r="EB53" s="65">
        <f>Model!$E$37*(1+Model!$B$100)</f>
        <v>23632.757746766947</v>
      </c>
      <c r="EC53" s="65">
        <f>Model!$E$37*(1+Model!$B$100)</f>
        <v>23632.757746766947</v>
      </c>
      <c r="ED53" s="65">
        <f>Model!$E$37*(1+Model!$B$100)</f>
        <v>23632.757746766947</v>
      </c>
      <c r="EE53" s="65">
        <f>Model!$E$37*(1+Model!$B$100)</f>
        <v>23632.757746766947</v>
      </c>
      <c r="EF53" s="65">
        <f>Model!$E$37*(1+Model!$B$100)</f>
        <v>23632.757746766947</v>
      </c>
      <c r="EG53" s="65">
        <f>Model!$E$37*(1+Model!$B$100)</f>
        <v>23632.757746766947</v>
      </c>
      <c r="EH53" s="65">
        <f>Model!$E$37*(1+Model!$B$100)</f>
        <v>23632.757746766947</v>
      </c>
      <c r="EI53" s="65">
        <f>Model!$E$37*(1+Model!$B$100)</f>
        <v>23632.757746766947</v>
      </c>
      <c r="EJ53" s="65">
        <f>Model!$E$37*(1+Model!$B$100)</f>
        <v>23632.757746766947</v>
      </c>
      <c r="EK53" s="65">
        <f>Model!$E$37*(1+Model!$B$100)</f>
        <v>23632.757746766947</v>
      </c>
      <c r="EL53" s="65">
        <f>Model!$E$37*(1+Model!$B$100)</f>
        <v>23632.757746766947</v>
      </c>
      <c r="EM53" s="65">
        <f>Model!$E$37*(1+Model!$B$100)</f>
        <v>23632.757746766947</v>
      </c>
      <c r="EN53" s="65">
        <f>Model!$E$37*(1+Model!$B$100)</f>
        <v>23632.757746766947</v>
      </c>
      <c r="EO53" s="65">
        <f>Model!$E$37*(1+Model!$B$100)</f>
        <v>23632.757746766947</v>
      </c>
      <c r="EP53" s="65">
        <f>Model!$E$37*(1+Model!$B$100)</f>
        <v>23632.757746766947</v>
      </c>
      <c r="EQ53" s="65">
        <f>Model!$E$37*(1+Model!$B$100)</f>
        <v>23632.757746766947</v>
      </c>
      <c r="ER53" s="65">
        <f>Model!$E$37*(1+Model!$B$100)</f>
        <v>23632.757746766947</v>
      </c>
      <c r="ES53" s="65">
        <f>Model!$E$37*(1+Model!$B$100)</f>
        <v>23632.757746766947</v>
      </c>
      <c r="ET53" s="65">
        <f>Model!$E$37*(1+Model!$B$100)</f>
        <v>23632.757746766947</v>
      </c>
      <c r="EU53" s="65">
        <f>Model!$E$37*(1+Model!$B$100)</f>
        <v>23632.757746766947</v>
      </c>
      <c r="EV53" s="65">
        <f>Model!$E$37*(1+Model!$B$100)</f>
        <v>23632.757746766947</v>
      </c>
      <c r="EW53" s="65">
        <f>Model!$E$37*(1+Model!$B$100)</f>
        <v>23632.757746766947</v>
      </c>
      <c r="EX53" s="65">
        <f>Model!$E$37*(1+Model!$B$100)</f>
        <v>23632.757746766947</v>
      </c>
      <c r="EY53" s="65">
        <f>Model!$E$37*(1+Model!$B$100)</f>
        <v>23632.757746766947</v>
      </c>
      <c r="EZ53" s="65">
        <f>Model!$E$37*(1+Model!$B$100)</f>
        <v>23632.757746766947</v>
      </c>
      <c r="FA53" s="65">
        <f>Model!$E$37*(1+Model!$B$100)</f>
        <v>23632.757746766947</v>
      </c>
      <c r="FB53" s="65">
        <f>Model!$E$37*(1+Model!$B$100)</f>
        <v>23632.757746766947</v>
      </c>
    </row>
    <row r="54" spans="1:158" s="4" customFormat="1" x14ac:dyDescent="0.3">
      <c r="A54" s="55" t="s">
        <v>31</v>
      </c>
      <c r="B54" s="4" t="s">
        <v>71</v>
      </c>
      <c r="C54" s="65">
        <f>Model!$C$54*C4</f>
        <v>3220.5092400000003</v>
      </c>
      <c r="D54" s="65">
        <f>Model!$C$54*D4</f>
        <v>3220.5092400000003</v>
      </c>
      <c r="E54" s="65">
        <f>Model!$C$54*E4</f>
        <v>3220.5092400000003</v>
      </c>
      <c r="F54" s="65">
        <f>Model!$C$54*F4</f>
        <v>3220.5092400000003</v>
      </c>
      <c r="G54" s="65">
        <f>Model!$C$54*G4</f>
        <v>3220.5092400000003</v>
      </c>
      <c r="H54" s="65">
        <f>Model!$C$54*H4</f>
        <v>3220.5092400000003</v>
      </c>
      <c r="I54" s="65">
        <f>Model!$C$54*I4</f>
        <v>3220.5092400000003</v>
      </c>
      <c r="J54" s="65">
        <f>Model!$C$54*J4</f>
        <v>3220.5092400000003</v>
      </c>
      <c r="K54" s="65">
        <f>Model!$C$54*K4</f>
        <v>3757.2607800000001</v>
      </c>
      <c r="L54" s="65">
        <f>Model!$C$54*L4</f>
        <v>3757.2607800000001</v>
      </c>
      <c r="M54" s="65">
        <f>Model!$C$54*M4</f>
        <v>4025.6365500000002</v>
      </c>
      <c r="N54" s="65">
        <f>Model!$C$54*N4</f>
        <v>4025.6365500000002</v>
      </c>
      <c r="O54" s="65">
        <f>Model!$C$54*O4</f>
        <v>4025.6365500000002</v>
      </c>
      <c r="P54" s="65">
        <f>Model!$C$54*P4</f>
        <v>4025.6365500000002</v>
      </c>
      <c r="Q54" s="65">
        <f>Model!$C$54*Q4</f>
        <v>4562.3880900000004</v>
      </c>
      <c r="R54" s="67">
        <f>Model!$C$54*R4</f>
        <v>4562.3880900000004</v>
      </c>
      <c r="S54" s="65">
        <f>Model!$C$54*S4</f>
        <v>5099.1396300000006</v>
      </c>
      <c r="T54" s="65">
        <f>Model!$C$54*T4</f>
        <v>5099.1396300000006</v>
      </c>
      <c r="U54" s="65">
        <f>Model!$C$54*U4</f>
        <v>5099.1396300000006</v>
      </c>
      <c r="V54" s="65">
        <f>Model!$C$54*V4</f>
        <v>5099.1396300000006</v>
      </c>
      <c r="W54" s="65">
        <f>Model!$C$54*W4</f>
        <v>5099.1396300000006</v>
      </c>
      <c r="X54" s="65">
        <f>Model!$C$54*X4</f>
        <v>5099.1396300000006</v>
      </c>
      <c r="Y54" s="65">
        <f>Model!$C$54*Y4</f>
        <v>5099.1396300000006</v>
      </c>
      <c r="Z54" s="65">
        <f>Model!$C$54*Z4</f>
        <v>5099.1396300000006</v>
      </c>
      <c r="AA54" s="65">
        <f>Model!$C$54*AA4</f>
        <v>5099.1396300000006</v>
      </c>
      <c r="AB54" s="65">
        <f>Model!$C$54*AB4</f>
        <v>5099.1396300000006</v>
      </c>
      <c r="AC54" s="65">
        <f>Model!$C$54*AC4</f>
        <v>5099.1396300000006</v>
      </c>
      <c r="AD54" s="65">
        <f>Model!$C$54*AD4</f>
        <v>5099.1396300000006</v>
      </c>
      <c r="AE54" s="65">
        <f>Model!$C$54*AE4</f>
        <v>5099.1396300000006</v>
      </c>
      <c r="AF54" s="65">
        <f>Model!$C$54*AF4</f>
        <v>5099.1396300000006</v>
      </c>
      <c r="AG54" s="65">
        <f>Model!$C$54*AG4</f>
        <v>5099.1396300000006</v>
      </c>
      <c r="AH54" s="65">
        <f>Model!$C$54*AH4</f>
        <v>5099.1396300000006</v>
      </c>
      <c r="AI54" s="65">
        <f>Model!$C$54*AI4</f>
        <v>5099.1396300000006</v>
      </c>
      <c r="AJ54" s="65">
        <f>Model!$C$54*AJ4</f>
        <v>5099.1396300000006</v>
      </c>
      <c r="AK54" s="65">
        <f>Model!$C$54*AK4</f>
        <v>5099.1396300000006</v>
      </c>
      <c r="AL54" s="65">
        <f>Model!$C$54*AL4</f>
        <v>5099.1396300000006</v>
      </c>
      <c r="AM54" s="65">
        <f>Model!$C$54*AM4</f>
        <v>5099.1396300000006</v>
      </c>
      <c r="AN54" s="65">
        <f>Model!$C$54*AN4</f>
        <v>5099.1396300000006</v>
      </c>
      <c r="AO54" s="65">
        <f>Model!$C$54*AO4</f>
        <v>5099.1396300000006</v>
      </c>
      <c r="AP54" s="65">
        <f>Model!$C$54*AP4</f>
        <v>5099.1396300000006</v>
      </c>
      <c r="AQ54" s="65">
        <f>Model!$C$54*AQ4</f>
        <v>5099.1396300000006</v>
      </c>
      <c r="AR54" s="65">
        <f>Model!$C$54*AR4</f>
        <v>5099.1396300000006</v>
      </c>
      <c r="AS54" s="65">
        <f>Model!$C$54*AS4</f>
        <v>5099.1396300000006</v>
      </c>
      <c r="AT54" s="65">
        <f>Model!$C$54*AT4</f>
        <v>5099.1396300000006</v>
      </c>
      <c r="AU54" s="65">
        <f>Model!$C$54*AU4</f>
        <v>5099.1396300000006</v>
      </c>
      <c r="AV54" s="65">
        <f>Model!$C$54*AV4</f>
        <v>5099.1396300000006</v>
      </c>
      <c r="AW54" s="65">
        <f>Model!$C$54*AW4</f>
        <v>5099.1396300000006</v>
      </c>
      <c r="AX54" s="65">
        <f>Model!$C$54*AX4</f>
        <v>5099.1396300000006</v>
      </c>
      <c r="AY54" s="65">
        <f>Model!$C$54*AY4</f>
        <v>5099.1396300000006</v>
      </c>
      <c r="AZ54" s="65">
        <f>Model!$C$54*AZ4</f>
        <v>5099.1396300000006</v>
      </c>
      <c r="BA54" s="65">
        <f>Model!$C$54*BA4</f>
        <v>5099.1396300000006</v>
      </c>
      <c r="BB54" s="65">
        <f>Model!$C$54*BB4</f>
        <v>5099.1396300000006</v>
      </c>
      <c r="BC54" s="65">
        <f>Model!$C$54*BC4</f>
        <v>5099.1396300000006</v>
      </c>
      <c r="BD54" s="65">
        <f>Model!$C$54*BD4</f>
        <v>5099.1396300000006</v>
      </c>
      <c r="BE54" s="65">
        <f>Model!$C$54*BE4</f>
        <v>5099.1396300000006</v>
      </c>
      <c r="BF54" s="65">
        <f>Model!$C$54*BF4</f>
        <v>5099.1396300000006</v>
      </c>
      <c r="BG54" s="65">
        <f>Model!$C$54*BG4</f>
        <v>5099.1396300000006</v>
      </c>
      <c r="BH54" s="65">
        <f>Model!$C$54*BH4</f>
        <v>5099.1396300000006</v>
      </c>
      <c r="BI54" s="65">
        <f>Model!$C$54*BI4</f>
        <v>5099.1396300000006</v>
      </c>
      <c r="BJ54" s="65">
        <f>Model!$C$54*BJ4</f>
        <v>5099.1396300000006</v>
      </c>
      <c r="BK54" s="65">
        <f>Model!$C$54*BK4</f>
        <v>5099.1396300000006</v>
      </c>
      <c r="BL54" s="65">
        <f>Model!$C$54*BL4</f>
        <v>5099.1396300000006</v>
      </c>
      <c r="BM54" s="65">
        <f>Model!$C$54*BM4</f>
        <v>5099.1396300000006</v>
      </c>
      <c r="BN54" s="65">
        <f>Model!$C$54*BN4</f>
        <v>5099.1396300000006</v>
      </c>
      <c r="BO54" s="65">
        <f>Model!$C$54*BO4</f>
        <v>5099.1396300000006</v>
      </c>
      <c r="BP54" s="65">
        <f>Model!$C$54*BP4</f>
        <v>5099.1396300000006</v>
      </c>
      <c r="BQ54" s="65">
        <f>Model!$C$54*BQ4</f>
        <v>5099.1396300000006</v>
      </c>
      <c r="BR54" s="65">
        <f>Model!$C$54*BR4</f>
        <v>5099.1396300000006</v>
      </c>
      <c r="BS54" s="65">
        <f>Model!$C$54*BS4</f>
        <v>5099.1396300000006</v>
      </c>
      <c r="BT54" s="65">
        <f>Model!$C$54*BT4</f>
        <v>5099.1396300000006</v>
      </c>
      <c r="BU54" s="65">
        <f>Model!$C$54*BU4</f>
        <v>5099.1396300000006</v>
      </c>
      <c r="BV54" s="65">
        <f>Model!$C$54*BV4</f>
        <v>5099.1396300000006</v>
      </c>
      <c r="BW54" s="65">
        <f>Model!$C$54*BW4</f>
        <v>5099.1396300000006</v>
      </c>
      <c r="BX54" s="65">
        <f>Model!$C$54*BX4</f>
        <v>5099.1396300000006</v>
      </c>
      <c r="BY54" s="65">
        <f>Model!$C$54*BY4</f>
        <v>5099.1396300000006</v>
      </c>
      <c r="BZ54" s="65">
        <f>Model!$C$54*BZ4</f>
        <v>5099.1396300000006</v>
      </c>
      <c r="CA54" s="65">
        <f>Model!$C$54*CA4</f>
        <v>5099.1396300000006</v>
      </c>
      <c r="CB54" s="65">
        <f>Model!$C$54*CB4</f>
        <v>5099.1396300000006</v>
      </c>
      <c r="CC54" s="65">
        <f>Model!$C$54*CC4</f>
        <v>5099.1396300000006</v>
      </c>
      <c r="CD54" s="65">
        <f>Model!$C$54*CD4</f>
        <v>5099.1396300000006</v>
      </c>
      <c r="CE54" s="65">
        <f>Model!$C$54*CE4</f>
        <v>5099.1396300000006</v>
      </c>
      <c r="CF54" s="65">
        <f>Model!$C$54*CF4</f>
        <v>5099.1396300000006</v>
      </c>
      <c r="CG54" s="65">
        <f>Model!$C$54*CG4</f>
        <v>5099.1396300000006</v>
      </c>
      <c r="CH54" s="65">
        <f>Model!$C$54*CH4</f>
        <v>5099.1396300000006</v>
      </c>
      <c r="CI54" s="65">
        <f>Model!$C$54*CI4</f>
        <v>5099.1396300000006</v>
      </c>
      <c r="CJ54" s="65">
        <f>Model!$C$54*CJ4</f>
        <v>5099.1396300000006</v>
      </c>
      <c r="CK54" s="65">
        <f>Model!$C$54*CK4</f>
        <v>5099.1396300000006</v>
      </c>
      <c r="CL54" s="65">
        <f>Model!$C$54*CL4</f>
        <v>5099.1396300000006</v>
      </c>
      <c r="CM54" s="65">
        <f>Model!$C$54*CM4</f>
        <v>5099.1396300000006</v>
      </c>
      <c r="CN54" s="65">
        <f>Model!$C$54*CN4</f>
        <v>5099.1396300000006</v>
      </c>
      <c r="CO54" s="65">
        <f>Model!$C$54*CO4</f>
        <v>5099.1396300000006</v>
      </c>
      <c r="CP54" s="65">
        <f>Model!$C$54*CP4</f>
        <v>5099.1396300000006</v>
      </c>
      <c r="CQ54" s="65">
        <f>Model!$C$54*CQ4</f>
        <v>5099.1396300000006</v>
      </c>
      <c r="CR54" s="65">
        <f>Model!$C$54*CR4</f>
        <v>5099.1396300000006</v>
      </c>
      <c r="CS54" s="65">
        <f>Model!$C$54*CS4</f>
        <v>5099.1396300000006</v>
      </c>
      <c r="CT54" s="65">
        <f>Model!$C$54*CT4</f>
        <v>5099.1396300000006</v>
      </c>
      <c r="CU54" s="65">
        <f>Model!$C$54*CU4</f>
        <v>5099.1396300000006</v>
      </c>
      <c r="CV54" s="65">
        <f>Model!$C$54*CV4</f>
        <v>5099.1396300000006</v>
      </c>
      <c r="CW54" s="65">
        <f>Model!$C$54*CW4</f>
        <v>5099.1396300000006</v>
      </c>
      <c r="CX54" s="65">
        <f>Model!$C$54*CX4</f>
        <v>5099.1396300000006</v>
      </c>
      <c r="CY54" s="65">
        <f>Model!$C$54*CY4</f>
        <v>5099.1396300000006</v>
      </c>
      <c r="CZ54" s="65">
        <f>Model!$C$54*CZ4</f>
        <v>5099.1396300000006</v>
      </c>
      <c r="DA54" s="65">
        <f>Model!$C$54*DA4</f>
        <v>5099.1396300000006</v>
      </c>
      <c r="DB54" s="65">
        <f>Model!$C$54*DB4</f>
        <v>5099.1396300000006</v>
      </c>
      <c r="DC54" s="65">
        <f>Model!$C$54*DC4</f>
        <v>5099.1396300000006</v>
      </c>
      <c r="DD54" s="65">
        <f>Model!$C$54*DD4</f>
        <v>5099.1396300000006</v>
      </c>
      <c r="DE54" s="65">
        <f>Model!$C$54*DE4</f>
        <v>5099.1396300000006</v>
      </c>
      <c r="DF54" s="65">
        <f>Model!$C$54*DF4</f>
        <v>5099.1396300000006</v>
      </c>
      <c r="DG54" s="65">
        <f>Model!$C$54*DG4</f>
        <v>5099.1396300000006</v>
      </c>
      <c r="DH54" s="65">
        <f>Model!$C$54*DH4</f>
        <v>5099.1396300000006</v>
      </c>
      <c r="DI54" s="65">
        <f>Model!$C$54*DI4</f>
        <v>5099.1396300000006</v>
      </c>
      <c r="DJ54" s="65">
        <f>Model!$C$54*DJ4</f>
        <v>5099.1396300000006</v>
      </c>
      <c r="DK54" s="65">
        <f>Model!$C$54*DK4</f>
        <v>5099.1396300000006</v>
      </c>
      <c r="DL54" s="65">
        <f>Model!$C$54*DL4</f>
        <v>5099.1396300000006</v>
      </c>
      <c r="DM54" s="65">
        <f>Model!$C$54*DM4</f>
        <v>5099.1396300000006</v>
      </c>
      <c r="DN54" s="65">
        <f>Model!$C$54*DN4</f>
        <v>5099.1396300000006</v>
      </c>
      <c r="DO54" s="65">
        <f>Model!$C$54*DO4</f>
        <v>5099.1396300000006</v>
      </c>
      <c r="DP54" s="65">
        <f>Model!$C$54*DP4</f>
        <v>5099.1396300000006</v>
      </c>
      <c r="DQ54" s="65">
        <f>Model!$C$54*DQ4</f>
        <v>5099.1396300000006</v>
      </c>
      <c r="DR54" s="65">
        <f>Model!$C$54*DR4</f>
        <v>5099.1396300000006</v>
      </c>
      <c r="DS54" s="65">
        <f>Model!$C$54*DS4</f>
        <v>5099.1396300000006</v>
      </c>
      <c r="DT54" s="65">
        <f>Model!$C$54*DT4</f>
        <v>5099.1396300000006</v>
      </c>
      <c r="DU54" s="65">
        <f>Model!$C$54*DU4</f>
        <v>5099.1396300000006</v>
      </c>
      <c r="DV54" s="65">
        <f>Model!$C$54*DV4</f>
        <v>5099.1396300000006</v>
      </c>
      <c r="DW54" s="65">
        <f>Model!$C$54*DW4</f>
        <v>5099.1396300000006</v>
      </c>
      <c r="DX54" s="65">
        <f>Model!$C$54*DX4</f>
        <v>5099.1396300000006</v>
      </c>
      <c r="DY54" s="65">
        <f>Model!$C$54*DY4</f>
        <v>5099.1396300000006</v>
      </c>
      <c r="DZ54" s="65">
        <f>Model!$C$54*DZ4</f>
        <v>5099.1396300000006</v>
      </c>
      <c r="EA54" s="65">
        <f>Model!$C$54*EA4</f>
        <v>5099.1396300000006</v>
      </c>
      <c r="EB54" s="65">
        <f>Model!$C$54*EB4</f>
        <v>5099.1396300000006</v>
      </c>
      <c r="EC54" s="65">
        <f>Model!$C$54*EC4</f>
        <v>5099.1396300000006</v>
      </c>
      <c r="ED54" s="65">
        <f>Model!$C$54*ED4</f>
        <v>5099.1396300000006</v>
      </c>
      <c r="EE54" s="65">
        <f>Model!$C$54*EE4</f>
        <v>5099.1396300000006</v>
      </c>
      <c r="EF54" s="65">
        <f>Model!$C$54*EF4</f>
        <v>5099.1396300000006</v>
      </c>
      <c r="EG54" s="65">
        <f>Model!$C$54*EG4</f>
        <v>5099.1396300000006</v>
      </c>
      <c r="EH54" s="65">
        <f>Model!$C$54*EH4</f>
        <v>5099.1396300000006</v>
      </c>
      <c r="EI54" s="65">
        <f>Model!$C$54*EI4</f>
        <v>5099.1396300000006</v>
      </c>
      <c r="EJ54" s="65">
        <f>Model!$C$54*EJ4</f>
        <v>5099.1396300000006</v>
      </c>
      <c r="EK54" s="65">
        <f>Model!$C$54*EK4</f>
        <v>5099.1396300000006</v>
      </c>
      <c r="EL54" s="65">
        <f>Model!$C$54*EL4</f>
        <v>5099.1396300000006</v>
      </c>
      <c r="EM54" s="65">
        <f>Model!$C$54*EM4</f>
        <v>5099.1396300000006</v>
      </c>
      <c r="EN54" s="65">
        <f>Model!$C$54*EN4</f>
        <v>5099.1396300000006</v>
      </c>
      <c r="EO54" s="65">
        <f>Model!$C$54*EO4</f>
        <v>5099.1396300000006</v>
      </c>
      <c r="EP54" s="65">
        <f>Model!$C$54*EP4</f>
        <v>5099.1396300000006</v>
      </c>
      <c r="EQ54" s="65">
        <f>Model!$C$54*EQ4</f>
        <v>5099.1396300000006</v>
      </c>
      <c r="ER54" s="65">
        <f>Model!$C$54*ER4</f>
        <v>5099.1396300000006</v>
      </c>
      <c r="ES54" s="65">
        <f>Model!$C$54*ES4</f>
        <v>5099.1396300000006</v>
      </c>
      <c r="ET54" s="65">
        <f>Model!$C$54*ET4</f>
        <v>5099.1396300000006</v>
      </c>
      <c r="EU54" s="65">
        <f>Model!$C$54*EU4</f>
        <v>5099.1396300000006</v>
      </c>
      <c r="EV54" s="65">
        <f>Model!$C$54*EV4</f>
        <v>5099.1396300000006</v>
      </c>
      <c r="EW54" s="65">
        <f>Model!$C$54*EW4</f>
        <v>5099.1396300000006</v>
      </c>
      <c r="EX54" s="65">
        <f>Model!$C$54*EX4</f>
        <v>5099.1396300000006</v>
      </c>
      <c r="EY54" s="65">
        <f>Model!$C$54*EY4</f>
        <v>5099.1396300000006</v>
      </c>
      <c r="EZ54" s="65">
        <f>Model!$C$54*EZ4</f>
        <v>5099.1396300000006</v>
      </c>
      <c r="FA54" s="65">
        <f>Model!$C$54*FA4</f>
        <v>5099.1396300000006</v>
      </c>
      <c r="FB54" s="65">
        <f>Model!$C$54*FB4</f>
        <v>5099.1396300000006</v>
      </c>
    </row>
    <row r="55" spans="1:158" ht="7.95" customHeight="1" x14ac:dyDescent="0.3">
      <c r="A55" s="73"/>
      <c r="B55" s="17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79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</row>
    <row r="56" spans="1:158" ht="7.95" customHeight="1" x14ac:dyDescent="0.3"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</row>
    <row r="57" spans="1:158" x14ac:dyDescent="0.3">
      <c r="A57" s="53" t="s">
        <v>78</v>
      </c>
      <c r="C57" s="65">
        <f t="shared" ref="C57:AH57" si="27">SUM(C53:C54)</f>
        <v>26164.934236861114</v>
      </c>
      <c r="D57" s="65">
        <f t="shared" si="27"/>
        <v>26164.934236861114</v>
      </c>
      <c r="E57" s="65">
        <f t="shared" si="27"/>
        <v>26164.934236861114</v>
      </c>
      <c r="F57" s="65">
        <f t="shared" si="27"/>
        <v>26164.934236861114</v>
      </c>
      <c r="G57" s="65">
        <f t="shared" si="27"/>
        <v>26164.934236861114</v>
      </c>
      <c r="H57" s="65">
        <f t="shared" si="27"/>
        <v>26164.934236861114</v>
      </c>
      <c r="I57" s="65">
        <f t="shared" si="27"/>
        <v>26164.934236861114</v>
      </c>
      <c r="J57" s="65">
        <f t="shared" si="27"/>
        <v>26164.934236861114</v>
      </c>
      <c r="K57" s="65">
        <f t="shared" si="27"/>
        <v>26701.685776861115</v>
      </c>
      <c r="L57" s="65">
        <f t="shared" si="27"/>
        <v>26701.685776861115</v>
      </c>
      <c r="M57" s="65">
        <f t="shared" si="27"/>
        <v>26970.061546861114</v>
      </c>
      <c r="N57" s="65">
        <f t="shared" si="27"/>
        <v>26970.061546861114</v>
      </c>
      <c r="O57" s="65">
        <f t="shared" si="27"/>
        <v>26970.061546861114</v>
      </c>
      <c r="P57" s="65">
        <f t="shared" si="27"/>
        <v>26970.061546861114</v>
      </c>
      <c r="Q57" s="65">
        <f t="shared" si="27"/>
        <v>27506.813086861115</v>
      </c>
      <c r="R57" s="67">
        <f t="shared" si="27"/>
        <v>27506.813086861115</v>
      </c>
      <c r="S57" s="65">
        <f t="shared" si="27"/>
        <v>28043.564626861116</v>
      </c>
      <c r="T57" s="65">
        <f t="shared" si="27"/>
        <v>28043.564626861116</v>
      </c>
      <c r="U57" s="65">
        <f t="shared" si="27"/>
        <v>28043.564626861116</v>
      </c>
      <c r="V57" s="65">
        <f t="shared" si="27"/>
        <v>28043.564626861116</v>
      </c>
      <c r="W57" s="65">
        <f t="shared" si="27"/>
        <v>28043.564626861116</v>
      </c>
      <c r="X57" s="65">
        <f t="shared" si="27"/>
        <v>28043.564626861116</v>
      </c>
      <c r="Y57" s="65">
        <f t="shared" si="27"/>
        <v>28043.564626861116</v>
      </c>
      <c r="Z57" s="65">
        <f t="shared" si="27"/>
        <v>28043.564626861116</v>
      </c>
      <c r="AA57" s="65">
        <f t="shared" si="27"/>
        <v>28043.564626861116</v>
      </c>
      <c r="AB57" s="65">
        <f t="shared" si="27"/>
        <v>28043.564626861116</v>
      </c>
      <c r="AC57" s="65">
        <f t="shared" si="27"/>
        <v>28043.564626861116</v>
      </c>
      <c r="AD57" s="65">
        <f t="shared" si="27"/>
        <v>28043.564626861116</v>
      </c>
      <c r="AE57" s="65">
        <f t="shared" si="27"/>
        <v>28043.564626861116</v>
      </c>
      <c r="AF57" s="65">
        <f t="shared" si="27"/>
        <v>28043.564626861116</v>
      </c>
      <c r="AG57" s="65">
        <f t="shared" si="27"/>
        <v>28043.564626861116</v>
      </c>
      <c r="AH57" s="65">
        <f t="shared" si="27"/>
        <v>28043.564626861116</v>
      </c>
      <c r="AI57" s="65">
        <f t="shared" ref="AI57:BN57" si="28">SUM(AI53:AI54)</f>
        <v>28043.564626861116</v>
      </c>
      <c r="AJ57" s="65">
        <f t="shared" si="28"/>
        <v>28043.564626861116</v>
      </c>
      <c r="AK57" s="65">
        <f t="shared" si="28"/>
        <v>28043.564626861116</v>
      </c>
      <c r="AL57" s="65">
        <f t="shared" si="28"/>
        <v>28043.564626861116</v>
      </c>
      <c r="AM57" s="65">
        <f t="shared" si="28"/>
        <v>28043.564626861116</v>
      </c>
      <c r="AN57" s="65">
        <f t="shared" si="28"/>
        <v>28043.564626861116</v>
      </c>
      <c r="AO57" s="65">
        <f t="shared" si="28"/>
        <v>28043.564626861116</v>
      </c>
      <c r="AP57" s="65">
        <f t="shared" si="28"/>
        <v>28043.564626861116</v>
      </c>
      <c r="AQ57" s="65">
        <f t="shared" si="28"/>
        <v>28043.564626861116</v>
      </c>
      <c r="AR57" s="65">
        <f t="shared" si="28"/>
        <v>28043.564626861116</v>
      </c>
      <c r="AS57" s="65">
        <f t="shared" si="28"/>
        <v>28043.564626861116</v>
      </c>
      <c r="AT57" s="65">
        <f t="shared" si="28"/>
        <v>28043.564626861116</v>
      </c>
      <c r="AU57" s="65">
        <f t="shared" si="28"/>
        <v>28043.564626861116</v>
      </c>
      <c r="AV57" s="65">
        <f t="shared" si="28"/>
        <v>28043.564626861116</v>
      </c>
      <c r="AW57" s="65">
        <f t="shared" si="28"/>
        <v>28043.564626861116</v>
      </c>
      <c r="AX57" s="65">
        <f t="shared" si="28"/>
        <v>28043.564626861116</v>
      </c>
      <c r="AY57" s="65">
        <f t="shared" si="28"/>
        <v>28043.564626861116</v>
      </c>
      <c r="AZ57" s="65">
        <f t="shared" si="28"/>
        <v>28043.564626861116</v>
      </c>
      <c r="BA57" s="65">
        <f t="shared" si="28"/>
        <v>28043.564626861116</v>
      </c>
      <c r="BB57" s="65">
        <f t="shared" si="28"/>
        <v>28043.564626861116</v>
      </c>
      <c r="BC57" s="65">
        <f t="shared" si="28"/>
        <v>28731.897376766949</v>
      </c>
      <c r="BD57" s="65">
        <f t="shared" si="28"/>
        <v>28731.897376766949</v>
      </c>
      <c r="BE57" s="65">
        <f t="shared" si="28"/>
        <v>28731.897376766949</v>
      </c>
      <c r="BF57" s="65">
        <f t="shared" si="28"/>
        <v>28731.897376766949</v>
      </c>
      <c r="BG57" s="65">
        <f t="shared" si="28"/>
        <v>28731.897376766949</v>
      </c>
      <c r="BH57" s="65">
        <f t="shared" si="28"/>
        <v>28731.897376766949</v>
      </c>
      <c r="BI57" s="65">
        <f t="shared" si="28"/>
        <v>28731.897376766949</v>
      </c>
      <c r="BJ57" s="65">
        <f t="shared" si="28"/>
        <v>28731.897376766949</v>
      </c>
      <c r="BK57" s="65">
        <f t="shared" si="28"/>
        <v>28731.897376766949</v>
      </c>
      <c r="BL57" s="65">
        <f t="shared" si="28"/>
        <v>28731.897376766949</v>
      </c>
      <c r="BM57" s="65">
        <f t="shared" si="28"/>
        <v>28731.897376766949</v>
      </c>
      <c r="BN57" s="65">
        <f t="shared" si="28"/>
        <v>28731.897376766949</v>
      </c>
      <c r="BO57" s="65">
        <f t="shared" ref="BO57:CT57" si="29">SUM(BO53:BO54)</f>
        <v>28731.897376766949</v>
      </c>
      <c r="BP57" s="65">
        <f t="shared" si="29"/>
        <v>28731.897376766949</v>
      </c>
      <c r="BQ57" s="65">
        <f t="shared" si="29"/>
        <v>28731.897376766949</v>
      </c>
      <c r="BR57" s="65">
        <f t="shared" si="29"/>
        <v>28731.897376766949</v>
      </c>
      <c r="BS57" s="65">
        <f t="shared" si="29"/>
        <v>28731.897376766949</v>
      </c>
      <c r="BT57" s="65">
        <f t="shared" si="29"/>
        <v>28731.897376766949</v>
      </c>
      <c r="BU57" s="65">
        <f t="shared" si="29"/>
        <v>28731.897376766949</v>
      </c>
      <c r="BV57" s="65">
        <f t="shared" si="29"/>
        <v>28731.897376766949</v>
      </c>
      <c r="BW57" s="65">
        <f t="shared" si="29"/>
        <v>28731.897376766949</v>
      </c>
      <c r="BX57" s="65">
        <f t="shared" si="29"/>
        <v>28731.897376766949</v>
      </c>
      <c r="BY57" s="65">
        <f t="shared" si="29"/>
        <v>28731.897376766949</v>
      </c>
      <c r="BZ57" s="65">
        <f t="shared" si="29"/>
        <v>28731.897376766949</v>
      </c>
      <c r="CA57" s="65">
        <f t="shared" si="29"/>
        <v>28731.897376766949</v>
      </c>
      <c r="CB57" s="65">
        <f t="shared" si="29"/>
        <v>28731.897376766949</v>
      </c>
      <c r="CC57" s="65">
        <f t="shared" si="29"/>
        <v>28731.897376766949</v>
      </c>
      <c r="CD57" s="65">
        <f t="shared" si="29"/>
        <v>28731.897376766949</v>
      </c>
      <c r="CE57" s="65">
        <f t="shared" si="29"/>
        <v>28731.897376766949</v>
      </c>
      <c r="CF57" s="65">
        <f t="shared" si="29"/>
        <v>28731.897376766949</v>
      </c>
      <c r="CG57" s="65">
        <f t="shared" si="29"/>
        <v>28731.897376766949</v>
      </c>
      <c r="CH57" s="65">
        <f t="shared" si="29"/>
        <v>28731.897376766949</v>
      </c>
      <c r="CI57" s="65">
        <f t="shared" si="29"/>
        <v>28731.897376766949</v>
      </c>
      <c r="CJ57" s="65">
        <f t="shared" si="29"/>
        <v>28731.897376766949</v>
      </c>
      <c r="CK57" s="65">
        <f t="shared" si="29"/>
        <v>28731.897376766949</v>
      </c>
      <c r="CL57" s="65">
        <f t="shared" si="29"/>
        <v>28731.897376766949</v>
      </c>
      <c r="CM57" s="65">
        <f t="shared" si="29"/>
        <v>28731.897376766949</v>
      </c>
      <c r="CN57" s="65">
        <f t="shared" si="29"/>
        <v>28731.897376766949</v>
      </c>
      <c r="CO57" s="65">
        <f t="shared" si="29"/>
        <v>28731.897376766949</v>
      </c>
      <c r="CP57" s="65">
        <f t="shared" si="29"/>
        <v>28731.897376766949</v>
      </c>
      <c r="CQ57" s="65">
        <f t="shared" si="29"/>
        <v>28731.897376766949</v>
      </c>
      <c r="CR57" s="65">
        <f t="shared" si="29"/>
        <v>28731.897376766949</v>
      </c>
      <c r="CS57" s="65">
        <f t="shared" si="29"/>
        <v>28731.897376766949</v>
      </c>
      <c r="CT57" s="65">
        <f t="shared" si="29"/>
        <v>28731.897376766949</v>
      </c>
      <c r="CU57" s="65">
        <f t="shared" ref="CU57:DB57" si="30">SUM(CU53:CU54)</f>
        <v>28731.897376766949</v>
      </c>
      <c r="CV57" s="65">
        <f t="shared" si="30"/>
        <v>28731.897376766949</v>
      </c>
      <c r="CW57" s="65">
        <f t="shared" si="30"/>
        <v>28731.897376766949</v>
      </c>
      <c r="CX57" s="65">
        <f t="shared" si="30"/>
        <v>28731.897376766949</v>
      </c>
      <c r="CY57" s="65">
        <f t="shared" si="30"/>
        <v>28731.897376766949</v>
      </c>
      <c r="CZ57" s="65">
        <f t="shared" si="30"/>
        <v>28731.897376766949</v>
      </c>
      <c r="DA57" s="65">
        <f t="shared" si="30"/>
        <v>28731.897376766949</v>
      </c>
      <c r="DB57" s="65">
        <f t="shared" si="30"/>
        <v>28731.897376766949</v>
      </c>
      <c r="DC57" s="65">
        <f t="shared" ref="DC57:FB57" si="31">SUM(DC53:DC54)</f>
        <v>28731.897376766949</v>
      </c>
      <c r="DD57" s="65">
        <f t="shared" si="31"/>
        <v>28731.897376766949</v>
      </c>
      <c r="DE57" s="65">
        <f t="shared" si="31"/>
        <v>28731.897376766949</v>
      </c>
      <c r="DF57" s="65">
        <f t="shared" si="31"/>
        <v>28731.897376766949</v>
      </c>
      <c r="DG57" s="65">
        <f t="shared" si="31"/>
        <v>28731.897376766949</v>
      </c>
      <c r="DH57" s="65">
        <f t="shared" si="31"/>
        <v>28731.897376766949</v>
      </c>
      <c r="DI57" s="65">
        <f t="shared" si="31"/>
        <v>28731.897376766949</v>
      </c>
      <c r="DJ57" s="65">
        <f t="shared" si="31"/>
        <v>28731.897376766949</v>
      </c>
      <c r="DK57" s="65">
        <f t="shared" si="31"/>
        <v>28731.897376766949</v>
      </c>
      <c r="DL57" s="65">
        <f t="shared" si="31"/>
        <v>28731.897376766949</v>
      </c>
      <c r="DM57" s="65">
        <f t="shared" si="31"/>
        <v>28731.897376766949</v>
      </c>
      <c r="DN57" s="65">
        <f t="shared" si="31"/>
        <v>28731.897376766949</v>
      </c>
      <c r="DO57" s="65">
        <f t="shared" si="31"/>
        <v>28731.897376766949</v>
      </c>
      <c r="DP57" s="65">
        <f t="shared" si="31"/>
        <v>28731.897376766949</v>
      </c>
      <c r="DQ57" s="65">
        <f t="shared" si="31"/>
        <v>28731.897376766949</v>
      </c>
      <c r="DR57" s="65">
        <f t="shared" si="31"/>
        <v>28731.897376766949</v>
      </c>
      <c r="DS57" s="65">
        <f t="shared" si="31"/>
        <v>28731.897376766949</v>
      </c>
      <c r="DT57" s="65">
        <f t="shared" si="31"/>
        <v>28731.897376766949</v>
      </c>
      <c r="DU57" s="65">
        <f t="shared" si="31"/>
        <v>28731.897376766949</v>
      </c>
      <c r="DV57" s="65">
        <f t="shared" si="31"/>
        <v>28731.897376766949</v>
      </c>
      <c r="DW57" s="65">
        <f t="shared" si="31"/>
        <v>28731.897376766949</v>
      </c>
      <c r="DX57" s="65">
        <f t="shared" si="31"/>
        <v>28731.897376766949</v>
      </c>
      <c r="DY57" s="65">
        <f t="shared" si="31"/>
        <v>28731.897376766949</v>
      </c>
      <c r="DZ57" s="65">
        <f t="shared" si="31"/>
        <v>28731.897376766949</v>
      </c>
      <c r="EA57" s="65">
        <f t="shared" si="31"/>
        <v>28731.897376766949</v>
      </c>
      <c r="EB57" s="65">
        <f t="shared" si="31"/>
        <v>28731.897376766949</v>
      </c>
      <c r="EC57" s="65">
        <f t="shared" si="31"/>
        <v>28731.897376766949</v>
      </c>
      <c r="ED57" s="65">
        <f t="shared" si="31"/>
        <v>28731.897376766949</v>
      </c>
      <c r="EE57" s="65">
        <f t="shared" si="31"/>
        <v>28731.897376766949</v>
      </c>
      <c r="EF57" s="65">
        <f t="shared" si="31"/>
        <v>28731.897376766949</v>
      </c>
      <c r="EG57" s="65">
        <f t="shared" si="31"/>
        <v>28731.897376766949</v>
      </c>
      <c r="EH57" s="65">
        <f t="shared" si="31"/>
        <v>28731.897376766949</v>
      </c>
      <c r="EI57" s="65">
        <f t="shared" si="31"/>
        <v>28731.897376766949</v>
      </c>
      <c r="EJ57" s="65">
        <f t="shared" si="31"/>
        <v>28731.897376766949</v>
      </c>
      <c r="EK57" s="65">
        <f t="shared" si="31"/>
        <v>28731.897376766949</v>
      </c>
      <c r="EL57" s="65">
        <f t="shared" si="31"/>
        <v>28731.897376766949</v>
      </c>
      <c r="EM57" s="65">
        <f t="shared" si="31"/>
        <v>28731.897376766949</v>
      </c>
      <c r="EN57" s="65">
        <f t="shared" si="31"/>
        <v>28731.897376766949</v>
      </c>
      <c r="EO57" s="65">
        <f t="shared" si="31"/>
        <v>28731.897376766949</v>
      </c>
      <c r="EP57" s="65">
        <f t="shared" si="31"/>
        <v>28731.897376766949</v>
      </c>
      <c r="EQ57" s="65">
        <f t="shared" si="31"/>
        <v>28731.897376766949</v>
      </c>
      <c r="ER57" s="65">
        <f t="shared" si="31"/>
        <v>28731.897376766949</v>
      </c>
      <c r="ES57" s="65">
        <f t="shared" si="31"/>
        <v>28731.897376766949</v>
      </c>
      <c r="ET57" s="65">
        <f t="shared" si="31"/>
        <v>28731.897376766949</v>
      </c>
      <c r="EU57" s="65">
        <f t="shared" si="31"/>
        <v>28731.897376766949</v>
      </c>
      <c r="EV57" s="65">
        <f t="shared" si="31"/>
        <v>28731.897376766949</v>
      </c>
      <c r="EW57" s="65">
        <f t="shared" si="31"/>
        <v>28731.897376766949</v>
      </c>
      <c r="EX57" s="65">
        <f t="shared" si="31"/>
        <v>28731.897376766949</v>
      </c>
      <c r="EY57" s="65">
        <f t="shared" si="31"/>
        <v>28731.897376766949</v>
      </c>
      <c r="EZ57" s="65">
        <f t="shared" si="31"/>
        <v>28731.897376766949</v>
      </c>
      <c r="FA57" s="65">
        <f t="shared" si="31"/>
        <v>28731.897376766949</v>
      </c>
      <c r="FB57" s="65">
        <f t="shared" si="31"/>
        <v>28731.897376766949</v>
      </c>
    </row>
    <row r="58" spans="1:158" x14ac:dyDescent="0.3"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</row>
    <row r="59" spans="1:158" x14ac:dyDescent="0.3">
      <c r="A59" s="53" t="s">
        <v>79</v>
      </c>
      <c r="C59" s="65">
        <f>C37-C50-C57</f>
        <v>-16102.734236861117</v>
      </c>
      <c r="D59" s="65">
        <f t="shared" ref="D59:BO59" si="32">D37-D50-D57</f>
        <v>-16024.734236861117</v>
      </c>
      <c r="E59" s="65">
        <f t="shared" si="32"/>
        <v>-6997.53423686112</v>
      </c>
      <c r="F59" s="65">
        <f t="shared" si="32"/>
        <v>-6997.53423686112</v>
      </c>
      <c r="G59" s="65">
        <f t="shared" si="32"/>
        <v>-4485.9342368611215</v>
      </c>
      <c r="H59" s="65">
        <f t="shared" si="32"/>
        <v>-4485.9342368611215</v>
      </c>
      <c r="I59" s="65">
        <f t="shared" si="32"/>
        <v>-4485.9342368611215</v>
      </c>
      <c r="J59" s="65">
        <f t="shared" si="32"/>
        <v>-4485.9342368611215</v>
      </c>
      <c r="K59" s="65">
        <f t="shared" si="32"/>
        <v>-7397.7857768611211</v>
      </c>
      <c r="L59" s="65">
        <f t="shared" si="32"/>
        <v>-2010.5857768611168</v>
      </c>
      <c r="M59" s="65">
        <f t="shared" si="32"/>
        <v>4480.3884531388867</v>
      </c>
      <c r="N59" s="65">
        <f t="shared" si="32"/>
        <v>6508.3884531388831</v>
      </c>
      <c r="O59" s="65">
        <f t="shared" si="32"/>
        <v>6508.3884531388831</v>
      </c>
      <c r="P59" s="65">
        <f t="shared" si="32"/>
        <v>6508.3884531388831</v>
      </c>
      <c r="Q59" s="65">
        <f t="shared" si="32"/>
        <v>10499.536913138891</v>
      </c>
      <c r="R59" s="65">
        <f t="shared" si="32"/>
        <v>10499.536913138891</v>
      </c>
      <c r="S59" s="65">
        <f t="shared" si="32"/>
        <v>14490.685373138884</v>
      </c>
      <c r="T59" s="65">
        <f t="shared" si="32"/>
        <v>14490.685373138884</v>
      </c>
      <c r="U59" s="65">
        <f t="shared" si="32"/>
        <v>14490.685373138884</v>
      </c>
      <c r="V59" s="65">
        <f t="shared" si="32"/>
        <v>15208.28537313889</v>
      </c>
      <c r="W59" s="65">
        <f t="shared" si="32"/>
        <v>15208.28537313889</v>
      </c>
      <c r="X59" s="65">
        <f t="shared" si="32"/>
        <v>28208.28537313889</v>
      </c>
      <c r="Y59" s="65">
        <f t="shared" si="32"/>
        <v>28208.28537313889</v>
      </c>
      <c r="Z59" s="65">
        <f t="shared" si="32"/>
        <v>34708.28537313889</v>
      </c>
      <c r="AA59" s="65">
        <f t="shared" si="32"/>
        <v>34708.28537313889</v>
      </c>
      <c r="AB59" s="65">
        <f t="shared" si="32"/>
        <v>34708.28537313889</v>
      </c>
      <c r="AC59" s="65">
        <f t="shared" si="32"/>
        <v>38608.28537313889</v>
      </c>
      <c r="AD59" s="65">
        <f t="shared" si="32"/>
        <v>38608.28537313889</v>
      </c>
      <c r="AE59" s="65">
        <f t="shared" si="32"/>
        <v>38608.28537313889</v>
      </c>
      <c r="AF59" s="65">
        <f t="shared" si="32"/>
        <v>38608.28537313889</v>
      </c>
      <c r="AG59" s="65">
        <f t="shared" si="32"/>
        <v>38608.28537313889</v>
      </c>
      <c r="AH59" s="65">
        <f t="shared" si="32"/>
        <v>38608.28537313889</v>
      </c>
      <c r="AI59" s="65">
        <f t="shared" si="32"/>
        <v>38608.28537313889</v>
      </c>
      <c r="AJ59" s="65">
        <f t="shared" si="32"/>
        <v>38608.28537313889</v>
      </c>
      <c r="AK59" s="65">
        <f t="shared" si="32"/>
        <v>44458.28537313889</v>
      </c>
      <c r="AL59" s="65">
        <f t="shared" si="32"/>
        <v>44458.28537313889</v>
      </c>
      <c r="AM59" s="65">
        <f t="shared" si="32"/>
        <v>44458.28537313889</v>
      </c>
      <c r="AN59" s="65">
        <f t="shared" si="32"/>
        <v>44458.28537313889</v>
      </c>
      <c r="AO59" s="65">
        <f t="shared" si="32"/>
        <v>44458.28537313889</v>
      </c>
      <c r="AP59" s="65">
        <f t="shared" si="32"/>
        <v>44458.28537313889</v>
      </c>
      <c r="AQ59" s="65">
        <f t="shared" si="32"/>
        <v>44458.28537313889</v>
      </c>
      <c r="AR59" s="65">
        <f t="shared" si="32"/>
        <v>44458.28537313889</v>
      </c>
      <c r="AS59" s="65">
        <f t="shared" si="32"/>
        <v>54208.28537313889</v>
      </c>
      <c r="AT59" s="65">
        <f t="shared" si="32"/>
        <v>54208.28537313889</v>
      </c>
      <c r="AU59" s="65">
        <f t="shared" si="32"/>
        <v>54208.28537313889</v>
      </c>
      <c r="AV59" s="65">
        <f t="shared" si="32"/>
        <v>54208.28537313889</v>
      </c>
      <c r="AW59" s="65">
        <f t="shared" si="32"/>
        <v>54208.28537313889</v>
      </c>
      <c r="AX59" s="65">
        <f t="shared" si="32"/>
        <v>54208.28537313889</v>
      </c>
      <c r="AY59" s="65">
        <f t="shared" si="32"/>
        <v>55105.28537313889</v>
      </c>
      <c r="AZ59" s="65">
        <f t="shared" si="32"/>
        <v>55105.28537313889</v>
      </c>
      <c r="BA59" s="65">
        <f t="shared" si="32"/>
        <v>55105.28537313889</v>
      </c>
      <c r="BB59" s="65">
        <f t="shared" si="32"/>
        <v>55105.28537313889</v>
      </c>
      <c r="BC59" s="65">
        <f t="shared" si="32"/>
        <v>54416.952623233054</v>
      </c>
      <c r="BD59" s="65">
        <f t="shared" si="32"/>
        <v>54416.952623233054</v>
      </c>
      <c r="BE59" s="65">
        <f t="shared" si="32"/>
        <v>54416.952623233054</v>
      </c>
      <c r="BF59" s="65">
        <f t="shared" si="32"/>
        <v>54416.952623233054</v>
      </c>
      <c r="BG59" s="65">
        <f t="shared" si="32"/>
        <v>60916.952623233054</v>
      </c>
      <c r="BH59" s="65">
        <f t="shared" si="32"/>
        <v>60916.952623233054</v>
      </c>
      <c r="BI59" s="65">
        <f t="shared" si="32"/>
        <v>60916.952623233054</v>
      </c>
      <c r="BJ59" s="65">
        <f t="shared" si="32"/>
        <v>60916.952623233054</v>
      </c>
      <c r="BK59" s="65">
        <f t="shared" si="32"/>
        <v>60916.952623233054</v>
      </c>
      <c r="BL59" s="65">
        <f t="shared" si="32"/>
        <v>60916.952623233054</v>
      </c>
      <c r="BM59" s="65">
        <f t="shared" si="32"/>
        <v>60916.952623233054</v>
      </c>
      <c r="BN59" s="65">
        <f t="shared" si="32"/>
        <v>60916.952623233054</v>
      </c>
      <c r="BO59" s="65">
        <f t="shared" si="32"/>
        <v>60916.952623233054</v>
      </c>
      <c r="BP59" s="65">
        <f t="shared" ref="BP59:EA59" si="33">BP37-BP50-BP57</f>
        <v>70016.952623233054</v>
      </c>
      <c r="BQ59" s="65">
        <f t="shared" si="33"/>
        <v>70016.952623233054</v>
      </c>
      <c r="BR59" s="65">
        <f t="shared" si="33"/>
        <v>70016.952623233054</v>
      </c>
      <c r="BS59" s="65">
        <f t="shared" si="33"/>
        <v>70016.952623233054</v>
      </c>
      <c r="BT59" s="65">
        <f t="shared" si="33"/>
        <v>70016.952623233054</v>
      </c>
      <c r="BU59" s="65">
        <f t="shared" si="33"/>
        <v>70016.952623233054</v>
      </c>
      <c r="BV59" s="65">
        <f t="shared" si="33"/>
        <v>70016.952623233054</v>
      </c>
      <c r="BW59" s="65">
        <f t="shared" si="33"/>
        <v>70016.952623233054</v>
      </c>
      <c r="BX59" s="65">
        <f t="shared" si="33"/>
        <v>70016.952623233054</v>
      </c>
      <c r="BY59" s="65">
        <f t="shared" si="33"/>
        <v>70016.952623233054</v>
      </c>
      <c r="BZ59" s="65">
        <f t="shared" si="33"/>
        <v>69119.952623233054</v>
      </c>
      <c r="CA59" s="65">
        <f t="shared" si="33"/>
        <v>69119.952623233054</v>
      </c>
      <c r="CB59" s="65">
        <f t="shared" si="33"/>
        <v>69119.952623233054</v>
      </c>
      <c r="CC59" s="65">
        <f t="shared" si="33"/>
        <v>69119.952623233054</v>
      </c>
      <c r="CD59" s="65">
        <f t="shared" si="33"/>
        <v>69119.952623233054</v>
      </c>
      <c r="CE59" s="65">
        <f t="shared" si="33"/>
        <v>69119.952623233054</v>
      </c>
      <c r="CF59" s="65">
        <f t="shared" si="33"/>
        <v>69119.952623233054</v>
      </c>
      <c r="CG59" s="65">
        <f t="shared" si="33"/>
        <v>69119.952623233054</v>
      </c>
      <c r="CH59" s="65">
        <f t="shared" si="33"/>
        <v>69119.952623233054</v>
      </c>
      <c r="CI59" s="65">
        <f t="shared" si="33"/>
        <v>69119.952623233054</v>
      </c>
      <c r="CJ59" s="65">
        <f t="shared" si="33"/>
        <v>69119.952623233054</v>
      </c>
      <c r="CK59" s="65">
        <f t="shared" si="33"/>
        <v>69119.952623233054</v>
      </c>
      <c r="CL59" s="65">
        <f t="shared" si="33"/>
        <v>69119.952623233054</v>
      </c>
      <c r="CM59" s="65">
        <f t="shared" si="33"/>
        <v>69119.952623233054</v>
      </c>
      <c r="CN59" s="65">
        <f t="shared" si="33"/>
        <v>69119.952623233054</v>
      </c>
      <c r="CO59" s="65">
        <f t="shared" si="33"/>
        <v>69119.952623233054</v>
      </c>
      <c r="CP59" s="65">
        <f t="shared" si="33"/>
        <v>69119.952623233054</v>
      </c>
      <c r="CQ59" s="65">
        <f t="shared" si="33"/>
        <v>69119.952623233054</v>
      </c>
      <c r="CR59" s="65">
        <f t="shared" si="33"/>
        <v>69119.952623233054</v>
      </c>
      <c r="CS59" s="65">
        <f t="shared" si="33"/>
        <v>69119.952623233054</v>
      </c>
      <c r="CT59" s="65">
        <f t="shared" si="33"/>
        <v>69119.952623233054</v>
      </c>
      <c r="CU59" s="65">
        <f t="shared" si="33"/>
        <v>69119.952623233054</v>
      </c>
      <c r="CV59" s="65">
        <f t="shared" si="33"/>
        <v>69119.952623233054</v>
      </c>
      <c r="CW59" s="65">
        <f t="shared" si="33"/>
        <v>69119.952623233054</v>
      </c>
      <c r="CX59" s="65">
        <f t="shared" si="33"/>
        <v>69119.952623233054</v>
      </c>
      <c r="CY59" s="65">
        <f t="shared" si="33"/>
        <v>69119.952623233054</v>
      </c>
      <c r="CZ59" s="65">
        <f t="shared" si="33"/>
        <v>69119.952623233054</v>
      </c>
      <c r="DA59" s="65">
        <f t="shared" si="33"/>
        <v>69119.952623233054</v>
      </c>
      <c r="DB59" s="65">
        <f t="shared" si="33"/>
        <v>69119.952623233054</v>
      </c>
      <c r="DC59" s="65">
        <f t="shared" si="33"/>
        <v>69119.952623233054</v>
      </c>
      <c r="DD59" s="65">
        <f t="shared" si="33"/>
        <v>69119.952623233054</v>
      </c>
      <c r="DE59" s="65">
        <f t="shared" si="33"/>
        <v>69119.952623233054</v>
      </c>
      <c r="DF59" s="65">
        <f t="shared" si="33"/>
        <v>69119.952623233054</v>
      </c>
      <c r="DG59" s="65">
        <f t="shared" si="33"/>
        <v>69119.952623233054</v>
      </c>
      <c r="DH59" s="65">
        <f t="shared" si="33"/>
        <v>69119.952623233054</v>
      </c>
      <c r="DI59" s="65">
        <f t="shared" si="33"/>
        <v>69119.952623233054</v>
      </c>
      <c r="DJ59" s="65">
        <f t="shared" si="33"/>
        <v>69119.952623233054</v>
      </c>
      <c r="DK59" s="65">
        <f t="shared" si="33"/>
        <v>69119.952623233054</v>
      </c>
      <c r="DL59" s="65">
        <f t="shared" si="33"/>
        <v>69119.952623233054</v>
      </c>
      <c r="DM59" s="65">
        <f t="shared" si="33"/>
        <v>69119.952623233054</v>
      </c>
      <c r="DN59" s="65">
        <f t="shared" si="33"/>
        <v>69119.952623233054</v>
      </c>
      <c r="DO59" s="65">
        <f t="shared" si="33"/>
        <v>69119.952623233054</v>
      </c>
      <c r="DP59" s="65">
        <f t="shared" si="33"/>
        <v>69119.952623233054</v>
      </c>
      <c r="DQ59" s="65">
        <f t="shared" si="33"/>
        <v>69119.952623233054</v>
      </c>
      <c r="DR59" s="65">
        <f t="shared" si="33"/>
        <v>69119.952623233054</v>
      </c>
      <c r="DS59" s="65">
        <f t="shared" si="33"/>
        <v>69119.952623233054</v>
      </c>
      <c r="DT59" s="65">
        <f t="shared" si="33"/>
        <v>69119.952623233054</v>
      </c>
      <c r="DU59" s="65">
        <f t="shared" si="33"/>
        <v>69119.952623233054</v>
      </c>
      <c r="DV59" s="65">
        <f t="shared" si="33"/>
        <v>69119.952623233054</v>
      </c>
      <c r="DW59" s="65">
        <f t="shared" si="33"/>
        <v>69119.952623233054</v>
      </c>
      <c r="DX59" s="65">
        <f t="shared" si="33"/>
        <v>69119.952623233054</v>
      </c>
      <c r="DY59" s="65">
        <f t="shared" si="33"/>
        <v>69119.952623233054</v>
      </c>
      <c r="DZ59" s="65">
        <f t="shared" si="33"/>
        <v>69119.952623233054</v>
      </c>
      <c r="EA59" s="65">
        <f t="shared" si="33"/>
        <v>69119.952623233054</v>
      </c>
      <c r="EB59" s="65">
        <f t="shared" ref="EB59:FB59" si="34">EB37-EB50-EB57</f>
        <v>69119.952623233054</v>
      </c>
      <c r="EC59" s="65">
        <f t="shared" si="34"/>
        <v>69119.952623233054</v>
      </c>
      <c r="ED59" s="65">
        <f t="shared" si="34"/>
        <v>69119.952623233054</v>
      </c>
      <c r="EE59" s="65">
        <f t="shared" si="34"/>
        <v>69119.952623233054</v>
      </c>
      <c r="EF59" s="65">
        <f t="shared" si="34"/>
        <v>69119.952623233054</v>
      </c>
      <c r="EG59" s="65">
        <f t="shared" si="34"/>
        <v>69119.952623233054</v>
      </c>
      <c r="EH59" s="65">
        <f t="shared" si="34"/>
        <v>69119.952623233054</v>
      </c>
      <c r="EI59" s="65">
        <f t="shared" si="34"/>
        <v>69119.952623233054</v>
      </c>
      <c r="EJ59" s="65">
        <f t="shared" si="34"/>
        <v>69119.952623233054</v>
      </c>
      <c r="EK59" s="65">
        <f t="shared" si="34"/>
        <v>69119.952623233054</v>
      </c>
      <c r="EL59" s="65">
        <f t="shared" si="34"/>
        <v>69119.952623233054</v>
      </c>
      <c r="EM59" s="65">
        <f t="shared" si="34"/>
        <v>69119.952623233054</v>
      </c>
      <c r="EN59" s="65">
        <f t="shared" si="34"/>
        <v>69119.952623233054</v>
      </c>
      <c r="EO59" s="65">
        <f t="shared" si="34"/>
        <v>69119.952623233054</v>
      </c>
      <c r="EP59" s="65">
        <f t="shared" si="34"/>
        <v>69119.952623233054</v>
      </c>
      <c r="EQ59" s="65">
        <f t="shared" si="34"/>
        <v>69119.952623233054</v>
      </c>
      <c r="ER59" s="65">
        <f t="shared" si="34"/>
        <v>69119.952623233054</v>
      </c>
      <c r="ES59" s="65">
        <f t="shared" si="34"/>
        <v>69119.952623233054</v>
      </c>
      <c r="ET59" s="65">
        <f t="shared" si="34"/>
        <v>69119.952623233054</v>
      </c>
      <c r="EU59" s="65">
        <f t="shared" si="34"/>
        <v>69119.952623233054</v>
      </c>
      <c r="EV59" s="65">
        <f t="shared" si="34"/>
        <v>69119.952623233054</v>
      </c>
      <c r="EW59" s="65">
        <f t="shared" si="34"/>
        <v>69119.952623233054</v>
      </c>
      <c r="EX59" s="65">
        <f t="shared" si="34"/>
        <v>69119.952623233054</v>
      </c>
      <c r="EY59" s="65">
        <f t="shared" si="34"/>
        <v>69119.952623233054</v>
      </c>
      <c r="EZ59" s="65">
        <f t="shared" si="34"/>
        <v>69119.952623233054</v>
      </c>
      <c r="FA59" s="65">
        <f t="shared" si="34"/>
        <v>69119.952623233054</v>
      </c>
      <c r="FB59" s="65">
        <f t="shared" si="34"/>
        <v>69119.952623233054</v>
      </c>
    </row>
    <row r="60" spans="1:158" x14ac:dyDescent="0.3"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</row>
    <row r="61" spans="1:158" x14ac:dyDescent="0.3">
      <c r="A61" s="53" t="s">
        <v>0</v>
      </c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</row>
    <row r="62" spans="1:158" x14ac:dyDescent="0.3">
      <c r="A62" s="58" t="s">
        <v>5</v>
      </c>
      <c r="B62" s="3" t="s">
        <v>70</v>
      </c>
      <c r="C62" s="65">
        <f>Model!$E14</f>
        <v>525</v>
      </c>
      <c r="D62" s="65">
        <f>Model!$E14</f>
        <v>525</v>
      </c>
      <c r="E62" s="65">
        <f>Model!$E14</f>
        <v>525</v>
      </c>
      <c r="F62" s="65">
        <f>Model!$E14</f>
        <v>525</v>
      </c>
      <c r="G62" s="65">
        <f>Model!$E14</f>
        <v>525</v>
      </c>
      <c r="H62" s="65">
        <f>Model!$E14</f>
        <v>525</v>
      </c>
      <c r="I62" s="65">
        <f>Model!$E14</f>
        <v>525</v>
      </c>
      <c r="J62" s="65">
        <f>Model!$E14</f>
        <v>525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  <c r="R62" s="67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  <c r="AE62" s="65">
        <v>0</v>
      </c>
      <c r="AF62" s="65">
        <v>0</v>
      </c>
      <c r="AG62" s="65">
        <v>0</v>
      </c>
      <c r="AH62" s="65">
        <v>0</v>
      </c>
      <c r="AI62" s="65">
        <v>0</v>
      </c>
      <c r="AJ62" s="65">
        <v>0</v>
      </c>
      <c r="AK62" s="65">
        <v>0</v>
      </c>
      <c r="AL62" s="65">
        <v>0</v>
      </c>
      <c r="AM62" s="65">
        <v>0</v>
      </c>
      <c r="AN62" s="65">
        <v>0</v>
      </c>
      <c r="AO62" s="65">
        <v>0</v>
      </c>
      <c r="AP62" s="65">
        <v>0</v>
      </c>
      <c r="AQ62" s="65">
        <v>0</v>
      </c>
      <c r="AR62" s="65">
        <v>0</v>
      </c>
      <c r="AS62" s="65">
        <v>0</v>
      </c>
      <c r="AT62" s="65">
        <v>0</v>
      </c>
      <c r="AU62" s="65">
        <v>0</v>
      </c>
      <c r="AV62" s="65">
        <v>0</v>
      </c>
      <c r="AW62" s="65">
        <v>0</v>
      </c>
      <c r="AX62" s="65">
        <v>0</v>
      </c>
      <c r="AY62" s="65">
        <v>0</v>
      </c>
      <c r="AZ62" s="65">
        <v>0</v>
      </c>
      <c r="BA62" s="65">
        <v>0</v>
      </c>
      <c r="BB62" s="65">
        <v>0</v>
      </c>
      <c r="BC62" s="65">
        <v>0</v>
      </c>
      <c r="BD62" s="65">
        <v>0</v>
      </c>
      <c r="BE62" s="65">
        <v>0</v>
      </c>
      <c r="BF62" s="65">
        <v>0</v>
      </c>
      <c r="BG62" s="65">
        <v>0</v>
      </c>
      <c r="BH62" s="65">
        <v>0</v>
      </c>
      <c r="BI62" s="65">
        <v>0</v>
      </c>
      <c r="BJ62" s="65">
        <v>0</v>
      </c>
      <c r="BK62" s="65">
        <v>0</v>
      </c>
      <c r="BL62" s="65">
        <v>0</v>
      </c>
      <c r="BM62" s="65">
        <v>0</v>
      </c>
      <c r="BN62" s="65">
        <v>0</v>
      </c>
      <c r="BO62" s="65">
        <v>0</v>
      </c>
      <c r="BP62" s="65">
        <v>0</v>
      </c>
      <c r="BQ62" s="65">
        <v>0</v>
      </c>
      <c r="BR62" s="65">
        <v>0</v>
      </c>
      <c r="BS62" s="65">
        <v>0</v>
      </c>
      <c r="BT62" s="65">
        <v>0</v>
      </c>
      <c r="BU62" s="65">
        <v>0</v>
      </c>
      <c r="BV62" s="65">
        <v>0</v>
      </c>
      <c r="BW62" s="65">
        <v>0</v>
      </c>
      <c r="BX62" s="65">
        <v>0</v>
      </c>
      <c r="BY62" s="65">
        <v>0</v>
      </c>
      <c r="BZ62" s="65">
        <v>0</v>
      </c>
      <c r="CA62" s="65">
        <v>0</v>
      </c>
      <c r="CB62" s="65">
        <v>0</v>
      </c>
      <c r="CC62" s="65">
        <v>0</v>
      </c>
      <c r="CD62" s="65">
        <v>0</v>
      </c>
      <c r="CE62" s="65">
        <v>0</v>
      </c>
      <c r="CF62" s="65">
        <v>0</v>
      </c>
      <c r="CG62" s="65">
        <v>0</v>
      </c>
      <c r="CH62" s="65">
        <v>0</v>
      </c>
      <c r="CI62" s="65">
        <v>0</v>
      </c>
      <c r="CJ62" s="65">
        <v>0</v>
      </c>
      <c r="CK62" s="65">
        <v>0</v>
      </c>
      <c r="CL62" s="65">
        <v>0</v>
      </c>
      <c r="CM62" s="65">
        <v>0</v>
      </c>
      <c r="CN62" s="65">
        <v>0</v>
      </c>
      <c r="CO62" s="65">
        <v>0</v>
      </c>
      <c r="CP62" s="65">
        <v>0</v>
      </c>
      <c r="CQ62" s="65">
        <v>0</v>
      </c>
      <c r="CR62" s="65">
        <v>0</v>
      </c>
      <c r="CS62" s="65">
        <v>0</v>
      </c>
      <c r="CT62" s="65">
        <v>0</v>
      </c>
      <c r="CU62" s="65">
        <v>0</v>
      </c>
      <c r="CV62" s="65">
        <v>0</v>
      </c>
      <c r="CW62" s="65">
        <v>0</v>
      </c>
      <c r="CX62" s="65">
        <v>0</v>
      </c>
      <c r="CY62" s="65">
        <v>0</v>
      </c>
      <c r="CZ62" s="65">
        <v>0</v>
      </c>
      <c r="DA62" s="65">
        <v>0</v>
      </c>
      <c r="DB62" s="65">
        <v>0</v>
      </c>
      <c r="DC62" s="65">
        <v>0</v>
      </c>
      <c r="DD62" s="65">
        <v>0</v>
      </c>
      <c r="DE62" s="65">
        <v>0</v>
      </c>
      <c r="DF62" s="65">
        <v>0</v>
      </c>
      <c r="DG62" s="65">
        <v>0</v>
      </c>
      <c r="DH62" s="65">
        <v>0</v>
      </c>
      <c r="DI62" s="65">
        <v>0</v>
      </c>
      <c r="DJ62" s="65">
        <v>0</v>
      </c>
      <c r="DK62" s="65">
        <v>0</v>
      </c>
      <c r="DL62" s="65">
        <v>0</v>
      </c>
      <c r="DM62" s="65">
        <v>0</v>
      </c>
      <c r="DN62" s="65">
        <v>0</v>
      </c>
      <c r="DO62" s="65">
        <v>0</v>
      </c>
      <c r="DP62" s="65">
        <v>0</v>
      </c>
      <c r="DQ62" s="65">
        <v>0</v>
      </c>
      <c r="DR62" s="65">
        <v>0</v>
      </c>
      <c r="DS62" s="65">
        <v>0</v>
      </c>
      <c r="DT62" s="65">
        <v>0</v>
      </c>
      <c r="DU62" s="65">
        <v>0</v>
      </c>
      <c r="DV62" s="65">
        <v>0</v>
      </c>
      <c r="DW62" s="65">
        <v>0</v>
      </c>
      <c r="DX62" s="65">
        <v>0</v>
      </c>
      <c r="DY62" s="65">
        <v>0</v>
      </c>
      <c r="DZ62" s="65">
        <v>0</v>
      </c>
      <c r="EA62" s="65">
        <v>0</v>
      </c>
      <c r="EB62" s="65">
        <v>0</v>
      </c>
      <c r="EC62" s="65">
        <v>0</v>
      </c>
      <c r="ED62" s="65">
        <v>0</v>
      </c>
      <c r="EE62" s="65">
        <v>0</v>
      </c>
      <c r="EF62" s="65">
        <v>0</v>
      </c>
      <c r="EG62" s="65">
        <v>0</v>
      </c>
      <c r="EH62" s="65">
        <v>0</v>
      </c>
      <c r="EI62" s="65">
        <v>0</v>
      </c>
      <c r="EJ62" s="65">
        <v>0</v>
      </c>
      <c r="EK62" s="65">
        <v>0</v>
      </c>
      <c r="EL62" s="65">
        <v>0</v>
      </c>
      <c r="EM62" s="65">
        <v>0</v>
      </c>
      <c r="EN62" s="65">
        <v>0</v>
      </c>
      <c r="EO62" s="65">
        <v>0</v>
      </c>
      <c r="EP62" s="65">
        <v>0</v>
      </c>
      <c r="EQ62" s="65">
        <v>0</v>
      </c>
      <c r="ER62" s="65">
        <v>0</v>
      </c>
      <c r="ES62" s="65">
        <v>0</v>
      </c>
      <c r="ET62" s="65">
        <v>0</v>
      </c>
      <c r="EU62" s="65">
        <v>0</v>
      </c>
      <c r="EV62" s="65">
        <v>0</v>
      </c>
      <c r="EW62" s="65">
        <v>0</v>
      </c>
      <c r="EX62" s="65">
        <v>0</v>
      </c>
      <c r="EY62" s="65">
        <v>0</v>
      </c>
      <c r="EZ62" s="65">
        <v>0</v>
      </c>
      <c r="FA62" s="65">
        <v>0</v>
      </c>
      <c r="FB62" s="65">
        <v>0</v>
      </c>
    </row>
    <row r="63" spans="1:158" x14ac:dyDescent="0.3">
      <c r="A63" s="58" t="s">
        <v>80</v>
      </c>
      <c r="B63" s="3" t="s">
        <v>70</v>
      </c>
      <c r="C63" s="65">
        <f>Model!$E15</f>
        <v>300</v>
      </c>
      <c r="D63" s="65">
        <f>Model!$E15</f>
        <v>300</v>
      </c>
      <c r="E63" s="65">
        <f>Model!$E15</f>
        <v>300</v>
      </c>
      <c r="F63" s="65">
        <f>Model!$E15</f>
        <v>300</v>
      </c>
      <c r="G63" s="65">
        <f>Model!$E15</f>
        <v>300</v>
      </c>
      <c r="H63" s="65">
        <f>Model!$E15</f>
        <v>300</v>
      </c>
      <c r="I63" s="65">
        <f>Model!$E15</f>
        <v>300</v>
      </c>
      <c r="J63" s="65">
        <f>Model!$E15</f>
        <v>300</v>
      </c>
      <c r="K63" s="65">
        <f>Model!$E15</f>
        <v>300</v>
      </c>
      <c r="L63" s="65">
        <f>Model!$E15</f>
        <v>300</v>
      </c>
      <c r="M63" s="65">
        <f>Model!$E15</f>
        <v>300</v>
      </c>
      <c r="N63" s="65">
        <f>Model!$E15</f>
        <v>300</v>
      </c>
      <c r="O63" s="65">
        <f>Model!$E15</f>
        <v>300</v>
      </c>
      <c r="P63" s="65">
        <f>Model!$E15</f>
        <v>300</v>
      </c>
      <c r="Q63" s="65">
        <f>Model!$E15</f>
        <v>300</v>
      </c>
      <c r="R63" s="67">
        <f>Model!$E15</f>
        <v>300</v>
      </c>
      <c r="S63" s="65">
        <f>Model!$E15</f>
        <v>300</v>
      </c>
      <c r="T63" s="65">
        <f>Model!$E15</f>
        <v>300</v>
      </c>
      <c r="U63" s="65">
        <f>Model!$E15</f>
        <v>300</v>
      </c>
      <c r="V63" s="65">
        <f>Model!$E15</f>
        <v>300</v>
      </c>
      <c r="W63" s="65">
        <f>Model!$E15</f>
        <v>300</v>
      </c>
      <c r="X63" s="65">
        <f>Model!$E15</f>
        <v>300</v>
      </c>
      <c r="Y63" s="65">
        <f>Model!$E15</f>
        <v>300</v>
      </c>
      <c r="Z63" s="65">
        <f>Model!$E15</f>
        <v>300</v>
      </c>
      <c r="AA63" s="65">
        <f>Model!$E15</f>
        <v>300</v>
      </c>
      <c r="AB63" s="65">
        <f>Model!$E15</f>
        <v>300</v>
      </c>
      <c r="AC63" s="65">
        <f>Model!$E15</f>
        <v>300</v>
      </c>
      <c r="AD63" s="65">
        <f>Model!$E15</f>
        <v>300</v>
      </c>
      <c r="AE63" s="65">
        <f>Model!$E15</f>
        <v>300</v>
      </c>
      <c r="AF63" s="65">
        <f>Model!$E15</f>
        <v>300</v>
      </c>
      <c r="AG63" s="65">
        <f>Model!$E15</f>
        <v>300</v>
      </c>
      <c r="AH63" s="65">
        <f>Model!$E15</f>
        <v>300</v>
      </c>
      <c r="AI63" s="65">
        <f>Model!$E15</f>
        <v>300</v>
      </c>
      <c r="AJ63" s="65">
        <f>Model!$E15</f>
        <v>300</v>
      </c>
      <c r="AK63" s="65">
        <f>Model!$E15</f>
        <v>300</v>
      </c>
      <c r="AL63" s="65">
        <f>Model!$E15</f>
        <v>300</v>
      </c>
      <c r="AM63" s="65">
        <f>Model!$E15</f>
        <v>300</v>
      </c>
      <c r="AN63" s="65">
        <f>Model!$E15</f>
        <v>300</v>
      </c>
      <c r="AO63" s="65">
        <f>Model!$E15</f>
        <v>300</v>
      </c>
      <c r="AP63" s="65">
        <f>Model!$E15</f>
        <v>300</v>
      </c>
      <c r="AQ63" s="65">
        <f>Model!$E15</f>
        <v>300</v>
      </c>
      <c r="AR63" s="65">
        <f>Model!$E15</f>
        <v>300</v>
      </c>
      <c r="AS63" s="65">
        <f>Model!$E15</f>
        <v>300</v>
      </c>
      <c r="AT63" s="65">
        <f>Model!$E15</f>
        <v>300</v>
      </c>
      <c r="AU63" s="65">
        <f>Model!$E15</f>
        <v>300</v>
      </c>
      <c r="AV63" s="65">
        <f>Model!$E15</f>
        <v>300</v>
      </c>
      <c r="AW63" s="65">
        <f>Model!$E15</f>
        <v>300</v>
      </c>
      <c r="AX63" s="65">
        <f>Model!$E15</f>
        <v>300</v>
      </c>
      <c r="AY63" s="65">
        <f>Model!$E15</f>
        <v>300</v>
      </c>
      <c r="AZ63" s="65">
        <f>Model!$E15</f>
        <v>300</v>
      </c>
      <c r="BA63" s="65">
        <f>Model!$E15</f>
        <v>300</v>
      </c>
      <c r="BB63" s="65">
        <f>Model!$E15</f>
        <v>300</v>
      </c>
      <c r="BC63" s="65">
        <f>Model!$E15</f>
        <v>300</v>
      </c>
      <c r="BD63" s="65">
        <f>Model!$E15</f>
        <v>300</v>
      </c>
      <c r="BE63" s="65">
        <f>Model!$E15</f>
        <v>300</v>
      </c>
      <c r="BF63" s="65">
        <f>Model!$E15</f>
        <v>300</v>
      </c>
      <c r="BG63" s="65">
        <f>Model!$E15</f>
        <v>300</v>
      </c>
      <c r="BH63" s="65">
        <f>Model!$E15</f>
        <v>300</v>
      </c>
      <c r="BI63" s="65">
        <f>Model!$E15</f>
        <v>300</v>
      </c>
      <c r="BJ63" s="65">
        <f>Model!$E15</f>
        <v>300</v>
      </c>
      <c r="BK63" s="65">
        <f>Model!$E15</f>
        <v>300</v>
      </c>
      <c r="BL63" s="65">
        <f>Model!$E15</f>
        <v>300</v>
      </c>
      <c r="BM63" s="65">
        <f>Model!$E15</f>
        <v>300</v>
      </c>
      <c r="BN63" s="65">
        <f>Model!$E15</f>
        <v>300</v>
      </c>
      <c r="BO63" s="65">
        <f>Model!$E15</f>
        <v>300</v>
      </c>
      <c r="BP63" s="65">
        <f>Model!$E15</f>
        <v>300</v>
      </c>
      <c r="BQ63" s="65">
        <f>Model!$E15</f>
        <v>300</v>
      </c>
      <c r="BR63" s="65">
        <f>Model!$E15</f>
        <v>300</v>
      </c>
      <c r="BS63" s="65">
        <f>Model!$E15</f>
        <v>300</v>
      </c>
      <c r="BT63" s="65">
        <f>Model!$E15</f>
        <v>300</v>
      </c>
      <c r="BU63" s="65">
        <f>Model!$E15</f>
        <v>300</v>
      </c>
      <c r="BV63" s="65">
        <f>Model!$E15</f>
        <v>300</v>
      </c>
      <c r="BW63" s="65">
        <f>Model!$E15</f>
        <v>300</v>
      </c>
      <c r="BX63" s="65">
        <f>Model!$E15</f>
        <v>300</v>
      </c>
      <c r="BY63" s="65">
        <f>Model!$E15</f>
        <v>300</v>
      </c>
      <c r="BZ63" s="65">
        <f>Model!$E15</f>
        <v>300</v>
      </c>
      <c r="CA63" s="65">
        <f>Model!$E15</f>
        <v>300</v>
      </c>
      <c r="CB63" s="65">
        <f>Model!$E15</f>
        <v>300</v>
      </c>
      <c r="CC63" s="65">
        <f>Model!$E15</f>
        <v>300</v>
      </c>
      <c r="CD63" s="65">
        <f>Model!$E15</f>
        <v>300</v>
      </c>
      <c r="CE63" s="65">
        <f>Model!$E15</f>
        <v>300</v>
      </c>
      <c r="CF63" s="65">
        <f>Model!$E15</f>
        <v>300</v>
      </c>
      <c r="CG63" s="65">
        <f>Model!$E15</f>
        <v>300</v>
      </c>
      <c r="CH63" s="65">
        <f>Model!$E15</f>
        <v>300</v>
      </c>
      <c r="CI63" s="65">
        <f>Model!$E15</f>
        <v>300</v>
      </c>
      <c r="CJ63" s="65">
        <f>Model!$E15</f>
        <v>300</v>
      </c>
      <c r="CK63" s="65">
        <f>Model!$E15</f>
        <v>300</v>
      </c>
      <c r="CL63" s="65">
        <f>Model!$E15</f>
        <v>300</v>
      </c>
      <c r="CM63" s="65">
        <f>Model!$E15</f>
        <v>300</v>
      </c>
      <c r="CN63" s="65">
        <f>Model!$E15</f>
        <v>300</v>
      </c>
      <c r="CO63" s="65">
        <f>Model!$E15</f>
        <v>300</v>
      </c>
      <c r="CP63" s="65">
        <f>Model!$E15</f>
        <v>300</v>
      </c>
      <c r="CQ63" s="65">
        <f>Model!$E15</f>
        <v>300</v>
      </c>
      <c r="CR63" s="65">
        <f>Model!$E15</f>
        <v>300</v>
      </c>
      <c r="CS63" s="65">
        <f>Model!$E15</f>
        <v>300</v>
      </c>
      <c r="CT63" s="65">
        <f>Model!$E15</f>
        <v>300</v>
      </c>
      <c r="CU63" s="65">
        <f>Model!$E15</f>
        <v>300</v>
      </c>
      <c r="CV63" s="65">
        <f>Model!$E15</f>
        <v>300</v>
      </c>
      <c r="CW63" s="65">
        <f>Model!$E15</f>
        <v>300</v>
      </c>
      <c r="CX63" s="65">
        <f>Model!$E15</f>
        <v>300</v>
      </c>
      <c r="CY63" s="65">
        <f>Model!$E15</f>
        <v>300</v>
      </c>
      <c r="CZ63" s="65">
        <f>Model!$E15</f>
        <v>300</v>
      </c>
      <c r="DA63" s="65">
        <f>Model!$E15</f>
        <v>300</v>
      </c>
      <c r="DB63" s="65">
        <f>Model!$E15</f>
        <v>300</v>
      </c>
      <c r="DC63" s="65">
        <f>Model!$E15</f>
        <v>300</v>
      </c>
      <c r="DD63" s="65">
        <f>Model!$E15</f>
        <v>300</v>
      </c>
      <c r="DE63" s="65">
        <f>Model!$E15</f>
        <v>300</v>
      </c>
      <c r="DF63" s="65">
        <f>Model!$E15</f>
        <v>300</v>
      </c>
      <c r="DG63" s="65">
        <f>Model!$E15</f>
        <v>300</v>
      </c>
      <c r="DH63" s="65">
        <f>Model!$E15</f>
        <v>300</v>
      </c>
      <c r="DI63" s="65">
        <f>Model!$E15</f>
        <v>300</v>
      </c>
      <c r="DJ63" s="65">
        <f>Model!$E15</f>
        <v>300</v>
      </c>
      <c r="DK63" s="65">
        <f>Model!$E15</f>
        <v>300</v>
      </c>
      <c r="DL63" s="65">
        <f>Model!$E15</f>
        <v>300</v>
      </c>
      <c r="DM63" s="65">
        <f>Model!$E15</f>
        <v>300</v>
      </c>
      <c r="DN63" s="65">
        <f>Model!$E15</f>
        <v>300</v>
      </c>
      <c r="DO63" s="65">
        <f>Model!$E15</f>
        <v>300</v>
      </c>
      <c r="DP63" s="65">
        <f>Model!$E15</f>
        <v>300</v>
      </c>
      <c r="DQ63" s="65">
        <f>Model!$E15</f>
        <v>300</v>
      </c>
      <c r="DR63" s="65">
        <f>Model!$E15</f>
        <v>300</v>
      </c>
      <c r="DS63" s="65">
        <f>Model!$E15</f>
        <v>300</v>
      </c>
      <c r="DT63" s="65">
        <f>Model!$E15</f>
        <v>300</v>
      </c>
      <c r="DU63" s="65">
        <f>Model!$E15</f>
        <v>300</v>
      </c>
      <c r="DV63" s="65">
        <f>Model!$E15</f>
        <v>300</v>
      </c>
      <c r="DW63" s="65">
        <f>Model!$E15</f>
        <v>300</v>
      </c>
      <c r="DX63" s="65">
        <f>Model!$E15</f>
        <v>300</v>
      </c>
      <c r="DY63" s="65">
        <f>Model!$E15</f>
        <v>300</v>
      </c>
      <c r="DZ63" s="65">
        <f>Model!$E15</f>
        <v>300</v>
      </c>
      <c r="EA63" s="65">
        <f>Model!$E15</f>
        <v>300</v>
      </c>
      <c r="EB63" s="65">
        <f>Model!$E15</f>
        <v>300</v>
      </c>
      <c r="EC63" s="65">
        <f>Model!$E15</f>
        <v>300</v>
      </c>
      <c r="ED63" s="65">
        <f>Model!$E15</f>
        <v>300</v>
      </c>
      <c r="EE63" s="65">
        <f>Model!$E15</f>
        <v>300</v>
      </c>
      <c r="EF63" s="65">
        <f>Model!$E15</f>
        <v>300</v>
      </c>
      <c r="EG63" s="65">
        <f>Model!$E15</f>
        <v>300</v>
      </c>
      <c r="EH63" s="65">
        <f>Model!$E15</f>
        <v>300</v>
      </c>
      <c r="EI63" s="65">
        <f>Model!$E15</f>
        <v>300</v>
      </c>
      <c r="EJ63" s="65">
        <f>Model!$E15</f>
        <v>300</v>
      </c>
      <c r="EK63" s="65">
        <f>Model!$E15</f>
        <v>300</v>
      </c>
      <c r="EL63" s="65">
        <f>Model!$E15</f>
        <v>300</v>
      </c>
      <c r="EM63" s="65">
        <f>Model!$E15</f>
        <v>300</v>
      </c>
      <c r="EN63" s="65">
        <f>Model!$E15</f>
        <v>300</v>
      </c>
      <c r="EO63" s="65">
        <f>Model!$E15</f>
        <v>300</v>
      </c>
      <c r="EP63" s="65">
        <f>Model!$E15</f>
        <v>300</v>
      </c>
      <c r="EQ63" s="65">
        <f>Model!$E15</f>
        <v>300</v>
      </c>
      <c r="ER63" s="65">
        <f>Model!$E15</f>
        <v>300</v>
      </c>
      <c r="ES63" s="65">
        <f>Model!$E15</f>
        <v>300</v>
      </c>
      <c r="ET63" s="65">
        <f>Model!$E15</f>
        <v>300</v>
      </c>
      <c r="EU63" s="65">
        <f>Model!$E15</f>
        <v>300</v>
      </c>
      <c r="EV63" s="65">
        <f>Model!$E15</f>
        <v>300</v>
      </c>
      <c r="EW63" s="65">
        <f>Model!$E15</f>
        <v>300</v>
      </c>
      <c r="EX63" s="65">
        <f>Model!$E15</f>
        <v>300</v>
      </c>
      <c r="EY63" s="65">
        <f>Model!$E15</f>
        <v>300</v>
      </c>
      <c r="EZ63" s="65">
        <f>Model!$E15</f>
        <v>300</v>
      </c>
      <c r="FA63" s="65">
        <f>Model!$E15</f>
        <v>300</v>
      </c>
      <c r="FB63" s="65">
        <f>Model!$E15</f>
        <v>300</v>
      </c>
    </row>
    <row r="64" spans="1:158" x14ac:dyDescent="0.3">
      <c r="A64" s="58" t="s">
        <v>81</v>
      </c>
      <c r="B64" s="3" t="s">
        <v>70</v>
      </c>
      <c r="C64" s="65">
        <f>Model!$E16</f>
        <v>300</v>
      </c>
      <c r="D64" s="65">
        <f>Model!$E16</f>
        <v>300</v>
      </c>
      <c r="E64" s="65">
        <f>Model!$E16</f>
        <v>300</v>
      </c>
      <c r="F64" s="65">
        <f>Model!$E16</f>
        <v>300</v>
      </c>
      <c r="G64" s="65">
        <f>Model!$E16</f>
        <v>300</v>
      </c>
      <c r="H64" s="65">
        <f>Model!$E16</f>
        <v>300</v>
      </c>
      <c r="I64" s="65">
        <f>Model!$E16</f>
        <v>300</v>
      </c>
      <c r="J64" s="65">
        <f>Model!$E16</f>
        <v>300</v>
      </c>
      <c r="K64" s="65">
        <f>Model!$E16</f>
        <v>300</v>
      </c>
      <c r="L64" s="65">
        <f>Model!$E16</f>
        <v>300</v>
      </c>
      <c r="M64" s="65">
        <f>Model!$E16</f>
        <v>300</v>
      </c>
      <c r="N64" s="65">
        <f>Model!$E16</f>
        <v>300</v>
      </c>
      <c r="O64" s="65">
        <f>Model!$E16</f>
        <v>300</v>
      </c>
      <c r="P64" s="65">
        <f>Model!$E16</f>
        <v>300</v>
      </c>
      <c r="Q64" s="65">
        <f>Model!$E16</f>
        <v>300</v>
      </c>
      <c r="R64" s="67">
        <f>Model!$E16</f>
        <v>300</v>
      </c>
      <c r="S64" s="65">
        <f>Model!$E16</f>
        <v>300</v>
      </c>
      <c r="T64" s="65">
        <f>Model!$E16</f>
        <v>300</v>
      </c>
      <c r="U64" s="65">
        <f>Model!$E16</f>
        <v>300</v>
      </c>
      <c r="V64" s="65">
        <f>Model!$E16</f>
        <v>300</v>
      </c>
      <c r="W64" s="65">
        <f>Model!$E16</f>
        <v>300</v>
      </c>
      <c r="X64" s="65">
        <f>Model!$E16</f>
        <v>300</v>
      </c>
      <c r="Y64" s="65">
        <f>Model!$E16</f>
        <v>300</v>
      </c>
      <c r="Z64" s="65">
        <f>Model!$E16</f>
        <v>300</v>
      </c>
      <c r="AA64" s="65">
        <f>Model!$E16</f>
        <v>300</v>
      </c>
      <c r="AB64" s="65">
        <f>Model!$E16</f>
        <v>300</v>
      </c>
      <c r="AC64" s="65">
        <f>Model!$E16</f>
        <v>300</v>
      </c>
      <c r="AD64" s="65">
        <f>Model!$E16</f>
        <v>300</v>
      </c>
      <c r="AE64" s="65">
        <f>Model!$E16</f>
        <v>300</v>
      </c>
      <c r="AF64" s="65">
        <f>Model!$E16</f>
        <v>300</v>
      </c>
      <c r="AG64" s="65">
        <f>Model!$E16</f>
        <v>300</v>
      </c>
      <c r="AH64" s="65">
        <f>Model!$E16</f>
        <v>300</v>
      </c>
      <c r="AI64" s="65">
        <f>Model!$E16</f>
        <v>300</v>
      </c>
      <c r="AJ64" s="65">
        <f>Model!$E16</f>
        <v>300</v>
      </c>
      <c r="AK64" s="65">
        <f>Model!$E16</f>
        <v>300</v>
      </c>
      <c r="AL64" s="65">
        <f>Model!$E16</f>
        <v>300</v>
      </c>
      <c r="AM64" s="65">
        <f>Model!$E16</f>
        <v>300</v>
      </c>
      <c r="AN64" s="65">
        <f>Model!$E16</f>
        <v>300</v>
      </c>
      <c r="AO64" s="65">
        <f>Model!$E16</f>
        <v>300</v>
      </c>
      <c r="AP64" s="65">
        <f>Model!$E16</f>
        <v>300</v>
      </c>
      <c r="AQ64" s="65">
        <f>Model!$E16</f>
        <v>300</v>
      </c>
      <c r="AR64" s="65">
        <f>Model!$E16</f>
        <v>300</v>
      </c>
      <c r="AS64" s="65">
        <f>Model!$E16</f>
        <v>300</v>
      </c>
      <c r="AT64" s="65">
        <f>Model!$E16</f>
        <v>300</v>
      </c>
      <c r="AU64" s="65">
        <f>Model!$E16</f>
        <v>300</v>
      </c>
      <c r="AV64" s="65">
        <f>Model!$E16</f>
        <v>300</v>
      </c>
      <c r="AW64" s="65">
        <f>Model!$E16</f>
        <v>300</v>
      </c>
      <c r="AX64" s="65">
        <f>Model!$E16</f>
        <v>300</v>
      </c>
      <c r="AY64" s="65">
        <f>Model!$E16</f>
        <v>300</v>
      </c>
      <c r="AZ64" s="65">
        <f>Model!$E16</f>
        <v>300</v>
      </c>
      <c r="BA64" s="65">
        <f>Model!$E16</f>
        <v>300</v>
      </c>
      <c r="BB64" s="65">
        <f>Model!$E16</f>
        <v>300</v>
      </c>
      <c r="BC64" s="65">
        <f>Model!$E16</f>
        <v>300</v>
      </c>
      <c r="BD64" s="65">
        <f>Model!$E16</f>
        <v>300</v>
      </c>
      <c r="BE64" s="65">
        <f>Model!$E16</f>
        <v>300</v>
      </c>
      <c r="BF64" s="65">
        <f>Model!$E16</f>
        <v>300</v>
      </c>
      <c r="BG64" s="65">
        <f>Model!$E16</f>
        <v>300</v>
      </c>
      <c r="BH64" s="65">
        <f>Model!$E16</f>
        <v>300</v>
      </c>
      <c r="BI64" s="65">
        <f>Model!$E16</f>
        <v>300</v>
      </c>
      <c r="BJ64" s="65">
        <f>Model!$E16</f>
        <v>300</v>
      </c>
      <c r="BK64" s="65">
        <f>Model!$E16</f>
        <v>300</v>
      </c>
      <c r="BL64" s="65">
        <f>Model!$E16</f>
        <v>300</v>
      </c>
      <c r="BM64" s="65">
        <f>Model!$E16</f>
        <v>300</v>
      </c>
      <c r="BN64" s="65">
        <f>Model!$E16</f>
        <v>300</v>
      </c>
      <c r="BO64" s="65">
        <f>Model!$E16</f>
        <v>300</v>
      </c>
      <c r="BP64" s="65">
        <f>Model!$E16</f>
        <v>300</v>
      </c>
      <c r="BQ64" s="65">
        <f>Model!$E16</f>
        <v>300</v>
      </c>
      <c r="BR64" s="65">
        <f>Model!$E16</f>
        <v>300</v>
      </c>
      <c r="BS64" s="65">
        <f>Model!$E16</f>
        <v>300</v>
      </c>
      <c r="BT64" s="65">
        <f>Model!$E16</f>
        <v>300</v>
      </c>
      <c r="BU64" s="65">
        <f>Model!$E16</f>
        <v>300</v>
      </c>
      <c r="BV64" s="65">
        <f>Model!$E16</f>
        <v>300</v>
      </c>
      <c r="BW64" s="65">
        <f>Model!$E16</f>
        <v>300</v>
      </c>
      <c r="BX64" s="65">
        <f>Model!$E16</f>
        <v>300</v>
      </c>
      <c r="BY64" s="65">
        <f>Model!$E16</f>
        <v>300</v>
      </c>
      <c r="BZ64" s="65">
        <f>Model!$E16</f>
        <v>300</v>
      </c>
      <c r="CA64" s="65">
        <f>Model!$E16</f>
        <v>300</v>
      </c>
      <c r="CB64" s="65">
        <f>Model!$E16</f>
        <v>300</v>
      </c>
      <c r="CC64" s="65">
        <f>Model!$E16</f>
        <v>300</v>
      </c>
      <c r="CD64" s="65">
        <f>Model!$E16</f>
        <v>300</v>
      </c>
      <c r="CE64" s="65">
        <f>Model!$E16</f>
        <v>300</v>
      </c>
      <c r="CF64" s="65">
        <f>Model!$E16</f>
        <v>300</v>
      </c>
      <c r="CG64" s="65">
        <f>Model!$E16</f>
        <v>300</v>
      </c>
      <c r="CH64" s="65">
        <f>Model!$E16</f>
        <v>300</v>
      </c>
      <c r="CI64" s="65">
        <f>Model!$E16</f>
        <v>300</v>
      </c>
      <c r="CJ64" s="65">
        <f>Model!$E16</f>
        <v>300</v>
      </c>
      <c r="CK64" s="65">
        <f>Model!$E16</f>
        <v>300</v>
      </c>
      <c r="CL64" s="65">
        <f>Model!$E16</f>
        <v>300</v>
      </c>
      <c r="CM64" s="65">
        <f>Model!$E16</f>
        <v>300</v>
      </c>
      <c r="CN64" s="65">
        <f>Model!$E16</f>
        <v>300</v>
      </c>
      <c r="CO64" s="65">
        <f>Model!$E16</f>
        <v>300</v>
      </c>
      <c r="CP64" s="65">
        <f>Model!$E16</f>
        <v>300</v>
      </c>
      <c r="CQ64" s="65">
        <f>Model!$E16</f>
        <v>300</v>
      </c>
      <c r="CR64" s="65">
        <f>Model!$E16</f>
        <v>300</v>
      </c>
      <c r="CS64" s="65">
        <f>Model!$E16</f>
        <v>300</v>
      </c>
      <c r="CT64" s="65">
        <f>Model!$E16</f>
        <v>300</v>
      </c>
      <c r="CU64" s="65">
        <f>Model!$E16</f>
        <v>300</v>
      </c>
      <c r="CV64" s="65">
        <f>Model!$E16</f>
        <v>300</v>
      </c>
      <c r="CW64" s="65">
        <f>Model!$E16</f>
        <v>300</v>
      </c>
      <c r="CX64" s="65">
        <f>Model!$E16</f>
        <v>300</v>
      </c>
      <c r="CY64" s="65">
        <f>Model!$E16</f>
        <v>300</v>
      </c>
      <c r="CZ64" s="65">
        <f>Model!$E16</f>
        <v>300</v>
      </c>
      <c r="DA64" s="65">
        <f>Model!$E16</f>
        <v>300</v>
      </c>
      <c r="DB64" s="65">
        <f>Model!$E16</f>
        <v>300</v>
      </c>
      <c r="DC64" s="65">
        <f>Model!$E16</f>
        <v>300</v>
      </c>
      <c r="DD64" s="65">
        <f>Model!$E16</f>
        <v>300</v>
      </c>
      <c r="DE64" s="65">
        <f>Model!$E16</f>
        <v>300</v>
      </c>
      <c r="DF64" s="65">
        <f>Model!$E16</f>
        <v>300</v>
      </c>
      <c r="DG64" s="65">
        <f>Model!$E16</f>
        <v>300</v>
      </c>
      <c r="DH64" s="65">
        <f>Model!$E16</f>
        <v>300</v>
      </c>
      <c r="DI64" s="65">
        <f>Model!$E16</f>
        <v>300</v>
      </c>
      <c r="DJ64" s="65">
        <f>Model!$E16</f>
        <v>300</v>
      </c>
      <c r="DK64" s="65">
        <f>Model!$E16</f>
        <v>300</v>
      </c>
      <c r="DL64" s="65">
        <f>Model!$E16</f>
        <v>300</v>
      </c>
      <c r="DM64" s="65">
        <f>Model!$E16</f>
        <v>300</v>
      </c>
      <c r="DN64" s="65">
        <f>Model!$E16</f>
        <v>300</v>
      </c>
      <c r="DO64" s="65">
        <f>Model!$E16</f>
        <v>300</v>
      </c>
      <c r="DP64" s="65">
        <f>Model!$E16</f>
        <v>300</v>
      </c>
      <c r="DQ64" s="65">
        <f>Model!$E16</f>
        <v>300</v>
      </c>
      <c r="DR64" s="65">
        <f>Model!$E16</f>
        <v>300</v>
      </c>
      <c r="DS64" s="65">
        <f>Model!$E16</f>
        <v>300</v>
      </c>
      <c r="DT64" s="65">
        <f>Model!$E16</f>
        <v>300</v>
      </c>
      <c r="DU64" s="65">
        <f>Model!$E16</f>
        <v>300</v>
      </c>
      <c r="DV64" s="65">
        <f>Model!$E16</f>
        <v>300</v>
      </c>
      <c r="DW64" s="65">
        <f>Model!$E16</f>
        <v>300</v>
      </c>
      <c r="DX64" s="65">
        <f>Model!$E16</f>
        <v>300</v>
      </c>
      <c r="DY64" s="65">
        <f>Model!$E16</f>
        <v>300</v>
      </c>
      <c r="DZ64" s="65">
        <f>Model!$E16</f>
        <v>300</v>
      </c>
      <c r="EA64" s="65">
        <f>Model!$E16</f>
        <v>300</v>
      </c>
      <c r="EB64" s="65">
        <f>Model!$E16</f>
        <v>300</v>
      </c>
      <c r="EC64" s="65">
        <f>Model!$E16</f>
        <v>300</v>
      </c>
      <c r="ED64" s="65">
        <f>Model!$E16</f>
        <v>300</v>
      </c>
      <c r="EE64" s="65">
        <f>Model!$E16</f>
        <v>300</v>
      </c>
      <c r="EF64" s="65">
        <f>Model!$E16</f>
        <v>300</v>
      </c>
      <c r="EG64" s="65">
        <f>Model!$E16</f>
        <v>300</v>
      </c>
      <c r="EH64" s="65">
        <f>Model!$E16</f>
        <v>300</v>
      </c>
      <c r="EI64" s="65">
        <f>Model!$E16</f>
        <v>300</v>
      </c>
      <c r="EJ64" s="65">
        <f>Model!$E16</f>
        <v>300</v>
      </c>
      <c r="EK64" s="65">
        <f>Model!$E16</f>
        <v>300</v>
      </c>
      <c r="EL64" s="65">
        <f>Model!$E16</f>
        <v>300</v>
      </c>
      <c r="EM64" s="65">
        <f>Model!$E16</f>
        <v>300</v>
      </c>
      <c r="EN64" s="65">
        <f>Model!$E16</f>
        <v>300</v>
      </c>
      <c r="EO64" s="65">
        <f>Model!$E16</f>
        <v>300</v>
      </c>
      <c r="EP64" s="65">
        <f>Model!$E16</f>
        <v>300</v>
      </c>
      <c r="EQ64" s="65">
        <f>Model!$E16</f>
        <v>300</v>
      </c>
      <c r="ER64" s="65">
        <f>Model!$E16</f>
        <v>300</v>
      </c>
      <c r="ES64" s="65">
        <f>Model!$E16</f>
        <v>300</v>
      </c>
      <c r="ET64" s="65">
        <f>Model!$E16</f>
        <v>300</v>
      </c>
      <c r="EU64" s="65">
        <f>Model!$E16</f>
        <v>300</v>
      </c>
      <c r="EV64" s="65">
        <f>Model!$E16</f>
        <v>300</v>
      </c>
      <c r="EW64" s="65">
        <f>Model!$E16</f>
        <v>300</v>
      </c>
      <c r="EX64" s="65">
        <f>Model!$E16</f>
        <v>300</v>
      </c>
      <c r="EY64" s="65">
        <f>Model!$E16</f>
        <v>300</v>
      </c>
      <c r="EZ64" s="65">
        <f>Model!$E16</f>
        <v>300</v>
      </c>
      <c r="FA64" s="65">
        <f>Model!$E16</f>
        <v>300</v>
      </c>
      <c r="FB64" s="65">
        <f>Model!$E16</f>
        <v>300</v>
      </c>
    </row>
    <row r="65" spans="1:158" x14ac:dyDescent="0.3">
      <c r="A65" s="58" t="s">
        <v>82</v>
      </c>
      <c r="B65" s="3" t="s">
        <v>70</v>
      </c>
      <c r="C65" s="65">
        <f>Model!$E17</f>
        <v>1789.8</v>
      </c>
      <c r="D65" s="65">
        <f>Model!$E17</f>
        <v>1789.8</v>
      </c>
      <c r="E65" s="65">
        <f>Model!$E17</f>
        <v>1789.8</v>
      </c>
      <c r="F65" s="65">
        <f>Model!$E17</f>
        <v>1789.8</v>
      </c>
      <c r="G65" s="65">
        <f>Model!$E17</f>
        <v>1789.8</v>
      </c>
      <c r="H65" s="65">
        <f>Model!$E17</f>
        <v>1789.8</v>
      </c>
      <c r="I65" s="65">
        <f>Model!$E17</f>
        <v>1789.8</v>
      </c>
      <c r="J65" s="65">
        <f>Model!$E17</f>
        <v>1789.8</v>
      </c>
      <c r="K65" s="65">
        <f>Model!$E17</f>
        <v>1789.8</v>
      </c>
      <c r="L65" s="65">
        <f>Model!$E17</f>
        <v>1789.8</v>
      </c>
      <c r="M65" s="65">
        <f>Model!$E17</f>
        <v>1789.8</v>
      </c>
      <c r="N65" s="65">
        <f>Model!$E$18</f>
        <v>149.15</v>
      </c>
      <c r="O65" s="65">
        <f>Model!$E$18</f>
        <v>149.15</v>
      </c>
      <c r="P65" s="65">
        <f>Model!$E$18</f>
        <v>149.15</v>
      </c>
      <c r="Q65" s="65">
        <f>Model!$E$18</f>
        <v>149.15</v>
      </c>
      <c r="R65" s="67">
        <f>Model!$E$18</f>
        <v>149.15</v>
      </c>
      <c r="S65" s="65">
        <f>Model!$E$18</f>
        <v>149.15</v>
      </c>
      <c r="T65" s="65">
        <f>Model!$E$18</f>
        <v>149.15</v>
      </c>
      <c r="U65" s="65">
        <f>Model!$E$18</f>
        <v>149.15</v>
      </c>
      <c r="V65" s="65">
        <f>Model!$E$18</f>
        <v>149.15</v>
      </c>
      <c r="W65" s="65">
        <f>Model!$E$18</f>
        <v>149.15</v>
      </c>
      <c r="X65" s="65">
        <f>Model!$E$18</f>
        <v>149.15</v>
      </c>
      <c r="Y65" s="65">
        <f>Model!$E$18</f>
        <v>149.15</v>
      </c>
      <c r="Z65" s="65">
        <f>Model!$E$18</f>
        <v>149.15</v>
      </c>
      <c r="AA65" s="65">
        <f>Model!$E$18</f>
        <v>149.15</v>
      </c>
      <c r="AB65" s="65">
        <f>Model!$E$18</f>
        <v>149.15</v>
      </c>
      <c r="AC65" s="65">
        <f>Model!$E$18</f>
        <v>149.15</v>
      </c>
      <c r="AD65" s="65">
        <f>Model!$E$18</f>
        <v>149.15</v>
      </c>
      <c r="AE65" s="65">
        <f>Model!$E$18</f>
        <v>149.15</v>
      </c>
      <c r="AF65" s="65">
        <f>Model!$E$18</f>
        <v>149.15</v>
      </c>
      <c r="AG65" s="65">
        <f>Model!$E$18</f>
        <v>149.15</v>
      </c>
      <c r="AH65" s="65">
        <f>Model!$E$18</f>
        <v>149.15</v>
      </c>
      <c r="AI65" s="65">
        <f>Model!$E$18</f>
        <v>149.15</v>
      </c>
      <c r="AJ65" s="65">
        <f>Model!$E$18</f>
        <v>149.15</v>
      </c>
      <c r="AK65" s="65">
        <f>Model!$E$18</f>
        <v>149.15</v>
      </c>
      <c r="AL65" s="65">
        <f>Model!$E$18</f>
        <v>149.15</v>
      </c>
      <c r="AM65" s="65">
        <f>Model!$E$18</f>
        <v>149.15</v>
      </c>
      <c r="AN65" s="65">
        <f>Model!$E$18</f>
        <v>149.15</v>
      </c>
      <c r="AO65" s="65">
        <f>Model!$E$18</f>
        <v>149.15</v>
      </c>
      <c r="AP65" s="65">
        <f>Model!$E$18</f>
        <v>149.15</v>
      </c>
      <c r="AQ65" s="65">
        <f>Model!$E$18</f>
        <v>149.15</v>
      </c>
      <c r="AR65" s="65">
        <f>Model!$E$18</f>
        <v>149.15</v>
      </c>
      <c r="AS65" s="65">
        <f>Model!$E$18</f>
        <v>149.15</v>
      </c>
      <c r="AT65" s="65">
        <f>Model!$E$18</f>
        <v>149.15</v>
      </c>
      <c r="AU65" s="65">
        <f>Model!$E$18</f>
        <v>149.15</v>
      </c>
      <c r="AV65" s="65">
        <f>Model!$E$18</f>
        <v>149.15</v>
      </c>
      <c r="AW65" s="65">
        <f>Model!$E$18</f>
        <v>149.15</v>
      </c>
      <c r="AX65" s="65">
        <f>Model!$E$18</f>
        <v>149.15</v>
      </c>
      <c r="AY65" s="65">
        <f>Model!$E$18</f>
        <v>149.15</v>
      </c>
      <c r="AZ65" s="65">
        <f>Model!$E$18</f>
        <v>149.15</v>
      </c>
      <c r="BA65" s="65">
        <f>Model!$E$18</f>
        <v>149.15</v>
      </c>
      <c r="BB65" s="65">
        <f>Model!$E$18</f>
        <v>149.15</v>
      </c>
      <c r="BC65" s="65">
        <f>Model!$E$18</f>
        <v>149.15</v>
      </c>
      <c r="BD65" s="65">
        <f>Model!$E$18</f>
        <v>149.15</v>
      </c>
      <c r="BE65" s="65">
        <f>Model!$E$18</f>
        <v>149.15</v>
      </c>
      <c r="BF65" s="65">
        <f>Model!$E$18</f>
        <v>149.15</v>
      </c>
      <c r="BG65" s="65">
        <f>Model!$E$18</f>
        <v>149.15</v>
      </c>
      <c r="BH65" s="65">
        <f>Model!$E$18</f>
        <v>149.15</v>
      </c>
      <c r="BI65" s="65">
        <f>Model!$E$18</f>
        <v>149.15</v>
      </c>
      <c r="BJ65" s="65">
        <f>Model!$E$18</f>
        <v>149.15</v>
      </c>
      <c r="BK65" s="65">
        <f>Model!$E$18</f>
        <v>149.15</v>
      </c>
      <c r="BL65" s="65">
        <f>Model!$E$18</f>
        <v>149.15</v>
      </c>
      <c r="BM65" s="65">
        <f>Model!$E$18</f>
        <v>149.15</v>
      </c>
      <c r="BN65" s="65">
        <f>Model!$E$18</f>
        <v>149.15</v>
      </c>
      <c r="BO65" s="65">
        <f>Model!$E$18</f>
        <v>149.15</v>
      </c>
      <c r="BP65" s="65">
        <f>Model!$E$18</f>
        <v>149.15</v>
      </c>
      <c r="BQ65" s="65">
        <f>Model!$E$18</f>
        <v>149.15</v>
      </c>
      <c r="BR65" s="65">
        <f>Model!$E$18</f>
        <v>149.15</v>
      </c>
      <c r="BS65" s="65">
        <f>Model!$E$18</f>
        <v>149.15</v>
      </c>
      <c r="BT65" s="65">
        <f>Model!$E$18</f>
        <v>149.15</v>
      </c>
      <c r="BU65" s="65">
        <f>Model!$E$18</f>
        <v>149.15</v>
      </c>
      <c r="BV65" s="65">
        <f>Model!$E$18</f>
        <v>149.15</v>
      </c>
      <c r="BW65" s="65">
        <f>Model!$E$18</f>
        <v>149.15</v>
      </c>
      <c r="BX65" s="65">
        <f>Model!$E$18</f>
        <v>149.15</v>
      </c>
      <c r="BY65" s="65">
        <f>Model!$E$18</f>
        <v>149.15</v>
      </c>
      <c r="BZ65" s="65">
        <f>Model!$E$18</f>
        <v>149.15</v>
      </c>
      <c r="CA65" s="65">
        <f>Model!$E$18</f>
        <v>149.15</v>
      </c>
      <c r="CB65" s="65">
        <f>Model!$E$18</f>
        <v>149.15</v>
      </c>
      <c r="CC65" s="65">
        <f>Model!$E$18</f>
        <v>149.15</v>
      </c>
      <c r="CD65" s="65">
        <f>Model!$E$18</f>
        <v>149.15</v>
      </c>
      <c r="CE65" s="65">
        <f>Model!$E$18</f>
        <v>149.15</v>
      </c>
      <c r="CF65" s="65">
        <f>Model!$E$18</f>
        <v>149.15</v>
      </c>
      <c r="CG65" s="65">
        <f>Model!$E$18</f>
        <v>149.15</v>
      </c>
      <c r="CH65" s="65">
        <f>Model!$E$18</f>
        <v>149.15</v>
      </c>
      <c r="CI65" s="65">
        <f>Model!$E$18</f>
        <v>149.15</v>
      </c>
      <c r="CJ65" s="65">
        <f>Model!$E$18</f>
        <v>149.15</v>
      </c>
      <c r="CK65" s="65">
        <f>Model!$E$18</f>
        <v>149.15</v>
      </c>
      <c r="CL65" s="65">
        <f>Model!$E$18</f>
        <v>149.15</v>
      </c>
      <c r="CM65" s="65">
        <f>Model!$E$18</f>
        <v>149.15</v>
      </c>
      <c r="CN65" s="65">
        <f>Model!$E$18</f>
        <v>149.15</v>
      </c>
      <c r="CO65" s="65">
        <f>Model!$E$18</f>
        <v>149.15</v>
      </c>
      <c r="CP65" s="65">
        <f>Model!$E$18</f>
        <v>149.15</v>
      </c>
      <c r="CQ65" s="65">
        <f>Model!$E$18</f>
        <v>149.15</v>
      </c>
      <c r="CR65" s="65">
        <f>Model!$E$18</f>
        <v>149.15</v>
      </c>
      <c r="CS65" s="65">
        <f>Model!$E$18</f>
        <v>149.15</v>
      </c>
      <c r="CT65" s="65">
        <f>Model!$E$18</f>
        <v>149.15</v>
      </c>
      <c r="CU65" s="65">
        <f>Model!$E$18</f>
        <v>149.15</v>
      </c>
      <c r="CV65" s="65">
        <f>Model!$E$18</f>
        <v>149.15</v>
      </c>
      <c r="CW65" s="65">
        <f>Model!$E$18</f>
        <v>149.15</v>
      </c>
      <c r="CX65" s="65">
        <f>Model!$E$18</f>
        <v>149.15</v>
      </c>
      <c r="CY65" s="65">
        <f>Model!$E$18</f>
        <v>149.15</v>
      </c>
      <c r="CZ65" s="65">
        <f>Model!$E$18</f>
        <v>149.15</v>
      </c>
      <c r="DA65" s="65">
        <f>Model!$E$18</f>
        <v>149.15</v>
      </c>
      <c r="DB65" s="65">
        <f>Model!$E$18</f>
        <v>149.15</v>
      </c>
      <c r="DC65" s="65">
        <f>Model!$E$18</f>
        <v>149.15</v>
      </c>
      <c r="DD65" s="65">
        <f>Model!$E$18</f>
        <v>149.15</v>
      </c>
      <c r="DE65" s="65">
        <f>Model!$E$18</f>
        <v>149.15</v>
      </c>
      <c r="DF65" s="65">
        <f>Model!$E$18</f>
        <v>149.15</v>
      </c>
      <c r="DG65" s="65">
        <f>Model!$E$18</f>
        <v>149.15</v>
      </c>
      <c r="DH65" s="65">
        <f>Model!$E$18</f>
        <v>149.15</v>
      </c>
      <c r="DI65" s="65">
        <f>Model!$E$18</f>
        <v>149.15</v>
      </c>
      <c r="DJ65" s="65">
        <f>Model!$E$18</f>
        <v>149.15</v>
      </c>
      <c r="DK65" s="65">
        <f>Model!$E$18</f>
        <v>149.15</v>
      </c>
      <c r="DL65" s="65">
        <f>Model!$E$18</f>
        <v>149.15</v>
      </c>
      <c r="DM65" s="65">
        <f>Model!$E$18</f>
        <v>149.15</v>
      </c>
      <c r="DN65" s="65">
        <f>Model!$E$18</f>
        <v>149.15</v>
      </c>
      <c r="DO65" s="65">
        <f>Model!$E$18</f>
        <v>149.15</v>
      </c>
      <c r="DP65" s="65">
        <f>Model!$E$18</f>
        <v>149.15</v>
      </c>
      <c r="DQ65" s="65">
        <f>Model!$E$18</f>
        <v>149.15</v>
      </c>
      <c r="DR65" s="65">
        <f>Model!$E$18</f>
        <v>149.15</v>
      </c>
      <c r="DS65" s="65">
        <f>Model!$E$18</f>
        <v>149.15</v>
      </c>
      <c r="DT65" s="65">
        <f>Model!$E$18</f>
        <v>149.15</v>
      </c>
      <c r="DU65" s="65">
        <f>Model!$E$18</f>
        <v>149.15</v>
      </c>
      <c r="DV65" s="65">
        <f>Model!$E$18</f>
        <v>149.15</v>
      </c>
      <c r="DW65" s="65">
        <f>Model!$E$18</f>
        <v>149.15</v>
      </c>
      <c r="DX65" s="65">
        <f>Model!$E$18</f>
        <v>149.15</v>
      </c>
      <c r="DY65" s="65">
        <f>Model!$E$18</f>
        <v>149.15</v>
      </c>
      <c r="DZ65" s="65">
        <f>Model!$E$18</f>
        <v>149.15</v>
      </c>
      <c r="EA65" s="65">
        <f>Model!$E$18</f>
        <v>149.15</v>
      </c>
      <c r="EB65" s="65">
        <f>Model!$E$18</f>
        <v>149.15</v>
      </c>
      <c r="EC65" s="65">
        <f>Model!$E$18</f>
        <v>149.15</v>
      </c>
      <c r="ED65" s="65">
        <f>Model!$E$18</f>
        <v>149.15</v>
      </c>
      <c r="EE65" s="65">
        <f>Model!$E$18</f>
        <v>149.15</v>
      </c>
      <c r="EF65" s="65">
        <f>Model!$E$18</f>
        <v>149.15</v>
      </c>
      <c r="EG65" s="65">
        <f>Model!$E$18</f>
        <v>149.15</v>
      </c>
      <c r="EH65" s="65">
        <f>Model!$E$18</f>
        <v>149.15</v>
      </c>
      <c r="EI65" s="65">
        <f>Model!$E$18</f>
        <v>149.15</v>
      </c>
      <c r="EJ65" s="65">
        <f>Model!$E$18</f>
        <v>149.15</v>
      </c>
      <c r="EK65" s="65">
        <f>Model!$E$18</f>
        <v>149.15</v>
      </c>
      <c r="EL65" s="65">
        <f>Model!$E$18</f>
        <v>149.15</v>
      </c>
      <c r="EM65" s="65">
        <f>Model!$E$18</f>
        <v>149.15</v>
      </c>
      <c r="EN65" s="65">
        <f>Model!$E$18</f>
        <v>149.15</v>
      </c>
      <c r="EO65" s="65">
        <f>Model!$E$18</f>
        <v>149.15</v>
      </c>
      <c r="EP65" s="65">
        <f>Model!$E$18</f>
        <v>149.15</v>
      </c>
      <c r="EQ65" s="65">
        <f>Model!$E$18</f>
        <v>149.15</v>
      </c>
      <c r="ER65" s="65">
        <f>Model!$E$18</f>
        <v>149.15</v>
      </c>
      <c r="ES65" s="65">
        <f>Model!$E$18</f>
        <v>149.15</v>
      </c>
      <c r="ET65" s="65">
        <f>Model!$E$18</f>
        <v>149.15</v>
      </c>
      <c r="EU65" s="65">
        <f>Model!$E$18</f>
        <v>149.15</v>
      </c>
      <c r="EV65" s="65">
        <f>Model!$E$18</f>
        <v>149.15</v>
      </c>
      <c r="EW65" s="65">
        <f>Model!$E$18</f>
        <v>149.15</v>
      </c>
      <c r="EX65" s="65">
        <f>Model!$E$18</f>
        <v>149.15</v>
      </c>
      <c r="EY65" s="65">
        <f>Model!$E$18</f>
        <v>149.15</v>
      </c>
      <c r="EZ65" s="65">
        <f>Model!$E$18</f>
        <v>149.15</v>
      </c>
      <c r="FA65" s="65">
        <f>Model!$E$18</f>
        <v>149.15</v>
      </c>
      <c r="FB65" s="65">
        <f>Model!$E$18</f>
        <v>149.15</v>
      </c>
    </row>
    <row r="66" spans="1:158" x14ac:dyDescent="0.3">
      <c r="A66" s="58" t="s">
        <v>126</v>
      </c>
      <c r="B66" s="3" t="s">
        <v>70</v>
      </c>
      <c r="C66" s="65">
        <f>Model!$E35</f>
        <v>750</v>
      </c>
      <c r="D66" s="65">
        <f>Model!$E35</f>
        <v>750</v>
      </c>
      <c r="E66" s="65">
        <f>Model!$E35</f>
        <v>750</v>
      </c>
      <c r="F66" s="65">
        <f>Model!$E35</f>
        <v>750</v>
      </c>
      <c r="G66" s="65">
        <f>Model!$E35</f>
        <v>750</v>
      </c>
      <c r="H66" s="65">
        <f>Model!$E35</f>
        <v>750</v>
      </c>
      <c r="I66" s="65">
        <f>Model!$E35</f>
        <v>750</v>
      </c>
      <c r="J66" s="65">
        <f>Model!$E35</f>
        <v>750</v>
      </c>
      <c r="K66" s="65">
        <f>Model!$E35</f>
        <v>750</v>
      </c>
      <c r="L66" s="65">
        <f>Model!$E35</f>
        <v>750</v>
      </c>
      <c r="M66" s="65">
        <f>Model!$E35</f>
        <v>750</v>
      </c>
      <c r="N66" s="65">
        <f>Model!$E35</f>
        <v>750</v>
      </c>
      <c r="O66" s="65">
        <f>Model!$E35</f>
        <v>750</v>
      </c>
      <c r="P66" s="65">
        <f>Model!$E35</f>
        <v>750</v>
      </c>
      <c r="Q66" s="65">
        <f>Model!$E35</f>
        <v>750</v>
      </c>
      <c r="R66" s="67">
        <f>Model!$E35</f>
        <v>750</v>
      </c>
      <c r="S66" s="65">
        <f>Model!$E35</f>
        <v>750</v>
      </c>
      <c r="T66" s="65">
        <f>Model!$E35</f>
        <v>750</v>
      </c>
      <c r="U66" s="65">
        <f>Model!$E35</f>
        <v>750</v>
      </c>
      <c r="V66" s="65">
        <f>Model!$E35</f>
        <v>750</v>
      </c>
      <c r="W66" s="65">
        <f>Model!$E35</f>
        <v>750</v>
      </c>
      <c r="X66" s="65">
        <f>Model!$E35</f>
        <v>750</v>
      </c>
      <c r="Y66" s="65">
        <f>Model!$E35</f>
        <v>750</v>
      </c>
      <c r="Z66" s="65">
        <f>Model!$E35</f>
        <v>750</v>
      </c>
      <c r="AA66" s="65">
        <f>Model!$E35</f>
        <v>750</v>
      </c>
      <c r="AB66" s="65">
        <f>Model!$E35</f>
        <v>750</v>
      </c>
      <c r="AC66" s="65">
        <f>Model!$E35</f>
        <v>750</v>
      </c>
      <c r="AD66" s="65">
        <f>Model!$E35</f>
        <v>750</v>
      </c>
      <c r="AE66" s="65">
        <f>Model!$E35</f>
        <v>750</v>
      </c>
      <c r="AF66" s="65">
        <f>Model!$E35</f>
        <v>750</v>
      </c>
      <c r="AG66" s="65">
        <f>Model!$E35</f>
        <v>750</v>
      </c>
      <c r="AH66" s="65">
        <f>Model!$E35</f>
        <v>750</v>
      </c>
      <c r="AI66" s="65">
        <f>Model!$E35</f>
        <v>750</v>
      </c>
      <c r="AJ66" s="65">
        <f>Model!$E35</f>
        <v>750</v>
      </c>
      <c r="AK66" s="65">
        <f>Model!$E35</f>
        <v>750</v>
      </c>
      <c r="AL66" s="65">
        <f>Model!$E35</f>
        <v>750</v>
      </c>
      <c r="AM66" s="65">
        <f>Model!$E35</f>
        <v>750</v>
      </c>
      <c r="AN66" s="65">
        <f>Model!$E35</f>
        <v>750</v>
      </c>
      <c r="AO66" s="65">
        <f>Model!$E35</f>
        <v>750</v>
      </c>
      <c r="AP66" s="65">
        <f>Model!$E35</f>
        <v>750</v>
      </c>
      <c r="AQ66" s="65">
        <f>Model!$E35</f>
        <v>750</v>
      </c>
      <c r="AR66" s="65">
        <f>Model!$E35</f>
        <v>750</v>
      </c>
      <c r="AS66" s="65">
        <f>Model!$E35</f>
        <v>750</v>
      </c>
      <c r="AT66" s="65">
        <f>Model!$E35</f>
        <v>750</v>
      </c>
      <c r="AU66" s="65">
        <f>Model!$E35</f>
        <v>750</v>
      </c>
      <c r="AV66" s="65">
        <f>Model!$E35</f>
        <v>750</v>
      </c>
      <c r="AW66" s="65">
        <f>Model!$E35</f>
        <v>750</v>
      </c>
      <c r="AX66" s="65">
        <f>Model!$E35</f>
        <v>750</v>
      </c>
      <c r="AY66" s="65">
        <f>Model!$E35</f>
        <v>750</v>
      </c>
      <c r="AZ66" s="65">
        <f>Model!$E35</f>
        <v>750</v>
      </c>
      <c r="BA66" s="65">
        <f>Model!$E35</f>
        <v>750</v>
      </c>
      <c r="BB66" s="65">
        <f>Model!$E35</f>
        <v>750</v>
      </c>
      <c r="BC66" s="65">
        <f>Model!$E35</f>
        <v>750</v>
      </c>
      <c r="BD66" s="65">
        <f>Model!$E35</f>
        <v>750</v>
      </c>
      <c r="BE66" s="65">
        <f>Model!$E35</f>
        <v>750</v>
      </c>
      <c r="BF66" s="65">
        <f>Model!$E35</f>
        <v>750</v>
      </c>
      <c r="BG66" s="65">
        <f>Model!$E35</f>
        <v>750</v>
      </c>
      <c r="BH66" s="65">
        <f>Model!$E35</f>
        <v>750</v>
      </c>
      <c r="BI66" s="65">
        <f>Model!$E35</f>
        <v>750</v>
      </c>
      <c r="BJ66" s="65">
        <f>Model!$E35</f>
        <v>750</v>
      </c>
      <c r="BK66" s="65">
        <f>Model!$E35</f>
        <v>750</v>
      </c>
      <c r="BL66" s="65">
        <f>Model!$E35</f>
        <v>750</v>
      </c>
      <c r="BM66" s="65">
        <f>Model!$E35</f>
        <v>750</v>
      </c>
      <c r="BN66" s="65">
        <f>Model!$E35</f>
        <v>750</v>
      </c>
      <c r="BO66" s="65">
        <f>Model!$E35</f>
        <v>750</v>
      </c>
      <c r="BP66" s="65">
        <f>Model!$E35</f>
        <v>750</v>
      </c>
      <c r="BQ66" s="65">
        <f>Model!$E35</f>
        <v>750</v>
      </c>
      <c r="BR66" s="65">
        <f>Model!$E35</f>
        <v>750</v>
      </c>
      <c r="BS66" s="65">
        <f>Model!$E35</f>
        <v>750</v>
      </c>
      <c r="BT66" s="65">
        <f>Model!$E35</f>
        <v>750</v>
      </c>
      <c r="BU66" s="65">
        <f>Model!$E35</f>
        <v>750</v>
      </c>
      <c r="BV66" s="65">
        <f>Model!$E35</f>
        <v>750</v>
      </c>
      <c r="BW66" s="65">
        <f>Model!$E35</f>
        <v>750</v>
      </c>
      <c r="BX66" s="65">
        <f>Model!$E35</f>
        <v>750</v>
      </c>
      <c r="BY66" s="65">
        <f>Model!$E35</f>
        <v>750</v>
      </c>
      <c r="BZ66" s="65">
        <f>Model!$E35</f>
        <v>750</v>
      </c>
      <c r="CA66" s="65">
        <f>Model!$E35</f>
        <v>750</v>
      </c>
      <c r="CB66" s="65">
        <f>Model!$E35</f>
        <v>750</v>
      </c>
      <c r="CC66" s="65">
        <f>Model!$E35</f>
        <v>750</v>
      </c>
      <c r="CD66" s="65">
        <f>Model!$E35</f>
        <v>750</v>
      </c>
      <c r="CE66" s="65">
        <f>Model!$E35</f>
        <v>750</v>
      </c>
      <c r="CF66" s="65">
        <f>Model!$E35</f>
        <v>750</v>
      </c>
      <c r="CG66" s="65">
        <f>Model!$E35</f>
        <v>750</v>
      </c>
      <c r="CH66" s="65">
        <f>Model!$E35</f>
        <v>750</v>
      </c>
      <c r="CI66" s="65">
        <f>Model!$E35</f>
        <v>750</v>
      </c>
      <c r="CJ66" s="65">
        <f>Model!$E35</f>
        <v>750</v>
      </c>
      <c r="CK66" s="65">
        <f>Model!$E35</f>
        <v>750</v>
      </c>
      <c r="CL66" s="65">
        <f>Model!$E35</f>
        <v>750</v>
      </c>
      <c r="CM66" s="65">
        <f>Model!$E35</f>
        <v>750</v>
      </c>
      <c r="CN66" s="65">
        <f>Model!$E35</f>
        <v>750</v>
      </c>
      <c r="CO66" s="65">
        <f>Model!$E35</f>
        <v>750</v>
      </c>
      <c r="CP66" s="65">
        <f>Model!$E35</f>
        <v>750</v>
      </c>
      <c r="CQ66" s="65">
        <f>Model!$E35</f>
        <v>750</v>
      </c>
      <c r="CR66" s="65">
        <f>Model!$E35</f>
        <v>750</v>
      </c>
      <c r="CS66" s="65">
        <f>Model!$E35</f>
        <v>750</v>
      </c>
      <c r="CT66" s="65">
        <f>Model!$E35</f>
        <v>750</v>
      </c>
      <c r="CU66" s="65">
        <f>Model!$E35</f>
        <v>750</v>
      </c>
      <c r="CV66" s="65">
        <f>Model!$E35</f>
        <v>750</v>
      </c>
      <c r="CW66" s="65">
        <f>Model!$E35</f>
        <v>750</v>
      </c>
      <c r="CX66" s="65">
        <f>Model!$E35</f>
        <v>750</v>
      </c>
      <c r="CY66" s="65">
        <f>Model!$E35</f>
        <v>750</v>
      </c>
      <c r="CZ66" s="65">
        <f>Model!$E35</f>
        <v>750</v>
      </c>
      <c r="DA66" s="65">
        <f>Model!$E35</f>
        <v>750</v>
      </c>
      <c r="DB66" s="65">
        <f>Model!$E35</f>
        <v>750</v>
      </c>
      <c r="DC66" s="65">
        <f>Model!$E35</f>
        <v>750</v>
      </c>
      <c r="DD66" s="65">
        <f>Model!$E35</f>
        <v>750</v>
      </c>
      <c r="DE66" s="65">
        <f>Model!$E35</f>
        <v>750</v>
      </c>
      <c r="DF66" s="65">
        <f>Model!$E35</f>
        <v>750</v>
      </c>
      <c r="DG66" s="65">
        <f>Model!$E35</f>
        <v>750</v>
      </c>
      <c r="DH66" s="65">
        <f>Model!$E35</f>
        <v>750</v>
      </c>
      <c r="DI66" s="65">
        <f>Model!$E35</f>
        <v>750</v>
      </c>
      <c r="DJ66" s="65">
        <f>Model!$E35</f>
        <v>750</v>
      </c>
      <c r="DK66" s="65">
        <f>Model!$E35</f>
        <v>750</v>
      </c>
      <c r="DL66" s="65">
        <f>Model!$E35</f>
        <v>750</v>
      </c>
      <c r="DM66" s="65">
        <f>Model!$E35</f>
        <v>750</v>
      </c>
      <c r="DN66" s="65">
        <f>Model!$E35</f>
        <v>750</v>
      </c>
      <c r="DO66" s="65">
        <f>Model!$E35</f>
        <v>750</v>
      </c>
      <c r="DP66" s="65">
        <f>Model!$E35</f>
        <v>750</v>
      </c>
      <c r="DQ66" s="65">
        <f>Model!$E35</f>
        <v>750</v>
      </c>
      <c r="DR66" s="65">
        <f>Model!$E35</f>
        <v>750</v>
      </c>
      <c r="DS66" s="65">
        <f>Model!$E35</f>
        <v>750</v>
      </c>
      <c r="DT66" s="65">
        <f>Model!$E35</f>
        <v>750</v>
      </c>
      <c r="DU66" s="65">
        <f>Model!$E35</f>
        <v>750</v>
      </c>
      <c r="DV66" s="65">
        <f>Model!$E35</f>
        <v>750</v>
      </c>
      <c r="DW66" s="65">
        <f>Model!$E35</f>
        <v>750</v>
      </c>
      <c r="DX66" s="65">
        <f>Model!$E35</f>
        <v>750</v>
      </c>
      <c r="DY66" s="65">
        <f>Model!$E35</f>
        <v>750</v>
      </c>
      <c r="DZ66" s="65">
        <f>Model!$E35</f>
        <v>750</v>
      </c>
      <c r="EA66" s="65">
        <f>Model!$E35</f>
        <v>750</v>
      </c>
      <c r="EB66" s="65">
        <f>Model!$E35</f>
        <v>750</v>
      </c>
      <c r="EC66" s="65">
        <f>Model!$E35</f>
        <v>750</v>
      </c>
      <c r="ED66" s="65">
        <f>Model!$E35</f>
        <v>750</v>
      </c>
      <c r="EE66" s="65">
        <f>Model!$E35</f>
        <v>750</v>
      </c>
      <c r="EF66" s="65">
        <f>Model!$E35</f>
        <v>750</v>
      </c>
      <c r="EG66" s="65">
        <f>Model!$E35</f>
        <v>750</v>
      </c>
      <c r="EH66" s="65">
        <f>Model!$E35</f>
        <v>750</v>
      </c>
      <c r="EI66" s="65">
        <f>Model!$E35</f>
        <v>750</v>
      </c>
      <c r="EJ66" s="65">
        <f>Model!$E35</f>
        <v>750</v>
      </c>
      <c r="EK66" s="65">
        <f>Model!$E35</f>
        <v>750</v>
      </c>
      <c r="EL66" s="65">
        <f>Model!$E35</f>
        <v>750</v>
      </c>
      <c r="EM66" s="65">
        <f>Model!$E35</f>
        <v>750</v>
      </c>
      <c r="EN66" s="65">
        <f>Model!$E35</f>
        <v>750</v>
      </c>
      <c r="EO66" s="65">
        <f>Model!$E35</f>
        <v>750</v>
      </c>
      <c r="EP66" s="65">
        <f>Model!$E35</f>
        <v>750</v>
      </c>
      <c r="EQ66" s="65">
        <f>Model!$E35</f>
        <v>750</v>
      </c>
      <c r="ER66" s="65">
        <f>Model!$E35</f>
        <v>750</v>
      </c>
      <c r="ES66" s="65">
        <f>Model!$E35</f>
        <v>750</v>
      </c>
      <c r="ET66" s="65">
        <f>Model!$E35</f>
        <v>750</v>
      </c>
      <c r="EU66" s="65">
        <f>Model!$E35</f>
        <v>750</v>
      </c>
      <c r="EV66" s="65">
        <f>Model!$E35</f>
        <v>750</v>
      </c>
      <c r="EW66" s="65">
        <f>Model!$E35</f>
        <v>750</v>
      </c>
      <c r="EX66" s="65">
        <f>Model!$E35</f>
        <v>750</v>
      </c>
      <c r="EY66" s="65">
        <f>Model!$E35</f>
        <v>750</v>
      </c>
      <c r="EZ66" s="65">
        <f>Model!$E35</f>
        <v>750</v>
      </c>
      <c r="FA66" s="65">
        <f>Model!$E35</f>
        <v>750</v>
      </c>
      <c r="FB66" s="65">
        <f>Model!$E35</f>
        <v>750</v>
      </c>
    </row>
    <row r="67" spans="1:158" x14ac:dyDescent="0.3">
      <c r="A67" s="58" t="s">
        <v>190</v>
      </c>
      <c r="B67" s="3" t="s">
        <v>70</v>
      </c>
      <c r="C67" s="65">
        <f>Model!$E$19</f>
        <v>229.1</v>
      </c>
      <c r="D67" s="65">
        <f>Model!$E$19</f>
        <v>229.1</v>
      </c>
      <c r="E67" s="65">
        <f>Model!$E$19</f>
        <v>229.1</v>
      </c>
      <c r="F67" s="65">
        <f>Model!$E$19</f>
        <v>229.1</v>
      </c>
      <c r="G67" s="65">
        <f>Model!$E$19</f>
        <v>229.1</v>
      </c>
      <c r="H67" s="65">
        <f>Model!$E$19</f>
        <v>229.1</v>
      </c>
      <c r="I67" s="65">
        <f>Model!$E$19</f>
        <v>229.1</v>
      </c>
      <c r="J67" s="65">
        <f>Model!$E$19</f>
        <v>229.1</v>
      </c>
      <c r="K67" s="65">
        <f>Model!$E$19</f>
        <v>229.1</v>
      </c>
      <c r="L67" s="65">
        <f>Model!$E$19</f>
        <v>229.1</v>
      </c>
      <c r="M67" s="65">
        <f>Model!$E$19</f>
        <v>229.1</v>
      </c>
      <c r="N67" s="65">
        <f>Model!$E$19</f>
        <v>229.1</v>
      </c>
      <c r="O67" s="65">
        <f>Model!$E$19</f>
        <v>229.1</v>
      </c>
      <c r="P67" s="65">
        <f>Model!$E$19</f>
        <v>229.1</v>
      </c>
      <c r="Q67" s="65">
        <f>Model!$E$19</f>
        <v>229.1</v>
      </c>
      <c r="R67" s="67">
        <f>Model!$E$19</f>
        <v>229.1</v>
      </c>
      <c r="S67" s="65">
        <f>Model!$E$19</f>
        <v>229.1</v>
      </c>
      <c r="T67" s="65">
        <f>Model!$E$19</f>
        <v>229.1</v>
      </c>
      <c r="U67" s="65">
        <f>Model!$E$19</f>
        <v>229.1</v>
      </c>
      <c r="V67" s="65">
        <f>Model!$E$19</f>
        <v>229.1</v>
      </c>
      <c r="W67" s="65">
        <f>Model!$E$19</f>
        <v>229.1</v>
      </c>
      <c r="X67" s="65">
        <f>Model!$E$19</f>
        <v>229.1</v>
      </c>
      <c r="Y67" s="65">
        <f>Model!$E$19</f>
        <v>229.1</v>
      </c>
      <c r="Z67" s="65">
        <f>Model!$E$19</f>
        <v>229.1</v>
      </c>
      <c r="AA67" s="65">
        <f>Model!$E$19</f>
        <v>229.1</v>
      </c>
      <c r="AB67" s="65">
        <f>Model!$E$19</f>
        <v>229.1</v>
      </c>
      <c r="AC67" s="65">
        <f>Model!$E$19</f>
        <v>229.1</v>
      </c>
      <c r="AD67" s="65">
        <f>Model!$E$19</f>
        <v>229.1</v>
      </c>
      <c r="AE67" s="65">
        <f>Model!$E$19</f>
        <v>229.1</v>
      </c>
      <c r="AF67" s="65">
        <f>Model!$E$19</f>
        <v>229.1</v>
      </c>
      <c r="AG67" s="65">
        <f>Model!$E$19</f>
        <v>229.1</v>
      </c>
      <c r="AH67" s="65">
        <f>Model!$E$19</f>
        <v>229.1</v>
      </c>
      <c r="AI67" s="65">
        <f>Model!$E$19</f>
        <v>229.1</v>
      </c>
      <c r="AJ67" s="65">
        <f>Model!$E$19</f>
        <v>229.1</v>
      </c>
      <c r="AK67" s="65">
        <f>Model!$E$19</f>
        <v>229.1</v>
      </c>
      <c r="AL67" s="65">
        <f>Model!$E$19</f>
        <v>229.1</v>
      </c>
      <c r="AM67" s="65">
        <f>Model!$E$19</f>
        <v>229.1</v>
      </c>
      <c r="AN67" s="65">
        <f>Model!$E$19</f>
        <v>229.1</v>
      </c>
      <c r="AO67" s="65">
        <f>Model!$E$19</f>
        <v>229.1</v>
      </c>
      <c r="AP67" s="65">
        <f>Model!$E$19</f>
        <v>229.1</v>
      </c>
      <c r="AQ67" s="65">
        <f>Model!$E$19</f>
        <v>229.1</v>
      </c>
      <c r="AR67" s="65">
        <f>Model!$E$19</f>
        <v>229.1</v>
      </c>
      <c r="AS67" s="65">
        <f>Model!$E$19</f>
        <v>229.1</v>
      </c>
      <c r="AT67" s="65">
        <f>Model!$E$19</f>
        <v>229.1</v>
      </c>
      <c r="AU67" s="65">
        <f>Model!$E$19</f>
        <v>229.1</v>
      </c>
      <c r="AV67" s="65">
        <f>Model!$E$19</f>
        <v>229.1</v>
      </c>
      <c r="AW67" s="65">
        <f>Model!$E$19</f>
        <v>229.1</v>
      </c>
      <c r="AX67" s="65">
        <f>Model!$E$19</f>
        <v>229.1</v>
      </c>
      <c r="AY67" s="65">
        <f>Model!$E$19</f>
        <v>229.1</v>
      </c>
      <c r="AZ67" s="65">
        <f>Model!$E$19</f>
        <v>229.1</v>
      </c>
      <c r="BA67" s="65">
        <f>Model!$E$19</f>
        <v>229.1</v>
      </c>
      <c r="BB67" s="65">
        <f>Model!$E$19</f>
        <v>229.1</v>
      </c>
      <c r="BC67" s="65">
        <f>Model!$E$19</f>
        <v>229.1</v>
      </c>
      <c r="BD67" s="65">
        <f>Model!$E$19</f>
        <v>229.1</v>
      </c>
      <c r="BE67" s="65">
        <f>Model!$E$19</f>
        <v>229.1</v>
      </c>
      <c r="BF67" s="65">
        <f>Model!$E$19</f>
        <v>229.1</v>
      </c>
      <c r="BG67" s="65">
        <f>Model!$E$19</f>
        <v>229.1</v>
      </c>
      <c r="BH67" s="65">
        <f>Model!$E$19</f>
        <v>229.1</v>
      </c>
      <c r="BI67" s="65">
        <f>Model!$E$19</f>
        <v>229.1</v>
      </c>
      <c r="BJ67" s="65">
        <f>Model!$E$19</f>
        <v>229.1</v>
      </c>
      <c r="BK67" s="65">
        <f>Model!$E$19</f>
        <v>229.1</v>
      </c>
      <c r="BL67" s="65">
        <f>Model!$E$19</f>
        <v>229.1</v>
      </c>
      <c r="BM67" s="65">
        <f>Model!$E$19</f>
        <v>229.1</v>
      </c>
      <c r="BN67" s="65">
        <f>Model!$E$19</f>
        <v>229.1</v>
      </c>
      <c r="BO67" s="65">
        <f>Model!$E$19</f>
        <v>229.1</v>
      </c>
      <c r="BP67" s="65">
        <f>Model!$E$19</f>
        <v>229.1</v>
      </c>
      <c r="BQ67" s="65">
        <f>Model!$E$19</f>
        <v>229.1</v>
      </c>
      <c r="BR67" s="65">
        <f>Model!$E$19</f>
        <v>229.1</v>
      </c>
      <c r="BS67" s="65">
        <f>Model!$E$19</f>
        <v>229.1</v>
      </c>
      <c r="BT67" s="65">
        <f>Model!$E$19</f>
        <v>229.1</v>
      </c>
      <c r="BU67" s="65">
        <f>Model!$E$19</f>
        <v>229.1</v>
      </c>
      <c r="BV67" s="65">
        <f>Model!$E$19</f>
        <v>229.1</v>
      </c>
      <c r="BW67" s="65">
        <f>Model!$E$19</f>
        <v>229.1</v>
      </c>
      <c r="BX67" s="65">
        <f>Model!$E$19</f>
        <v>229.1</v>
      </c>
      <c r="BY67" s="65">
        <f>Model!$E$19</f>
        <v>229.1</v>
      </c>
      <c r="BZ67" s="65">
        <f>Model!$E$19</f>
        <v>229.1</v>
      </c>
      <c r="CA67" s="65">
        <f>Model!$E$19</f>
        <v>229.1</v>
      </c>
      <c r="CB67" s="65">
        <f>Model!$E$19</f>
        <v>229.1</v>
      </c>
      <c r="CC67" s="65">
        <f>Model!$E$19</f>
        <v>229.1</v>
      </c>
      <c r="CD67" s="65">
        <f>Model!$E$19</f>
        <v>229.1</v>
      </c>
      <c r="CE67" s="65">
        <f>Model!$E$19</f>
        <v>229.1</v>
      </c>
      <c r="CF67" s="65">
        <f>Model!$E$19</f>
        <v>229.1</v>
      </c>
      <c r="CG67" s="65">
        <f>Model!$E$19</f>
        <v>229.1</v>
      </c>
      <c r="CH67" s="65">
        <f>Model!$E$19</f>
        <v>229.1</v>
      </c>
      <c r="CI67" s="65">
        <f>Model!$E$19</f>
        <v>229.1</v>
      </c>
      <c r="CJ67" s="65">
        <f>Model!$E$19</f>
        <v>229.1</v>
      </c>
      <c r="CK67" s="65">
        <f>Model!$E$19</f>
        <v>229.1</v>
      </c>
      <c r="CL67" s="65">
        <f>Model!$E$19</f>
        <v>229.1</v>
      </c>
      <c r="CM67" s="65">
        <f>Model!$E$19</f>
        <v>229.1</v>
      </c>
      <c r="CN67" s="65">
        <f>Model!$E$19</f>
        <v>229.1</v>
      </c>
      <c r="CO67" s="65">
        <f>Model!$E$19</f>
        <v>229.1</v>
      </c>
      <c r="CP67" s="65">
        <f>Model!$E$19</f>
        <v>229.1</v>
      </c>
      <c r="CQ67" s="65">
        <f>Model!$E$19</f>
        <v>229.1</v>
      </c>
      <c r="CR67" s="65">
        <f>Model!$E$19</f>
        <v>229.1</v>
      </c>
      <c r="CS67" s="65">
        <f>Model!$E$19</f>
        <v>229.1</v>
      </c>
      <c r="CT67" s="65">
        <f>Model!$E$19</f>
        <v>229.1</v>
      </c>
      <c r="CU67" s="65">
        <f>Model!$E$19</f>
        <v>229.1</v>
      </c>
      <c r="CV67" s="65">
        <f>Model!$E$19</f>
        <v>229.1</v>
      </c>
      <c r="CW67" s="65">
        <f>Model!$E$19</f>
        <v>229.1</v>
      </c>
      <c r="CX67" s="65">
        <f>Model!$E$19</f>
        <v>229.1</v>
      </c>
      <c r="CY67" s="65">
        <f>Model!$E$19</f>
        <v>229.1</v>
      </c>
      <c r="CZ67" s="65">
        <f>Model!$E$19</f>
        <v>229.1</v>
      </c>
      <c r="DA67" s="65">
        <f>Model!$E$19</f>
        <v>229.1</v>
      </c>
      <c r="DB67" s="65">
        <f>Model!$E$19</f>
        <v>229.1</v>
      </c>
      <c r="DC67" s="65">
        <f>Model!$E$19</f>
        <v>229.1</v>
      </c>
      <c r="DD67" s="65">
        <f>Model!$E$19</f>
        <v>229.1</v>
      </c>
      <c r="DE67" s="65">
        <f>Model!$E$19</f>
        <v>229.1</v>
      </c>
      <c r="DF67" s="65">
        <f>Model!$E$19</f>
        <v>229.1</v>
      </c>
      <c r="DG67" s="65">
        <f>Model!$E$19</f>
        <v>229.1</v>
      </c>
      <c r="DH67" s="65">
        <f>Model!$E$19</f>
        <v>229.1</v>
      </c>
      <c r="DI67" s="65">
        <f>Model!$E$19</f>
        <v>229.1</v>
      </c>
      <c r="DJ67" s="65">
        <f>Model!$E$19</f>
        <v>229.1</v>
      </c>
      <c r="DK67" s="65">
        <f>Model!$E$19</f>
        <v>229.1</v>
      </c>
      <c r="DL67" s="65">
        <f>Model!$E$19</f>
        <v>229.1</v>
      </c>
      <c r="DM67" s="65">
        <f>Model!$E$19</f>
        <v>229.1</v>
      </c>
      <c r="DN67" s="65">
        <f>Model!$E$19</f>
        <v>229.1</v>
      </c>
      <c r="DO67" s="65">
        <f>Model!$E$19</f>
        <v>229.1</v>
      </c>
      <c r="DP67" s="65">
        <f>Model!$E$19</f>
        <v>229.1</v>
      </c>
      <c r="DQ67" s="65">
        <f>Model!$E$19</f>
        <v>229.1</v>
      </c>
      <c r="DR67" s="65">
        <f>Model!$E$19</f>
        <v>229.1</v>
      </c>
      <c r="DS67" s="65">
        <f>Model!$E$19</f>
        <v>229.1</v>
      </c>
      <c r="DT67" s="65">
        <f>Model!$E$19</f>
        <v>229.1</v>
      </c>
      <c r="DU67" s="65">
        <f>Model!$E$19</f>
        <v>229.1</v>
      </c>
      <c r="DV67" s="65">
        <f>Model!$E$19</f>
        <v>229.1</v>
      </c>
      <c r="DW67" s="65">
        <f>Model!$E$19</f>
        <v>229.1</v>
      </c>
      <c r="DX67" s="65">
        <f>Model!$E$19</f>
        <v>229.1</v>
      </c>
      <c r="DY67" s="65">
        <f>Model!$E$19</f>
        <v>229.1</v>
      </c>
      <c r="DZ67" s="65">
        <f>Model!$E$19</f>
        <v>229.1</v>
      </c>
      <c r="EA67" s="65">
        <f>Model!$E$19</f>
        <v>229.1</v>
      </c>
      <c r="EB67" s="65">
        <f>Model!$E$19</f>
        <v>229.1</v>
      </c>
      <c r="EC67" s="65">
        <f>Model!$E$19</f>
        <v>229.1</v>
      </c>
      <c r="ED67" s="65">
        <f>Model!$E$19</f>
        <v>229.1</v>
      </c>
      <c r="EE67" s="65">
        <f>Model!$E$19</f>
        <v>229.1</v>
      </c>
      <c r="EF67" s="65">
        <f>Model!$E$19</f>
        <v>229.1</v>
      </c>
      <c r="EG67" s="65">
        <f>Model!$E$19</f>
        <v>229.1</v>
      </c>
      <c r="EH67" s="65">
        <f>Model!$E$19</f>
        <v>229.1</v>
      </c>
      <c r="EI67" s="65">
        <f>Model!$E$19</f>
        <v>229.1</v>
      </c>
      <c r="EJ67" s="65">
        <f>Model!$E$19</f>
        <v>229.1</v>
      </c>
      <c r="EK67" s="65">
        <f>Model!$E$19</f>
        <v>229.1</v>
      </c>
      <c r="EL67" s="65">
        <f>Model!$E$19</f>
        <v>229.1</v>
      </c>
      <c r="EM67" s="65">
        <f>Model!$E$19</f>
        <v>229.1</v>
      </c>
      <c r="EN67" s="65">
        <f>Model!$E$19</f>
        <v>229.1</v>
      </c>
      <c r="EO67" s="65">
        <f>Model!$E$19</f>
        <v>229.1</v>
      </c>
      <c r="EP67" s="65">
        <f>Model!$E$19</f>
        <v>229.1</v>
      </c>
      <c r="EQ67" s="65">
        <f>Model!$E$19</f>
        <v>229.1</v>
      </c>
      <c r="ER67" s="65">
        <f>Model!$E$19</f>
        <v>229.1</v>
      </c>
      <c r="ES67" s="65">
        <f>Model!$E$19</f>
        <v>229.1</v>
      </c>
      <c r="ET67" s="65">
        <f>Model!$E$19</f>
        <v>229.1</v>
      </c>
      <c r="EU67" s="65">
        <f>Model!$E$19</f>
        <v>229.1</v>
      </c>
      <c r="EV67" s="65">
        <f>Model!$E$19</f>
        <v>229.1</v>
      </c>
      <c r="EW67" s="65">
        <f>Model!$E$19</f>
        <v>229.1</v>
      </c>
      <c r="EX67" s="65">
        <f>Model!$E$19</f>
        <v>229.1</v>
      </c>
      <c r="EY67" s="65">
        <f>Model!$E$19</f>
        <v>229.1</v>
      </c>
      <c r="EZ67" s="65">
        <f>Model!$E$19</f>
        <v>229.1</v>
      </c>
      <c r="FA67" s="65">
        <f>Model!$E$19</f>
        <v>229.1</v>
      </c>
      <c r="FB67" s="65">
        <f>Model!$E$19</f>
        <v>229.1</v>
      </c>
    </row>
    <row r="68" spans="1:158" x14ac:dyDescent="0.3">
      <c r="A68" s="58" t="s">
        <v>83</v>
      </c>
      <c r="B68" s="3" t="s">
        <v>70</v>
      </c>
      <c r="C68" s="65">
        <f>Model!$E20</f>
        <v>1612</v>
      </c>
      <c r="D68" s="65">
        <f>Model!$E20</f>
        <v>1612</v>
      </c>
      <c r="E68" s="65">
        <f>Model!$E20</f>
        <v>1612</v>
      </c>
      <c r="F68" s="65">
        <f>Model!$E20</f>
        <v>1612</v>
      </c>
      <c r="G68" s="65">
        <f>Model!$E20</f>
        <v>1612</v>
      </c>
      <c r="H68" s="65">
        <f>Model!$E20</f>
        <v>1612</v>
      </c>
      <c r="I68" s="65">
        <f>Model!$E20</f>
        <v>1612</v>
      </c>
      <c r="J68" s="65">
        <f>Model!$E20</f>
        <v>1612</v>
      </c>
      <c r="K68" s="65">
        <f>Model!$E20</f>
        <v>1612</v>
      </c>
      <c r="L68" s="65">
        <f>Model!$E20</f>
        <v>1612</v>
      </c>
      <c r="M68" s="65">
        <f>Model!$E20</f>
        <v>1612</v>
      </c>
      <c r="N68" s="65">
        <f>Model!$E20</f>
        <v>1612</v>
      </c>
      <c r="O68" s="65">
        <f>Model!$E20</f>
        <v>1612</v>
      </c>
      <c r="P68" s="65">
        <f>Model!$E20</f>
        <v>1612</v>
      </c>
      <c r="Q68" s="65">
        <f>Model!$E20</f>
        <v>1612</v>
      </c>
      <c r="R68" s="67">
        <f>Model!$E20</f>
        <v>1612</v>
      </c>
      <c r="S68" s="65">
        <f>Model!$E20</f>
        <v>1612</v>
      </c>
      <c r="T68" s="65">
        <f>Model!$E20</f>
        <v>1612</v>
      </c>
      <c r="U68" s="65">
        <f>Model!$E20</f>
        <v>1612</v>
      </c>
      <c r="V68" s="65">
        <f>Model!$E20</f>
        <v>1612</v>
      </c>
      <c r="W68" s="65">
        <f>Model!$E20</f>
        <v>1612</v>
      </c>
      <c r="X68" s="65">
        <f>Model!$E20</f>
        <v>1612</v>
      </c>
      <c r="Y68" s="65">
        <f>Model!$E20</f>
        <v>1612</v>
      </c>
      <c r="Z68" s="65">
        <f>Model!$E20</f>
        <v>1612</v>
      </c>
      <c r="AA68" s="65">
        <f>Model!$E20</f>
        <v>1612</v>
      </c>
      <c r="AB68" s="65">
        <f>Model!$E20</f>
        <v>1612</v>
      </c>
      <c r="AC68" s="65">
        <f>Model!$E20</f>
        <v>1612</v>
      </c>
      <c r="AD68" s="65">
        <f>Model!$E20</f>
        <v>1612</v>
      </c>
      <c r="AE68" s="65">
        <f>Model!$E20</f>
        <v>1612</v>
      </c>
      <c r="AF68" s="65">
        <f>Model!$E20</f>
        <v>1612</v>
      </c>
      <c r="AG68" s="65">
        <f>Model!$E20</f>
        <v>1612</v>
      </c>
      <c r="AH68" s="65">
        <f>Model!$E20</f>
        <v>1612</v>
      </c>
      <c r="AI68" s="65">
        <f>Model!$E20</f>
        <v>1612</v>
      </c>
      <c r="AJ68" s="65">
        <f>Model!$E20</f>
        <v>1612</v>
      </c>
      <c r="AK68" s="65">
        <f>Model!$E20</f>
        <v>1612</v>
      </c>
      <c r="AL68" s="65">
        <f>Model!$E20</f>
        <v>1612</v>
      </c>
      <c r="AM68" s="65">
        <f>Model!$E20</f>
        <v>1612</v>
      </c>
      <c r="AN68" s="65">
        <f>Model!$E20</f>
        <v>1612</v>
      </c>
      <c r="AO68" s="65">
        <f>Model!$E20</f>
        <v>1612</v>
      </c>
      <c r="AP68" s="65">
        <f>Model!$E20</f>
        <v>1612</v>
      </c>
      <c r="AQ68" s="65">
        <f>Model!$E20</f>
        <v>1612</v>
      </c>
      <c r="AR68" s="65">
        <f>Model!$E20</f>
        <v>1612</v>
      </c>
      <c r="AS68" s="65">
        <f>Model!$E20</f>
        <v>1612</v>
      </c>
      <c r="AT68" s="65">
        <f>Model!$E20</f>
        <v>1612</v>
      </c>
      <c r="AU68" s="65">
        <f>Model!$E20</f>
        <v>1612</v>
      </c>
      <c r="AV68" s="65">
        <f>Model!$E20</f>
        <v>1612</v>
      </c>
      <c r="AW68" s="65">
        <f>Model!$E20</f>
        <v>1612</v>
      </c>
      <c r="AX68" s="65">
        <f>Model!$E20</f>
        <v>1612</v>
      </c>
      <c r="AY68" s="65">
        <f>Model!$E20</f>
        <v>1612</v>
      </c>
      <c r="AZ68" s="65">
        <f>Model!$E20</f>
        <v>1612</v>
      </c>
      <c r="BA68" s="65">
        <f>Model!$E20</f>
        <v>1612</v>
      </c>
      <c r="BB68" s="65">
        <f>Model!$E20</f>
        <v>1612</v>
      </c>
      <c r="BC68" s="65">
        <f>Model!$E20</f>
        <v>1612</v>
      </c>
      <c r="BD68" s="65">
        <f>Model!$E20</f>
        <v>1612</v>
      </c>
      <c r="BE68" s="65">
        <f>Model!$E20</f>
        <v>1612</v>
      </c>
      <c r="BF68" s="65">
        <f>Model!$E20</f>
        <v>1612</v>
      </c>
      <c r="BG68" s="65">
        <f>Model!$E20</f>
        <v>1612</v>
      </c>
      <c r="BH68" s="65">
        <f>Model!$E20</f>
        <v>1612</v>
      </c>
      <c r="BI68" s="65">
        <f>Model!$E20</f>
        <v>1612</v>
      </c>
      <c r="BJ68" s="65">
        <f>Model!$E20</f>
        <v>1612</v>
      </c>
      <c r="BK68" s="65">
        <f>Model!$E20</f>
        <v>1612</v>
      </c>
      <c r="BL68" s="65">
        <f>Model!$E20</f>
        <v>1612</v>
      </c>
      <c r="BM68" s="65">
        <f>Model!$E20</f>
        <v>1612</v>
      </c>
      <c r="BN68" s="65">
        <f>Model!$E20</f>
        <v>1612</v>
      </c>
      <c r="BO68" s="65">
        <f>Model!$E20</f>
        <v>1612</v>
      </c>
      <c r="BP68" s="65">
        <f>Model!$E20</f>
        <v>1612</v>
      </c>
      <c r="BQ68" s="65">
        <f>Model!$E20</f>
        <v>1612</v>
      </c>
      <c r="BR68" s="65">
        <f>Model!$E20</f>
        <v>1612</v>
      </c>
      <c r="BS68" s="65">
        <f>Model!$E20</f>
        <v>1612</v>
      </c>
      <c r="BT68" s="65">
        <f>Model!$E20</f>
        <v>1612</v>
      </c>
      <c r="BU68" s="65">
        <f>Model!$E20</f>
        <v>1612</v>
      </c>
      <c r="BV68" s="65">
        <f>Model!$E20</f>
        <v>1612</v>
      </c>
      <c r="BW68" s="65">
        <f>Model!$E20</f>
        <v>1612</v>
      </c>
      <c r="BX68" s="65">
        <f>Model!$E20</f>
        <v>1612</v>
      </c>
      <c r="BY68" s="65">
        <f>Model!$E20</f>
        <v>1612</v>
      </c>
      <c r="BZ68" s="65">
        <f>Model!$E20</f>
        <v>1612</v>
      </c>
      <c r="CA68" s="65">
        <f>Model!$E20</f>
        <v>1612</v>
      </c>
      <c r="CB68" s="65">
        <f>Model!$E20</f>
        <v>1612</v>
      </c>
      <c r="CC68" s="65">
        <f>Model!$E20</f>
        <v>1612</v>
      </c>
      <c r="CD68" s="65">
        <f>Model!$E20</f>
        <v>1612</v>
      </c>
      <c r="CE68" s="65">
        <f>Model!$E20</f>
        <v>1612</v>
      </c>
      <c r="CF68" s="65">
        <f>Model!$E20</f>
        <v>1612</v>
      </c>
      <c r="CG68" s="65">
        <f>Model!$E20</f>
        <v>1612</v>
      </c>
      <c r="CH68" s="65">
        <f>Model!$E20</f>
        <v>1612</v>
      </c>
      <c r="CI68" s="65">
        <f>Model!$E20</f>
        <v>1612</v>
      </c>
      <c r="CJ68" s="65">
        <f>Model!$E20</f>
        <v>1612</v>
      </c>
      <c r="CK68" s="65">
        <f>Model!$E20</f>
        <v>1612</v>
      </c>
      <c r="CL68" s="65">
        <f>Model!$E20</f>
        <v>1612</v>
      </c>
      <c r="CM68" s="65">
        <f>Model!$E20</f>
        <v>1612</v>
      </c>
      <c r="CN68" s="65">
        <f>Model!$E20</f>
        <v>1612</v>
      </c>
      <c r="CO68" s="65">
        <f>Model!$E20</f>
        <v>1612</v>
      </c>
      <c r="CP68" s="65">
        <f>Model!$E20</f>
        <v>1612</v>
      </c>
      <c r="CQ68" s="65">
        <f>Model!$E20</f>
        <v>1612</v>
      </c>
      <c r="CR68" s="65">
        <f>Model!$E20</f>
        <v>1612</v>
      </c>
      <c r="CS68" s="65">
        <f>Model!$E20</f>
        <v>1612</v>
      </c>
      <c r="CT68" s="65">
        <f>Model!$E20</f>
        <v>1612</v>
      </c>
      <c r="CU68" s="65">
        <f>Model!$E20</f>
        <v>1612</v>
      </c>
      <c r="CV68" s="65">
        <f>Model!$E20</f>
        <v>1612</v>
      </c>
      <c r="CW68" s="65">
        <f>Model!$E20</f>
        <v>1612</v>
      </c>
      <c r="CX68" s="65">
        <f>Model!$E20</f>
        <v>1612</v>
      </c>
      <c r="CY68" s="65">
        <f>Model!$E20</f>
        <v>1612</v>
      </c>
      <c r="CZ68" s="65">
        <f>Model!$E20</f>
        <v>1612</v>
      </c>
      <c r="DA68" s="65">
        <f>Model!$E20</f>
        <v>1612</v>
      </c>
      <c r="DB68" s="65">
        <f>Model!$E20</f>
        <v>1612</v>
      </c>
      <c r="DC68" s="65">
        <f>Model!$E20</f>
        <v>1612</v>
      </c>
      <c r="DD68" s="65">
        <f>Model!$E20</f>
        <v>1612</v>
      </c>
      <c r="DE68" s="65">
        <f>Model!$E20</f>
        <v>1612</v>
      </c>
      <c r="DF68" s="65">
        <f>Model!$E20</f>
        <v>1612</v>
      </c>
      <c r="DG68" s="65">
        <f>Model!$E20</f>
        <v>1612</v>
      </c>
      <c r="DH68" s="65">
        <f>Model!$E20</f>
        <v>1612</v>
      </c>
      <c r="DI68" s="65">
        <f>Model!$E20</f>
        <v>1612</v>
      </c>
      <c r="DJ68" s="65">
        <f>Model!$E20</f>
        <v>1612</v>
      </c>
      <c r="DK68" s="65">
        <f>Model!$E20</f>
        <v>1612</v>
      </c>
      <c r="DL68" s="65">
        <f>Model!$E20</f>
        <v>1612</v>
      </c>
      <c r="DM68" s="65">
        <f>Model!$E20</f>
        <v>1612</v>
      </c>
      <c r="DN68" s="65">
        <f>Model!$E20</f>
        <v>1612</v>
      </c>
      <c r="DO68" s="65">
        <f>Model!$E20</f>
        <v>1612</v>
      </c>
      <c r="DP68" s="65">
        <f>Model!$E20</f>
        <v>1612</v>
      </c>
      <c r="DQ68" s="65">
        <f>Model!$E20</f>
        <v>1612</v>
      </c>
      <c r="DR68" s="65">
        <f>Model!$E20</f>
        <v>1612</v>
      </c>
      <c r="DS68" s="65">
        <f>Model!$E20</f>
        <v>1612</v>
      </c>
      <c r="DT68" s="65">
        <f>Model!$E20</f>
        <v>1612</v>
      </c>
      <c r="DU68" s="65">
        <f>Model!$E20</f>
        <v>1612</v>
      </c>
      <c r="DV68" s="65">
        <f>Model!$E20</f>
        <v>1612</v>
      </c>
      <c r="DW68" s="65">
        <f>Model!$E20</f>
        <v>1612</v>
      </c>
      <c r="DX68" s="65">
        <f>Model!$E20</f>
        <v>1612</v>
      </c>
      <c r="DY68" s="65">
        <f>Model!$E20</f>
        <v>1612</v>
      </c>
      <c r="DZ68" s="65">
        <f>Model!$E20</f>
        <v>1612</v>
      </c>
      <c r="EA68" s="65">
        <f>Model!$E20</f>
        <v>1612</v>
      </c>
      <c r="EB68" s="65">
        <f>Model!$E20</f>
        <v>1612</v>
      </c>
      <c r="EC68" s="65">
        <f>Model!$E20</f>
        <v>1612</v>
      </c>
      <c r="ED68" s="65">
        <f>Model!$E20</f>
        <v>1612</v>
      </c>
      <c r="EE68" s="65">
        <f>Model!$E20</f>
        <v>1612</v>
      </c>
      <c r="EF68" s="65">
        <f>Model!$E20</f>
        <v>1612</v>
      </c>
      <c r="EG68" s="65">
        <f>Model!$E20</f>
        <v>1612</v>
      </c>
      <c r="EH68" s="65">
        <f>Model!$E20</f>
        <v>1612</v>
      </c>
      <c r="EI68" s="65">
        <f>Model!$E20</f>
        <v>1612</v>
      </c>
      <c r="EJ68" s="65">
        <f>Model!$E20</f>
        <v>1612</v>
      </c>
      <c r="EK68" s="65">
        <f>Model!$E20</f>
        <v>1612</v>
      </c>
      <c r="EL68" s="65">
        <f>Model!$E20</f>
        <v>1612</v>
      </c>
      <c r="EM68" s="65">
        <f>Model!$E20</f>
        <v>1612</v>
      </c>
      <c r="EN68" s="65">
        <f>Model!$E20</f>
        <v>1612</v>
      </c>
      <c r="EO68" s="65">
        <f>Model!$E20</f>
        <v>1612</v>
      </c>
      <c r="EP68" s="65">
        <f>Model!$E20</f>
        <v>1612</v>
      </c>
      <c r="EQ68" s="65">
        <f>Model!$E20</f>
        <v>1612</v>
      </c>
      <c r="ER68" s="65">
        <f>Model!$E20</f>
        <v>1612</v>
      </c>
      <c r="ES68" s="65">
        <f>Model!$E20</f>
        <v>1612</v>
      </c>
      <c r="ET68" s="65">
        <f>Model!$E20</f>
        <v>1612</v>
      </c>
      <c r="EU68" s="65">
        <f>Model!$E20</f>
        <v>1612</v>
      </c>
      <c r="EV68" s="65">
        <f>Model!$E20</f>
        <v>1612</v>
      </c>
      <c r="EW68" s="65">
        <f>Model!$E20</f>
        <v>1612</v>
      </c>
      <c r="EX68" s="65">
        <f>Model!$E20</f>
        <v>1612</v>
      </c>
      <c r="EY68" s="65">
        <f>Model!$E20</f>
        <v>1612</v>
      </c>
      <c r="EZ68" s="65">
        <f>Model!$E20</f>
        <v>1612</v>
      </c>
      <c r="FA68" s="65">
        <f>Model!$E20</f>
        <v>1612</v>
      </c>
      <c r="FB68" s="65">
        <f>Model!$E20</f>
        <v>1612</v>
      </c>
    </row>
    <row r="69" spans="1:158" x14ac:dyDescent="0.3">
      <c r="A69" s="58" t="s">
        <v>84</v>
      </c>
      <c r="B69" s="3" t="s">
        <v>70</v>
      </c>
      <c r="C69" s="65">
        <f>Model!$E21</f>
        <v>122.25</v>
      </c>
      <c r="D69" s="65">
        <f>Model!$E21</f>
        <v>122.25</v>
      </c>
      <c r="E69" s="65">
        <f>Model!$E21</f>
        <v>122.25</v>
      </c>
      <c r="F69" s="65">
        <f>Model!$E21</f>
        <v>122.25</v>
      </c>
      <c r="G69" s="65">
        <f>Model!$E21</f>
        <v>122.25</v>
      </c>
      <c r="H69" s="65">
        <f>Model!$E21</f>
        <v>122.25</v>
      </c>
      <c r="I69" s="65">
        <f>Model!$E21</f>
        <v>122.25</v>
      </c>
      <c r="J69" s="65">
        <f>Model!$E21</f>
        <v>122.25</v>
      </c>
      <c r="K69" s="65">
        <f>Model!$E21</f>
        <v>122.25</v>
      </c>
      <c r="L69" s="65">
        <f>Model!$E21</f>
        <v>122.25</v>
      </c>
      <c r="M69" s="65">
        <f>Model!$E21</f>
        <v>122.25</v>
      </c>
      <c r="N69" s="65">
        <f>Model!$E21</f>
        <v>122.25</v>
      </c>
      <c r="O69" s="65">
        <f>Model!$E21</f>
        <v>122.25</v>
      </c>
      <c r="P69" s="65">
        <f>Model!$E21</f>
        <v>122.25</v>
      </c>
      <c r="Q69" s="65">
        <f>Model!$E21</f>
        <v>122.25</v>
      </c>
      <c r="R69" s="67">
        <f>Model!$E21</f>
        <v>122.25</v>
      </c>
      <c r="S69" s="65">
        <f>Model!$E21</f>
        <v>122.25</v>
      </c>
      <c r="T69" s="65">
        <f>Model!$E21</f>
        <v>122.25</v>
      </c>
      <c r="U69" s="65">
        <f>Model!$E21</f>
        <v>122.25</v>
      </c>
      <c r="V69" s="65">
        <f>Model!$E21</f>
        <v>122.25</v>
      </c>
      <c r="W69" s="65">
        <f>Model!$E21</f>
        <v>122.25</v>
      </c>
      <c r="X69" s="65">
        <f>Model!$E21</f>
        <v>122.25</v>
      </c>
      <c r="Y69" s="65">
        <f>Model!$E21</f>
        <v>122.25</v>
      </c>
      <c r="Z69" s="65">
        <f>Model!$E21</f>
        <v>122.25</v>
      </c>
      <c r="AA69" s="65">
        <f>Model!$E21</f>
        <v>122.25</v>
      </c>
      <c r="AB69" s="65">
        <f>Model!$E21</f>
        <v>122.25</v>
      </c>
      <c r="AC69" s="65">
        <f>Model!$E21</f>
        <v>122.25</v>
      </c>
      <c r="AD69" s="65">
        <f>Model!$E21</f>
        <v>122.25</v>
      </c>
      <c r="AE69" s="65">
        <f>Model!$E21</f>
        <v>122.25</v>
      </c>
      <c r="AF69" s="65">
        <f>Model!$E21</f>
        <v>122.25</v>
      </c>
      <c r="AG69" s="65">
        <f>Model!$E21</f>
        <v>122.25</v>
      </c>
      <c r="AH69" s="65">
        <f>Model!$E21</f>
        <v>122.25</v>
      </c>
      <c r="AI69" s="65">
        <f>Model!$E21</f>
        <v>122.25</v>
      </c>
      <c r="AJ69" s="65">
        <f>Model!$E21</f>
        <v>122.25</v>
      </c>
      <c r="AK69" s="65">
        <f>Model!$E21</f>
        <v>122.25</v>
      </c>
      <c r="AL69" s="65">
        <f>Model!$E21</f>
        <v>122.25</v>
      </c>
      <c r="AM69" s="65">
        <f>Model!$E21</f>
        <v>122.25</v>
      </c>
      <c r="AN69" s="65">
        <f>Model!$E21</f>
        <v>122.25</v>
      </c>
      <c r="AO69" s="65">
        <f>Model!$E21</f>
        <v>122.25</v>
      </c>
      <c r="AP69" s="65">
        <f>Model!$E21</f>
        <v>122.25</v>
      </c>
      <c r="AQ69" s="65">
        <f>Model!$E21</f>
        <v>122.25</v>
      </c>
      <c r="AR69" s="65">
        <f>Model!$E21</f>
        <v>122.25</v>
      </c>
      <c r="AS69" s="65">
        <f>Model!$E21</f>
        <v>122.25</v>
      </c>
      <c r="AT69" s="65">
        <f>Model!$E21</f>
        <v>122.25</v>
      </c>
      <c r="AU69" s="65">
        <f>Model!$E21</f>
        <v>122.25</v>
      </c>
      <c r="AV69" s="65">
        <f>Model!$E21</f>
        <v>122.25</v>
      </c>
      <c r="AW69" s="65">
        <f>Model!$E21</f>
        <v>122.25</v>
      </c>
      <c r="AX69" s="65">
        <f>Model!$E21</f>
        <v>122.25</v>
      </c>
      <c r="AY69" s="65">
        <f>Model!$E21</f>
        <v>122.25</v>
      </c>
      <c r="AZ69" s="65">
        <f>Model!$E21</f>
        <v>122.25</v>
      </c>
      <c r="BA69" s="65">
        <f>Model!$E21</f>
        <v>122.25</v>
      </c>
      <c r="BB69" s="65">
        <f>Model!$E21</f>
        <v>122.25</v>
      </c>
      <c r="BC69" s="65">
        <f>Model!$E21</f>
        <v>122.25</v>
      </c>
      <c r="BD69" s="65">
        <f>Model!$E21</f>
        <v>122.25</v>
      </c>
      <c r="BE69" s="65">
        <f>Model!$E21</f>
        <v>122.25</v>
      </c>
      <c r="BF69" s="65">
        <f>Model!$E21</f>
        <v>122.25</v>
      </c>
      <c r="BG69" s="65">
        <f>Model!$E21</f>
        <v>122.25</v>
      </c>
      <c r="BH69" s="65">
        <f>Model!$E21</f>
        <v>122.25</v>
      </c>
      <c r="BI69" s="65">
        <f>Model!$E21</f>
        <v>122.25</v>
      </c>
      <c r="BJ69" s="65">
        <f>Model!$E21</f>
        <v>122.25</v>
      </c>
      <c r="BK69" s="65">
        <f>Model!$E21</f>
        <v>122.25</v>
      </c>
      <c r="BL69" s="65">
        <f>Model!$E21</f>
        <v>122.25</v>
      </c>
      <c r="BM69" s="65">
        <f>Model!$E21</f>
        <v>122.25</v>
      </c>
      <c r="BN69" s="65">
        <f>Model!$E21</f>
        <v>122.25</v>
      </c>
      <c r="BO69" s="65">
        <f>Model!$E21</f>
        <v>122.25</v>
      </c>
      <c r="BP69" s="65">
        <f>Model!$E21</f>
        <v>122.25</v>
      </c>
      <c r="BQ69" s="65">
        <f>Model!$E21</f>
        <v>122.25</v>
      </c>
      <c r="BR69" s="65">
        <f>Model!$E21</f>
        <v>122.25</v>
      </c>
      <c r="BS69" s="65">
        <f>Model!$E21</f>
        <v>122.25</v>
      </c>
      <c r="BT69" s="65">
        <f>Model!$E21</f>
        <v>122.25</v>
      </c>
      <c r="BU69" s="65">
        <f>Model!$E21</f>
        <v>122.25</v>
      </c>
      <c r="BV69" s="65">
        <f>Model!$E21</f>
        <v>122.25</v>
      </c>
      <c r="BW69" s="65">
        <f>Model!$E21</f>
        <v>122.25</v>
      </c>
      <c r="BX69" s="65">
        <f>Model!$E21</f>
        <v>122.25</v>
      </c>
      <c r="BY69" s="65">
        <f>Model!$E21</f>
        <v>122.25</v>
      </c>
      <c r="BZ69" s="65">
        <f>Model!$E21</f>
        <v>122.25</v>
      </c>
      <c r="CA69" s="65">
        <f>Model!$E21</f>
        <v>122.25</v>
      </c>
      <c r="CB69" s="65">
        <f>Model!$E21</f>
        <v>122.25</v>
      </c>
      <c r="CC69" s="65">
        <f>Model!$E21</f>
        <v>122.25</v>
      </c>
      <c r="CD69" s="65">
        <f>Model!$E21</f>
        <v>122.25</v>
      </c>
      <c r="CE69" s="65">
        <f>Model!$E21</f>
        <v>122.25</v>
      </c>
      <c r="CF69" s="65">
        <f>Model!$E21</f>
        <v>122.25</v>
      </c>
      <c r="CG69" s="65">
        <f>Model!$E21</f>
        <v>122.25</v>
      </c>
      <c r="CH69" s="65">
        <f>Model!$E21</f>
        <v>122.25</v>
      </c>
      <c r="CI69" s="65">
        <f>Model!$E21</f>
        <v>122.25</v>
      </c>
      <c r="CJ69" s="65">
        <f>Model!$E21</f>
        <v>122.25</v>
      </c>
      <c r="CK69" s="65">
        <f>Model!$E21</f>
        <v>122.25</v>
      </c>
      <c r="CL69" s="65">
        <f>Model!$E21</f>
        <v>122.25</v>
      </c>
      <c r="CM69" s="65">
        <f>Model!$E21</f>
        <v>122.25</v>
      </c>
      <c r="CN69" s="65">
        <f>Model!$E21</f>
        <v>122.25</v>
      </c>
      <c r="CO69" s="65">
        <f>Model!$E21</f>
        <v>122.25</v>
      </c>
      <c r="CP69" s="65">
        <f>Model!$E21</f>
        <v>122.25</v>
      </c>
      <c r="CQ69" s="65">
        <f>Model!$E21</f>
        <v>122.25</v>
      </c>
      <c r="CR69" s="65">
        <f>Model!$E21</f>
        <v>122.25</v>
      </c>
      <c r="CS69" s="65">
        <f>Model!$E21</f>
        <v>122.25</v>
      </c>
      <c r="CT69" s="65">
        <f>Model!$E21</f>
        <v>122.25</v>
      </c>
      <c r="CU69" s="65">
        <f>Model!$E21</f>
        <v>122.25</v>
      </c>
      <c r="CV69" s="65">
        <f>Model!$E21</f>
        <v>122.25</v>
      </c>
      <c r="CW69" s="65">
        <f>Model!$E21</f>
        <v>122.25</v>
      </c>
      <c r="CX69" s="65">
        <f>Model!$E21</f>
        <v>122.25</v>
      </c>
      <c r="CY69" s="65">
        <f>Model!$E21</f>
        <v>122.25</v>
      </c>
      <c r="CZ69" s="65">
        <f>Model!$E21</f>
        <v>122.25</v>
      </c>
      <c r="DA69" s="65">
        <f>Model!$E21</f>
        <v>122.25</v>
      </c>
      <c r="DB69" s="65">
        <f>Model!$E21</f>
        <v>122.25</v>
      </c>
      <c r="DC69" s="65">
        <f>Model!$E21</f>
        <v>122.25</v>
      </c>
      <c r="DD69" s="65">
        <f>Model!$E21</f>
        <v>122.25</v>
      </c>
      <c r="DE69" s="65">
        <f>Model!$E21</f>
        <v>122.25</v>
      </c>
      <c r="DF69" s="65">
        <f>Model!$E21</f>
        <v>122.25</v>
      </c>
      <c r="DG69" s="65">
        <f>Model!$E21</f>
        <v>122.25</v>
      </c>
      <c r="DH69" s="65">
        <f>Model!$E21</f>
        <v>122.25</v>
      </c>
      <c r="DI69" s="65">
        <f>Model!$E21</f>
        <v>122.25</v>
      </c>
      <c r="DJ69" s="65">
        <f>Model!$E21</f>
        <v>122.25</v>
      </c>
      <c r="DK69" s="65">
        <f>Model!$E21</f>
        <v>122.25</v>
      </c>
      <c r="DL69" s="65">
        <f>Model!$E21</f>
        <v>122.25</v>
      </c>
      <c r="DM69" s="65">
        <f>Model!$E21</f>
        <v>122.25</v>
      </c>
      <c r="DN69" s="65">
        <f>Model!$E21</f>
        <v>122.25</v>
      </c>
      <c r="DO69" s="65">
        <f>Model!$E21</f>
        <v>122.25</v>
      </c>
      <c r="DP69" s="65">
        <f>Model!$E21</f>
        <v>122.25</v>
      </c>
      <c r="DQ69" s="65">
        <f>Model!$E21</f>
        <v>122.25</v>
      </c>
      <c r="DR69" s="65">
        <f>Model!$E21</f>
        <v>122.25</v>
      </c>
      <c r="DS69" s="65">
        <f>Model!$E21</f>
        <v>122.25</v>
      </c>
      <c r="DT69" s="65">
        <f>Model!$E21</f>
        <v>122.25</v>
      </c>
      <c r="DU69" s="65">
        <f>Model!$E21</f>
        <v>122.25</v>
      </c>
      <c r="DV69" s="65">
        <f>Model!$E21</f>
        <v>122.25</v>
      </c>
      <c r="DW69" s="65">
        <f>Model!$E21</f>
        <v>122.25</v>
      </c>
      <c r="DX69" s="65">
        <f>Model!$E21</f>
        <v>122.25</v>
      </c>
      <c r="DY69" s="65">
        <f>Model!$E21</f>
        <v>122.25</v>
      </c>
      <c r="DZ69" s="65">
        <f>Model!$E21</f>
        <v>122.25</v>
      </c>
      <c r="EA69" s="65">
        <f>Model!$E21</f>
        <v>122.25</v>
      </c>
      <c r="EB69" s="65">
        <f>Model!$E21</f>
        <v>122.25</v>
      </c>
      <c r="EC69" s="65">
        <f>Model!$E21</f>
        <v>122.25</v>
      </c>
      <c r="ED69" s="65">
        <f>Model!$E21</f>
        <v>122.25</v>
      </c>
      <c r="EE69" s="65">
        <f>Model!$E21</f>
        <v>122.25</v>
      </c>
      <c r="EF69" s="65">
        <f>Model!$E21</f>
        <v>122.25</v>
      </c>
      <c r="EG69" s="65">
        <f>Model!$E21</f>
        <v>122.25</v>
      </c>
      <c r="EH69" s="65">
        <f>Model!$E21</f>
        <v>122.25</v>
      </c>
      <c r="EI69" s="65">
        <f>Model!$E21</f>
        <v>122.25</v>
      </c>
      <c r="EJ69" s="65">
        <f>Model!$E21</f>
        <v>122.25</v>
      </c>
      <c r="EK69" s="65">
        <f>Model!$E21</f>
        <v>122.25</v>
      </c>
      <c r="EL69" s="65">
        <f>Model!$E21</f>
        <v>122.25</v>
      </c>
      <c r="EM69" s="65">
        <f>Model!$E21</f>
        <v>122.25</v>
      </c>
      <c r="EN69" s="65">
        <f>Model!$E21</f>
        <v>122.25</v>
      </c>
      <c r="EO69" s="65">
        <f>Model!$E21</f>
        <v>122.25</v>
      </c>
      <c r="EP69" s="65">
        <f>Model!$E21</f>
        <v>122.25</v>
      </c>
      <c r="EQ69" s="65">
        <f>Model!$E21</f>
        <v>122.25</v>
      </c>
      <c r="ER69" s="65">
        <f>Model!$E21</f>
        <v>122.25</v>
      </c>
      <c r="ES69" s="65">
        <f>Model!$E21</f>
        <v>122.25</v>
      </c>
      <c r="ET69" s="65">
        <f>Model!$E21</f>
        <v>122.25</v>
      </c>
      <c r="EU69" s="65">
        <f>Model!$E21</f>
        <v>122.25</v>
      </c>
      <c r="EV69" s="65">
        <f>Model!$E21</f>
        <v>122.25</v>
      </c>
      <c r="EW69" s="65">
        <f>Model!$E21</f>
        <v>122.25</v>
      </c>
      <c r="EX69" s="65">
        <f>Model!$E21</f>
        <v>122.25</v>
      </c>
      <c r="EY69" s="65">
        <f>Model!$E21</f>
        <v>122.25</v>
      </c>
      <c r="EZ69" s="65">
        <f>Model!$E21</f>
        <v>122.25</v>
      </c>
      <c r="FA69" s="65">
        <f>Model!$E21</f>
        <v>122.25</v>
      </c>
      <c r="FB69" s="65">
        <f>Model!$E21</f>
        <v>122.25</v>
      </c>
    </row>
    <row r="70" spans="1:158" x14ac:dyDescent="0.3">
      <c r="A70" s="53" t="s">
        <v>51</v>
      </c>
      <c r="B70" s="3" t="s">
        <v>70</v>
      </c>
      <c r="C70" s="65">
        <f>Model!$E47</f>
        <v>219</v>
      </c>
      <c r="D70" s="65">
        <f>Model!$E47</f>
        <v>219</v>
      </c>
      <c r="E70" s="65">
        <f>Model!$E47</f>
        <v>219</v>
      </c>
      <c r="F70" s="65">
        <f>Model!$E47</f>
        <v>219</v>
      </c>
      <c r="G70" s="65">
        <f>Model!$E47</f>
        <v>219</v>
      </c>
      <c r="H70" s="65">
        <f>Model!$E47</f>
        <v>219</v>
      </c>
      <c r="I70" s="65">
        <f>Model!$E47</f>
        <v>219</v>
      </c>
      <c r="J70" s="65">
        <f>Model!$E47</f>
        <v>219</v>
      </c>
      <c r="K70" s="65">
        <f>Model!$E47</f>
        <v>219</v>
      </c>
      <c r="L70" s="65">
        <f>Model!$E47</f>
        <v>219</v>
      </c>
      <c r="M70" s="65">
        <f>Model!$E47</f>
        <v>219</v>
      </c>
      <c r="N70" s="65">
        <f>Model!$E47</f>
        <v>219</v>
      </c>
      <c r="O70" s="65">
        <f>Model!$E47</f>
        <v>219</v>
      </c>
      <c r="P70" s="65">
        <f>Model!$E47</f>
        <v>219</v>
      </c>
      <c r="Q70" s="65">
        <f>Model!$E47</f>
        <v>219</v>
      </c>
      <c r="R70" s="67">
        <f>Model!$E47</f>
        <v>219</v>
      </c>
      <c r="S70" s="65">
        <f>Model!$E47</f>
        <v>219</v>
      </c>
      <c r="T70" s="65">
        <f>Model!$E47</f>
        <v>219</v>
      </c>
      <c r="U70" s="65">
        <f>Model!$E47</f>
        <v>219</v>
      </c>
      <c r="V70" s="65">
        <f>Model!$E47</f>
        <v>219</v>
      </c>
      <c r="W70" s="65">
        <f>Model!$E47</f>
        <v>219</v>
      </c>
      <c r="X70" s="65">
        <f>Model!$E47</f>
        <v>219</v>
      </c>
      <c r="Y70" s="65">
        <f>Model!$E47</f>
        <v>219</v>
      </c>
      <c r="Z70" s="65">
        <f>Model!$E47</f>
        <v>219</v>
      </c>
      <c r="AA70" s="65">
        <f>Model!$E47</f>
        <v>219</v>
      </c>
      <c r="AB70" s="65">
        <f>Model!$E47</f>
        <v>219</v>
      </c>
      <c r="AC70" s="65">
        <f>Model!$E47</f>
        <v>219</v>
      </c>
      <c r="AD70" s="65">
        <f>Model!$E47</f>
        <v>219</v>
      </c>
      <c r="AE70" s="65">
        <f>Model!$E47</f>
        <v>219</v>
      </c>
      <c r="AF70" s="65">
        <f>Model!$E47</f>
        <v>219</v>
      </c>
      <c r="AG70" s="65">
        <f>Model!$E47</f>
        <v>219</v>
      </c>
      <c r="AH70" s="65">
        <f>Model!$E47</f>
        <v>219</v>
      </c>
      <c r="AI70" s="65">
        <f>Model!$E47</f>
        <v>219</v>
      </c>
      <c r="AJ70" s="65">
        <f>Model!$E47</f>
        <v>219</v>
      </c>
      <c r="AK70" s="65">
        <f>Model!$E47</f>
        <v>219</v>
      </c>
      <c r="AL70" s="65">
        <f>Model!$E47</f>
        <v>219</v>
      </c>
      <c r="AM70" s="65">
        <f>Model!$E47</f>
        <v>219</v>
      </c>
      <c r="AN70" s="65">
        <f>Model!$E47</f>
        <v>219</v>
      </c>
      <c r="AO70" s="65">
        <f>Model!$E47</f>
        <v>219</v>
      </c>
      <c r="AP70" s="65">
        <f>Model!$E47</f>
        <v>219</v>
      </c>
      <c r="AQ70" s="65">
        <f>Model!$E47</f>
        <v>219</v>
      </c>
      <c r="AR70" s="65">
        <f>Model!$E47</f>
        <v>219</v>
      </c>
      <c r="AS70" s="65">
        <f>Model!$E47</f>
        <v>219</v>
      </c>
      <c r="AT70" s="65">
        <f>Model!$E47</f>
        <v>219</v>
      </c>
      <c r="AU70" s="65">
        <f>Model!$E47</f>
        <v>219</v>
      </c>
      <c r="AV70" s="65">
        <f>Model!$E47</f>
        <v>219</v>
      </c>
      <c r="AW70" s="65">
        <f>Model!$E47</f>
        <v>219</v>
      </c>
      <c r="AX70" s="65">
        <f>Model!$E47</f>
        <v>219</v>
      </c>
      <c r="AY70" s="65">
        <f>Model!$E47</f>
        <v>219</v>
      </c>
      <c r="AZ70" s="65">
        <f>Model!$E47</f>
        <v>219</v>
      </c>
      <c r="BA70" s="65">
        <f>Model!$E47</f>
        <v>219</v>
      </c>
      <c r="BB70" s="65">
        <f>Model!$E47</f>
        <v>219</v>
      </c>
      <c r="BC70" s="65">
        <f>Model!$E47</f>
        <v>219</v>
      </c>
      <c r="BD70" s="65">
        <f>Model!$E47</f>
        <v>219</v>
      </c>
      <c r="BE70" s="65">
        <f>Model!$E47</f>
        <v>219</v>
      </c>
      <c r="BF70" s="65">
        <f>Model!$E47</f>
        <v>219</v>
      </c>
      <c r="BG70" s="65">
        <f>Model!$E47</f>
        <v>219</v>
      </c>
      <c r="BH70" s="65">
        <f>Model!$E47</f>
        <v>219</v>
      </c>
      <c r="BI70" s="65">
        <f>Model!$E47</f>
        <v>219</v>
      </c>
      <c r="BJ70" s="65">
        <f>Model!$E47</f>
        <v>219</v>
      </c>
      <c r="BK70" s="65">
        <f>Model!$E47</f>
        <v>219</v>
      </c>
      <c r="BL70" s="65">
        <f>Model!$E47</f>
        <v>219</v>
      </c>
      <c r="BM70" s="65">
        <f>Model!$E47</f>
        <v>219</v>
      </c>
      <c r="BN70" s="65">
        <f>Model!$E47</f>
        <v>219</v>
      </c>
      <c r="BO70" s="65">
        <f>Model!$E47</f>
        <v>219</v>
      </c>
      <c r="BP70" s="65">
        <f>Model!$E47</f>
        <v>219</v>
      </c>
      <c r="BQ70" s="65">
        <f>Model!$E47</f>
        <v>219</v>
      </c>
      <c r="BR70" s="65">
        <f>Model!$E47</f>
        <v>219</v>
      </c>
      <c r="BS70" s="65">
        <f>Model!$E47</f>
        <v>219</v>
      </c>
      <c r="BT70" s="65">
        <f>Model!$E47</f>
        <v>219</v>
      </c>
      <c r="BU70" s="65">
        <f>Model!$E47</f>
        <v>219</v>
      </c>
      <c r="BV70" s="65">
        <f>Model!$E47</f>
        <v>219</v>
      </c>
      <c r="BW70" s="65">
        <f>Model!$E47</f>
        <v>219</v>
      </c>
      <c r="BX70" s="65">
        <f>Model!$E47</f>
        <v>219</v>
      </c>
      <c r="BY70" s="65">
        <f>Model!$E47</f>
        <v>219</v>
      </c>
      <c r="BZ70" s="65">
        <f>Model!$E47</f>
        <v>219</v>
      </c>
      <c r="CA70" s="65">
        <f>Model!$E47</f>
        <v>219</v>
      </c>
      <c r="CB70" s="65">
        <f>Model!$E47</f>
        <v>219</v>
      </c>
      <c r="CC70" s="65">
        <f>Model!$E47</f>
        <v>219</v>
      </c>
      <c r="CD70" s="65">
        <f>Model!$E47</f>
        <v>219</v>
      </c>
      <c r="CE70" s="65">
        <f>Model!$E47</f>
        <v>219</v>
      </c>
      <c r="CF70" s="65">
        <f>Model!$E47</f>
        <v>219</v>
      </c>
      <c r="CG70" s="65">
        <f>Model!$E47</f>
        <v>219</v>
      </c>
      <c r="CH70" s="65">
        <f>Model!$E47</f>
        <v>219</v>
      </c>
      <c r="CI70" s="65">
        <f>Model!$E47</f>
        <v>219</v>
      </c>
      <c r="CJ70" s="65">
        <f>Model!$E47</f>
        <v>219</v>
      </c>
      <c r="CK70" s="65">
        <f>Model!$E47</f>
        <v>219</v>
      </c>
      <c r="CL70" s="65">
        <f>Model!$E47</f>
        <v>219</v>
      </c>
      <c r="CM70" s="65">
        <f>Model!$E47</f>
        <v>219</v>
      </c>
      <c r="CN70" s="65">
        <f>Model!$E47</f>
        <v>219</v>
      </c>
      <c r="CO70" s="65">
        <f>Model!$E47</f>
        <v>219</v>
      </c>
      <c r="CP70" s="65">
        <f>Model!$E47</f>
        <v>219</v>
      </c>
      <c r="CQ70" s="65">
        <f>Model!$E47</f>
        <v>219</v>
      </c>
      <c r="CR70" s="65">
        <f>Model!$E47</f>
        <v>219</v>
      </c>
      <c r="CS70" s="65">
        <f>Model!$E47</f>
        <v>219</v>
      </c>
      <c r="CT70" s="65">
        <f>Model!$E47</f>
        <v>219</v>
      </c>
      <c r="CU70" s="65">
        <f>Model!$E47</f>
        <v>219</v>
      </c>
      <c r="CV70" s="65">
        <f>Model!$E47</f>
        <v>219</v>
      </c>
      <c r="CW70" s="65">
        <f>Model!$E47</f>
        <v>219</v>
      </c>
      <c r="CX70" s="65">
        <f>Model!$E47</f>
        <v>219</v>
      </c>
      <c r="CY70" s="65">
        <f>Model!$E47</f>
        <v>219</v>
      </c>
      <c r="CZ70" s="65">
        <f>Model!$E47</f>
        <v>219</v>
      </c>
      <c r="DA70" s="65">
        <f>Model!$E47</f>
        <v>219</v>
      </c>
      <c r="DB70" s="65">
        <f>Model!$E47</f>
        <v>219</v>
      </c>
      <c r="DC70" s="65">
        <f>Model!$E47</f>
        <v>219</v>
      </c>
      <c r="DD70" s="65">
        <f>Model!$E47</f>
        <v>219</v>
      </c>
      <c r="DE70" s="65">
        <f>Model!$E47</f>
        <v>219</v>
      </c>
      <c r="DF70" s="65">
        <f>Model!$E47</f>
        <v>219</v>
      </c>
      <c r="DG70" s="65">
        <f>Model!$E47</f>
        <v>219</v>
      </c>
      <c r="DH70" s="65">
        <f>Model!$E47</f>
        <v>219</v>
      </c>
      <c r="DI70" s="65">
        <f>Model!$E47</f>
        <v>219</v>
      </c>
      <c r="DJ70" s="65">
        <f>Model!$E47</f>
        <v>219</v>
      </c>
      <c r="DK70" s="65">
        <f>Model!$E47</f>
        <v>219</v>
      </c>
      <c r="DL70" s="65">
        <f>Model!$E47</f>
        <v>219</v>
      </c>
      <c r="DM70" s="65">
        <f>Model!$E47</f>
        <v>219</v>
      </c>
      <c r="DN70" s="65">
        <f>Model!$E47</f>
        <v>219</v>
      </c>
      <c r="DO70" s="65">
        <f>Model!$E47</f>
        <v>219</v>
      </c>
      <c r="DP70" s="65">
        <f>Model!$E47</f>
        <v>219</v>
      </c>
      <c r="DQ70" s="65">
        <f>Model!$E47</f>
        <v>219</v>
      </c>
      <c r="DR70" s="65">
        <f>Model!$E47</f>
        <v>219</v>
      </c>
      <c r="DS70" s="65">
        <f>Model!$E47</f>
        <v>219</v>
      </c>
      <c r="DT70" s="65">
        <f>Model!$E47</f>
        <v>219</v>
      </c>
      <c r="DU70" s="65">
        <f>Model!$E47</f>
        <v>219</v>
      </c>
      <c r="DV70" s="65">
        <f>Model!$E47</f>
        <v>219</v>
      </c>
      <c r="DW70" s="65">
        <f>Model!$E47</f>
        <v>219</v>
      </c>
      <c r="DX70" s="65">
        <f>Model!$E47</f>
        <v>219</v>
      </c>
      <c r="DY70" s="65">
        <f>Model!$E47</f>
        <v>219</v>
      </c>
      <c r="DZ70" s="65">
        <f>Model!$E47</f>
        <v>219</v>
      </c>
      <c r="EA70" s="65">
        <f>Model!$E47</f>
        <v>219</v>
      </c>
      <c r="EB70" s="65">
        <f>Model!$E47</f>
        <v>219</v>
      </c>
      <c r="EC70" s="65">
        <f>Model!$E47</f>
        <v>219</v>
      </c>
      <c r="ED70" s="65">
        <f>Model!$E47</f>
        <v>219</v>
      </c>
      <c r="EE70" s="65">
        <f>Model!$E47</f>
        <v>219</v>
      </c>
      <c r="EF70" s="65">
        <f>Model!$E47</f>
        <v>219</v>
      </c>
      <c r="EG70" s="65">
        <f>Model!$E47</f>
        <v>219</v>
      </c>
      <c r="EH70" s="65">
        <f>Model!$E47</f>
        <v>219</v>
      </c>
      <c r="EI70" s="65">
        <f>Model!$E47</f>
        <v>219</v>
      </c>
      <c r="EJ70" s="65">
        <f>Model!$E47</f>
        <v>219</v>
      </c>
      <c r="EK70" s="65">
        <f>Model!$E47</f>
        <v>219</v>
      </c>
      <c r="EL70" s="65">
        <f>Model!$E47</f>
        <v>219</v>
      </c>
      <c r="EM70" s="65">
        <f>Model!$E47</f>
        <v>219</v>
      </c>
      <c r="EN70" s="65">
        <f>Model!$E47</f>
        <v>219</v>
      </c>
      <c r="EO70" s="65">
        <f>Model!$E47</f>
        <v>219</v>
      </c>
      <c r="EP70" s="65">
        <f>Model!$E47</f>
        <v>219</v>
      </c>
      <c r="EQ70" s="65">
        <f>Model!$E47</f>
        <v>219</v>
      </c>
      <c r="ER70" s="65">
        <f>Model!$E47</f>
        <v>219</v>
      </c>
      <c r="ES70" s="65">
        <f>Model!$E47</f>
        <v>219</v>
      </c>
      <c r="ET70" s="65">
        <f>Model!$E47</f>
        <v>219</v>
      </c>
      <c r="EU70" s="65">
        <f>Model!$E47</f>
        <v>219</v>
      </c>
      <c r="EV70" s="65">
        <f>Model!$E47</f>
        <v>219</v>
      </c>
      <c r="EW70" s="65">
        <f>Model!$E47</f>
        <v>219</v>
      </c>
      <c r="EX70" s="65">
        <f>Model!$E47</f>
        <v>219</v>
      </c>
      <c r="EY70" s="65">
        <f>Model!$E47</f>
        <v>219</v>
      </c>
      <c r="EZ70" s="65">
        <f>Model!$E47</f>
        <v>219</v>
      </c>
      <c r="FA70" s="65">
        <f>Model!$E47</f>
        <v>219</v>
      </c>
      <c r="FB70" s="65">
        <f>Model!$E47</f>
        <v>219</v>
      </c>
    </row>
    <row r="71" spans="1:158" x14ac:dyDescent="0.3">
      <c r="A71" s="58" t="s">
        <v>19</v>
      </c>
      <c r="B71" s="3" t="s">
        <v>70</v>
      </c>
      <c r="C71" s="65">
        <f>Model!$E28</f>
        <v>150</v>
      </c>
      <c r="D71" s="65">
        <f>Model!$E28</f>
        <v>150</v>
      </c>
      <c r="E71" s="65">
        <f>Model!$E28</f>
        <v>150</v>
      </c>
      <c r="F71" s="65">
        <f>Model!$E28</f>
        <v>150</v>
      </c>
      <c r="G71" s="65">
        <f>Model!$E28</f>
        <v>150</v>
      </c>
      <c r="H71" s="65">
        <f>Model!$E28</f>
        <v>150</v>
      </c>
      <c r="I71" s="65">
        <f>Model!$E28</f>
        <v>150</v>
      </c>
      <c r="J71" s="65">
        <f>Model!$E28</f>
        <v>150</v>
      </c>
      <c r="K71" s="65">
        <f>Model!$E28</f>
        <v>150</v>
      </c>
      <c r="L71" s="65">
        <f>Model!$E28</f>
        <v>150</v>
      </c>
      <c r="M71" s="65">
        <f>Model!$E28</f>
        <v>150</v>
      </c>
      <c r="N71" s="65">
        <f>Model!$E28</f>
        <v>150</v>
      </c>
      <c r="O71" s="65">
        <f>Model!$E28</f>
        <v>150</v>
      </c>
      <c r="P71" s="65">
        <f>Model!$E28</f>
        <v>150</v>
      </c>
      <c r="Q71" s="65">
        <f>Model!$E28</f>
        <v>150</v>
      </c>
      <c r="R71" s="67">
        <f>Model!$E28</f>
        <v>150</v>
      </c>
      <c r="S71" s="65">
        <f>Model!$E28</f>
        <v>150</v>
      </c>
      <c r="T71" s="65">
        <f>Model!$E28</f>
        <v>150</v>
      </c>
      <c r="U71" s="65">
        <f>Model!$E28</f>
        <v>150</v>
      </c>
      <c r="V71" s="65">
        <f>Model!$E28</f>
        <v>150</v>
      </c>
      <c r="W71" s="65">
        <f>Model!$E28</f>
        <v>150</v>
      </c>
      <c r="X71" s="65">
        <f>Model!$E28</f>
        <v>150</v>
      </c>
      <c r="Y71" s="65">
        <f>Model!$E28</f>
        <v>150</v>
      </c>
      <c r="Z71" s="65">
        <f>Model!$E28</f>
        <v>150</v>
      </c>
      <c r="AA71" s="65">
        <f>Model!$E28</f>
        <v>150</v>
      </c>
      <c r="AB71" s="65">
        <f>Model!$E28</f>
        <v>150</v>
      </c>
      <c r="AC71" s="65">
        <f>Model!$E28</f>
        <v>150</v>
      </c>
      <c r="AD71" s="65">
        <f>Model!$E28</f>
        <v>150</v>
      </c>
      <c r="AE71" s="65">
        <f>Model!$E28</f>
        <v>150</v>
      </c>
      <c r="AF71" s="65">
        <f>Model!$E28</f>
        <v>150</v>
      </c>
      <c r="AG71" s="65">
        <f>Model!$E28</f>
        <v>150</v>
      </c>
      <c r="AH71" s="65">
        <f>Model!$E28</f>
        <v>150</v>
      </c>
      <c r="AI71" s="65">
        <f>Model!$E28</f>
        <v>150</v>
      </c>
      <c r="AJ71" s="65">
        <f>Model!$E28</f>
        <v>150</v>
      </c>
      <c r="AK71" s="65">
        <f>Model!$E28</f>
        <v>150</v>
      </c>
      <c r="AL71" s="65">
        <f>Model!$E28</f>
        <v>150</v>
      </c>
      <c r="AM71" s="65">
        <f>Model!$E28</f>
        <v>150</v>
      </c>
      <c r="AN71" s="65">
        <f>Model!$E28</f>
        <v>150</v>
      </c>
      <c r="AO71" s="65">
        <f>Model!$E28</f>
        <v>150</v>
      </c>
      <c r="AP71" s="65">
        <f>Model!$E28</f>
        <v>150</v>
      </c>
      <c r="AQ71" s="65">
        <f>Model!$E28</f>
        <v>150</v>
      </c>
      <c r="AR71" s="65">
        <f>Model!$E28</f>
        <v>150</v>
      </c>
      <c r="AS71" s="65">
        <f>Model!$E28</f>
        <v>150</v>
      </c>
      <c r="AT71" s="65">
        <f>Model!$E28</f>
        <v>150</v>
      </c>
      <c r="AU71" s="65">
        <f>Model!$E28</f>
        <v>150</v>
      </c>
      <c r="AV71" s="65">
        <f>Model!$E28</f>
        <v>150</v>
      </c>
      <c r="AW71" s="65">
        <f>Model!$E28</f>
        <v>150</v>
      </c>
      <c r="AX71" s="65">
        <f>Model!$E28</f>
        <v>150</v>
      </c>
      <c r="AY71" s="65">
        <f>Model!$E28</f>
        <v>150</v>
      </c>
      <c r="AZ71" s="65">
        <f>Model!$E28</f>
        <v>150</v>
      </c>
      <c r="BA71" s="65">
        <f>Model!$E28</f>
        <v>150</v>
      </c>
      <c r="BB71" s="65">
        <f>Model!$E28</f>
        <v>150</v>
      </c>
      <c r="BC71" s="65">
        <f>Model!$E28</f>
        <v>150</v>
      </c>
      <c r="BD71" s="65">
        <f>Model!$E28</f>
        <v>150</v>
      </c>
      <c r="BE71" s="65">
        <f>Model!$E28</f>
        <v>150</v>
      </c>
      <c r="BF71" s="65">
        <f>Model!$E28</f>
        <v>150</v>
      </c>
      <c r="BG71" s="65">
        <f>Model!$E28</f>
        <v>150</v>
      </c>
      <c r="BH71" s="65">
        <f>Model!$E28</f>
        <v>150</v>
      </c>
      <c r="BI71" s="65">
        <f>Model!$E28</f>
        <v>150</v>
      </c>
      <c r="BJ71" s="65">
        <f>Model!$E28</f>
        <v>150</v>
      </c>
      <c r="BK71" s="65">
        <f>Model!$E28</f>
        <v>150</v>
      </c>
      <c r="BL71" s="65">
        <f>Model!$E28</f>
        <v>150</v>
      </c>
      <c r="BM71" s="65">
        <f>Model!$E28</f>
        <v>150</v>
      </c>
      <c r="BN71" s="65">
        <f>Model!$E28</f>
        <v>150</v>
      </c>
      <c r="BO71" s="65">
        <f>Model!$E28</f>
        <v>150</v>
      </c>
      <c r="BP71" s="65">
        <f>Model!$E28</f>
        <v>150</v>
      </c>
      <c r="BQ71" s="65">
        <f>Model!$E28</f>
        <v>150</v>
      </c>
      <c r="BR71" s="65">
        <f>Model!$E28</f>
        <v>150</v>
      </c>
      <c r="BS71" s="65">
        <f>Model!$E28</f>
        <v>150</v>
      </c>
      <c r="BT71" s="65">
        <f>Model!$E28</f>
        <v>150</v>
      </c>
      <c r="BU71" s="65">
        <f>Model!$E28</f>
        <v>150</v>
      </c>
      <c r="BV71" s="65">
        <f>Model!$E28</f>
        <v>150</v>
      </c>
      <c r="BW71" s="65">
        <f>Model!$E28</f>
        <v>150</v>
      </c>
      <c r="BX71" s="65">
        <f>Model!$E28</f>
        <v>150</v>
      </c>
      <c r="BY71" s="65">
        <f>Model!$E28</f>
        <v>150</v>
      </c>
      <c r="BZ71" s="65">
        <f>Model!$E28</f>
        <v>150</v>
      </c>
      <c r="CA71" s="65">
        <f>Model!$E28</f>
        <v>150</v>
      </c>
      <c r="CB71" s="65">
        <f>Model!$E28</f>
        <v>150</v>
      </c>
      <c r="CC71" s="65">
        <f>Model!$E28</f>
        <v>150</v>
      </c>
      <c r="CD71" s="65">
        <f>Model!$E28</f>
        <v>150</v>
      </c>
      <c r="CE71" s="65">
        <f>Model!$E28</f>
        <v>150</v>
      </c>
      <c r="CF71" s="65">
        <f>Model!$E28</f>
        <v>150</v>
      </c>
      <c r="CG71" s="65">
        <f>Model!$E28</f>
        <v>150</v>
      </c>
      <c r="CH71" s="65">
        <f>Model!$E28</f>
        <v>150</v>
      </c>
      <c r="CI71" s="65">
        <f>Model!$E28</f>
        <v>150</v>
      </c>
      <c r="CJ71" s="65">
        <f>Model!$E28</f>
        <v>150</v>
      </c>
      <c r="CK71" s="65">
        <f>Model!$E28</f>
        <v>150</v>
      </c>
      <c r="CL71" s="65">
        <f>Model!$E28</f>
        <v>150</v>
      </c>
      <c r="CM71" s="65">
        <f>Model!$E28</f>
        <v>150</v>
      </c>
      <c r="CN71" s="65">
        <f>Model!$E28</f>
        <v>150</v>
      </c>
      <c r="CO71" s="65">
        <f>Model!$E28</f>
        <v>150</v>
      </c>
      <c r="CP71" s="65">
        <f>Model!$E28</f>
        <v>150</v>
      </c>
      <c r="CQ71" s="65">
        <f>Model!$E28</f>
        <v>150</v>
      </c>
      <c r="CR71" s="65">
        <f>Model!$E28</f>
        <v>150</v>
      </c>
      <c r="CS71" s="65">
        <f>Model!$E28</f>
        <v>150</v>
      </c>
      <c r="CT71" s="65">
        <f>Model!$E28</f>
        <v>150</v>
      </c>
      <c r="CU71" s="65">
        <f>Model!$E28</f>
        <v>150</v>
      </c>
      <c r="CV71" s="65">
        <f>Model!$E28</f>
        <v>150</v>
      </c>
      <c r="CW71" s="65">
        <f>Model!$E28</f>
        <v>150</v>
      </c>
      <c r="CX71" s="65">
        <f>Model!$E28</f>
        <v>150</v>
      </c>
      <c r="CY71" s="65">
        <f>Model!$E28</f>
        <v>150</v>
      </c>
      <c r="CZ71" s="65">
        <f>Model!$E28</f>
        <v>150</v>
      </c>
      <c r="DA71" s="65">
        <f>Model!$E28</f>
        <v>150</v>
      </c>
      <c r="DB71" s="65">
        <f>Model!$E28</f>
        <v>150</v>
      </c>
      <c r="DC71" s="65">
        <f>Model!$E28</f>
        <v>150</v>
      </c>
      <c r="DD71" s="65">
        <f>Model!$E28</f>
        <v>150</v>
      </c>
      <c r="DE71" s="65">
        <f>Model!$E28</f>
        <v>150</v>
      </c>
      <c r="DF71" s="65">
        <f>Model!$E28</f>
        <v>150</v>
      </c>
      <c r="DG71" s="65">
        <f>Model!$E28</f>
        <v>150</v>
      </c>
      <c r="DH71" s="65">
        <f>Model!$E28</f>
        <v>150</v>
      </c>
      <c r="DI71" s="65">
        <f>Model!$E28</f>
        <v>150</v>
      </c>
      <c r="DJ71" s="65">
        <f>Model!$E28</f>
        <v>150</v>
      </c>
      <c r="DK71" s="65">
        <f>Model!$E28</f>
        <v>150</v>
      </c>
      <c r="DL71" s="65">
        <f>Model!$E28</f>
        <v>150</v>
      </c>
      <c r="DM71" s="65">
        <f>Model!$E28</f>
        <v>150</v>
      </c>
      <c r="DN71" s="65">
        <f>Model!$E28</f>
        <v>150</v>
      </c>
      <c r="DO71" s="65">
        <f>Model!$E28</f>
        <v>150</v>
      </c>
      <c r="DP71" s="65">
        <f>Model!$E28</f>
        <v>150</v>
      </c>
      <c r="DQ71" s="65">
        <f>Model!$E28</f>
        <v>150</v>
      </c>
      <c r="DR71" s="65">
        <f>Model!$E28</f>
        <v>150</v>
      </c>
      <c r="DS71" s="65">
        <f>Model!$E28</f>
        <v>150</v>
      </c>
      <c r="DT71" s="65">
        <f>Model!$E28</f>
        <v>150</v>
      </c>
      <c r="DU71" s="65">
        <f>Model!$E28</f>
        <v>150</v>
      </c>
      <c r="DV71" s="65">
        <f>Model!$E28</f>
        <v>150</v>
      </c>
      <c r="DW71" s="65">
        <f>Model!$E28</f>
        <v>150</v>
      </c>
      <c r="DX71" s="65">
        <f>Model!$E28</f>
        <v>150</v>
      </c>
      <c r="DY71" s="65">
        <f>Model!$E28</f>
        <v>150</v>
      </c>
      <c r="DZ71" s="65">
        <f>Model!$E28</f>
        <v>150</v>
      </c>
      <c r="EA71" s="65">
        <f>Model!$E28</f>
        <v>150</v>
      </c>
      <c r="EB71" s="65">
        <f>Model!$E28</f>
        <v>150</v>
      </c>
      <c r="EC71" s="65">
        <f>Model!$E28</f>
        <v>150</v>
      </c>
      <c r="ED71" s="65">
        <f>Model!$E28</f>
        <v>150</v>
      </c>
      <c r="EE71" s="65">
        <f>Model!$E28</f>
        <v>150</v>
      </c>
      <c r="EF71" s="65">
        <f>Model!$E28</f>
        <v>150</v>
      </c>
      <c r="EG71" s="65">
        <f>Model!$E28</f>
        <v>150</v>
      </c>
      <c r="EH71" s="65">
        <f>Model!$E28</f>
        <v>150</v>
      </c>
      <c r="EI71" s="65">
        <f>Model!$E28</f>
        <v>150</v>
      </c>
      <c r="EJ71" s="65">
        <f>Model!$E28</f>
        <v>150</v>
      </c>
      <c r="EK71" s="65">
        <f>Model!$E28</f>
        <v>150</v>
      </c>
      <c r="EL71" s="65">
        <f>Model!$E28</f>
        <v>150</v>
      </c>
      <c r="EM71" s="65">
        <f>Model!$E28</f>
        <v>150</v>
      </c>
      <c r="EN71" s="65">
        <f>Model!$E28</f>
        <v>150</v>
      </c>
      <c r="EO71" s="65">
        <f>Model!$E28</f>
        <v>150</v>
      </c>
      <c r="EP71" s="65">
        <f>Model!$E28</f>
        <v>150</v>
      </c>
      <c r="EQ71" s="65">
        <f>Model!$E28</f>
        <v>150</v>
      </c>
      <c r="ER71" s="65">
        <f>Model!$E28</f>
        <v>150</v>
      </c>
      <c r="ES71" s="65">
        <f>Model!$E28</f>
        <v>150</v>
      </c>
      <c r="ET71" s="65">
        <f>Model!$E28</f>
        <v>150</v>
      </c>
      <c r="EU71" s="65">
        <f>Model!$E28</f>
        <v>150</v>
      </c>
      <c r="EV71" s="65">
        <f>Model!$E28</f>
        <v>150</v>
      </c>
      <c r="EW71" s="65">
        <f>Model!$E28</f>
        <v>150</v>
      </c>
      <c r="EX71" s="65">
        <f>Model!$E28</f>
        <v>150</v>
      </c>
      <c r="EY71" s="65">
        <f>Model!$E28</f>
        <v>150</v>
      </c>
      <c r="EZ71" s="65">
        <f>Model!$E28</f>
        <v>150</v>
      </c>
      <c r="FA71" s="65">
        <f>Model!$E28</f>
        <v>150</v>
      </c>
      <c r="FB71" s="65">
        <f>Model!$E28</f>
        <v>150</v>
      </c>
    </row>
    <row r="72" spans="1:158" x14ac:dyDescent="0.3">
      <c r="A72" s="58" t="s">
        <v>20</v>
      </c>
      <c r="B72" s="3" t="s">
        <v>70</v>
      </c>
      <c r="C72" s="65">
        <f>Model!$E29</f>
        <v>350</v>
      </c>
      <c r="D72" s="65">
        <f>Model!$E29</f>
        <v>350</v>
      </c>
      <c r="E72" s="65">
        <f>Model!$E29</f>
        <v>350</v>
      </c>
      <c r="F72" s="65">
        <f>Model!$E29</f>
        <v>350</v>
      </c>
      <c r="G72" s="65">
        <f>Model!$E29</f>
        <v>350</v>
      </c>
      <c r="H72" s="65">
        <f>Model!$E29</f>
        <v>350</v>
      </c>
      <c r="I72" s="65">
        <f>Model!$E29</f>
        <v>350</v>
      </c>
      <c r="J72" s="65">
        <f>Model!$E29</f>
        <v>350</v>
      </c>
      <c r="K72" s="65">
        <f>Model!$E29</f>
        <v>350</v>
      </c>
      <c r="L72" s="65">
        <f>Model!$E29</f>
        <v>350</v>
      </c>
      <c r="M72" s="65">
        <f>Model!$E29</f>
        <v>350</v>
      </c>
      <c r="N72" s="65">
        <f>Model!$E29</f>
        <v>350</v>
      </c>
      <c r="O72" s="65">
        <f>Model!$E29</f>
        <v>350</v>
      </c>
      <c r="P72" s="65">
        <f>Model!$E29</f>
        <v>350</v>
      </c>
      <c r="Q72" s="65">
        <f>Model!$E29</f>
        <v>350</v>
      </c>
      <c r="R72" s="67">
        <f>Model!$E29</f>
        <v>350</v>
      </c>
      <c r="S72" s="65">
        <f>Model!$E29</f>
        <v>350</v>
      </c>
      <c r="T72" s="65">
        <f>Model!$E29</f>
        <v>350</v>
      </c>
      <c r="U72" s="65">
        <f>Model!$E29</f>
        <v>350</v>
      </c>
      <c r="V72" s="65">
        <f>Model!$E29</f>
        <v>350</v>
      </c>
      <c r="W72" s="65">
        <f>Model!$E29</f>
        <v>350</v>
      </c>
      <c r="X72" s="65">
        <f>Model!$E29</f>
        <v>350</v>
      </c>
      <c r="Y72" s="65">
        <f>Model!$E29</f>
        <v>350</v>
      </c>
      <c r="Z72" s="65">
        <f>Model!$E29</f>
        <v>350</v>
      </c>
      <c r="AA72" s="65">
        <f>Model!$E29</f>
        <v>350</v>
      </c>
      <c r="AB72" s="65">
        <f>Model!$E29</f>
        <v>350</v>
      </c>
      <c r="AC72" s="65">
        <f>Model!$E29</f>
        <v>350</v>
      </c>
      <c r="AD72" s="65">
        <f>Model!$E29</f>
        <v>350</v>
      </c>
      <c r="AE72" s="65">
        <f>Model!$E29</f>
        <v>350</v>
      </c>
      <c r="AF72" s="65">
        <f>Model!$E29</f>
        <v>350</v>
      </c>
      <c r="AG72" s="65">
        <f>Model!$E29</f>
        <v>350</v>
      </c>
      <c r="AH72" s="65">
        <f>Model!$E29</f>
        <v>350</v>
      </c>
      <c r="AI72" s="65">
        <f>Model!$E29</f>
        <v>350</v>
      </c>
      <c r="AJ72" s="65">
        <f>Model!$E29</f>
        <v>350</v>
      </c>
      <c r="AK72" s="65">
        <f>Model!$E29</f>
        <v>350</v>
      </c>
      <c r="AL72" s="65">
        <f>Model!$E29</f>
        <v>350</v>
      </c>
      <c r="AM72" s="65">
        <f>Model!$E29</f>
        <v>350</v>
      </c>
      <c r="AN72" s="65">
        <f>Model!$E29</f>
        <v>350</v>
      </c>
      <c r="AO72" s="65">
        <f>Model!$E29</f>
        <v>350</v>
      </c>
      <c r="AP72" s="65">
        <f>Model!$E29</f>
        <v>350</v>
      </c>
      <c r="AQ72" s="65">
        <f>Model!$E29</f>
        <v>350</v>
      </c>
      <c r="AR72" s="65">
        <f>Model!$E29</f>
        <v>350</v>
      </c>
      <c r="AS72" s="65">
        <f>Model!$E29</f>
        <v>350</v>
      </c>
      <c r="AT72" s="65">
        <f>Model!$E29</f>
        <v>350</v>
      </c>
      <c r="AU72" s="65">
        <f>Model!$E29</f>
        <v>350</v>
      </c>
      <c r="AV72" s="65">
        <f>Model!$E29</f>
        <v>350</v>
      </c>
      <c r="AW72" s="65">
        <f>Model!$E29</f>
        <v>350</v>
      </c>
      <c r="AX72" s="65">
        <f>Model!$E29</f>
        <v>350</v>
      </c>
      <c r="AY72" s="65">
        <f>Model!$E29</f>
        <v>350</v>
      </c>
      <c r="AZ72" s="65">
        <f>Model!$E29</f>
        <v>350</v>
      </c>
      <c r="BA72" s="65">
        <f>Model!$E29</f>
        <v>350</v>
      </c>
      <c r="BB72" s="65">
        <f>Model!$E29</f>
        <v>350</v>
      </c>
      <c r="BC72" s="65">
        <f>Model!$E29</f>
        <v>350</v>
      </c>
      <c r="BD72" s="65">
        <f>Model!$E29</f>
        <v>350</v>
      </c>
      <c r="BE72" s="65">
        <f>Model!$E29</f>
        <v>350</v>
      </c>
      <c r="BF72" s="65">
        <f>Model!$E29</f>
        <v>350</v>
      </c>
      <c r="BG72" s="65">
        <f>Model!$E29</f>
        <v>350</v>
      </c>
      <c r="BH72" s="65">
        <f>Model!$E29</f>
        <v>350</v>
      </c>
      <c r="BI72" s="65">
        <f>Model!$E29</f>
        <v>350</v>
      </c>
      <c r="BJ72" s="65">
        <f>Model!$E29</f>
        <v>350</v>
      </c>
      <c r="BK72" s="65">
        <f>Model!$E29</f>
        <v>350</v>
      </c>
      <c r="BL72" s="65">
        <f>Model!$E29</f>
        <v>350</v>
      </c>
      <c r="BM72" s="65">
        <f>Model!$E29</f>
        <v>350</v>
      </c>
      <c r="BN72" s="65">
        <f>Model!$E29</f>
        <v>350</v>
      </c>
      <c r="BO72" s="65">
        <f>Model!$E29</f>
        <v>350</v>
      </c>
      <c r="BP72" s="65">
        <f>Model!$E29</f>
        <v>350</v>
      </c>
      <c r="BQ72" s="65">
        <f>Model!$E29</f>
        <v>350</v>
      </c>
      <c r="BR72" s="65">
        <f>Model!$E29</f>
        <v>350</v>
      </c>
      <c r="BS72" s="65">
        <f>Model!$E29</f>
        <v>350</v>
      </c>
      <c r="BT72" s="65">
        <f>Model!$E29</f>
        <v>350</v>
      </c>
      <c r="BU72" s="65">
        <f>Model!$E29</f>
        <v>350</v>
      </c>
      <c r="BV72" s="65">
        <f>Model!$E29</f>
        <v>350</v>
      </c>
      <c r="BW72" s="65">
        <f>Model!$E29</f>
        <v>350</v>
      </c>
      <c r="BX72" s="65">
        <f>Model!$E29</f>
        <v>350</v>
      </c>
      <c r="BY72" s="65">
        <f>Model!$E29</f>
        <v>350</v>
      </c>
      <c r="BZ72" s="65">
        <f>Model!$E29</f>
        <v>350</v>
      </c>
      <c r="CA72" s="65">
        <f>Model!$E29</f>
        <v>350</v>
      </c>
      <c r="CB72" s="65">
        <f>Model!$E29</f>
        <v>350</v>
      </c>
      <c r="CC72" s="65">
        <f>Model!$E29</f>
        <v>350</v>
      </c>
      <c r="CD72" s="65">
        <f>Model!$E29</f>
        <v>350</v>
      </c>
      <c r="CE72" s="65">
        <f>Model!$E29</f>
        <v>350</v>
      </c>
      <c r="CF72" s="65">
        <f>Model!$E29</f>
        <v>350</v>
      </c>
      <c r="CG72" s="65">
        <f>Model!$E29</f>
        <v>350</v>
      </c>
      <c r="CH72" s="65">
        <f>Model!$E29</f>
        <v>350</v>
      </c>
      <c r="CI72" s="65">
        <f>Model!$E29</f>
        <v>350</v>
      </c>
      <c r="CJ72" s="65">
        <f>Model!$E29</f>
        <v>350</v>
      </c>
      <c r="CK72" s="65">
        <f>Model!$E29</f>
        <v>350</v>
      </c>
      <c r="CL72" s="65">
        <f>Model!$E29</f>
        <v>350</v>
      </c>
      <c r="CM72" s="65">
        <f>Model!$E29</f>
        <v>350</v>
      </c>
      <c r="CN72" s="65">
        <f>Model!$E29</f>
        <v>350</v>
      </c>
      <c r="CO72" s="65">
        <f>Model!$E29</f>
        <v>350</v>
      </c>
      <c r="CP72" s="65">
        <f>Model!$E29</f>
        <v>350</v>
      </c>
      <c r="CQ72" s="65">
        <f>Model!$E29</f>
        <v>350</v>
      </c>
      <c r="CR72" s="65">
        <f>Model!$E29</f>
        <v>350</v>
      </c>
      <c r="CS72" s="65">
        <f>Model!$E29</f>
        <v>350</v>
      </c>
      <c r="CT72" s="65">
        <f>Model!$E29</f>
        <v>350</v>
      </c>
      <c r="CU72" s="65">
        <f>Model!$E29</f>
        <v>350</v>
      </c>
      <c r="CV72" s="65">
        <f>Model!$E29</f>
        <v>350</v>
      </c>
      <c r="CW72" s="65">
        <f>Model!$E29</f>
        <v>350</v>
      </c>
      <c r="CX72" s="65">
        <f>Model!$E29</f>
        <v>350</v>
      </c>
      <c r="CY72" s="65">
        <f>Model!$E29</f>
        <v>350</v>
      </c>
      <c r="CZ72" s="65">
        <f>Model!$E29</f>
        <v>350</v>
      </c>
      <c r="DA72" s="65">
        <f>Model!$E29</f>
        <v>350</v>
      </c>
      <c r="DB72" s="65">
        <f>Model!$E29</f>
        <v>350</v>
      </c>
      <c r="DC72" s="65">
        <f>Model!$E29</f>
        <v>350</v>
      </c>
      <c r="DD72" s="65">
        <f>Model!$E29</f>
        <v>350</v>
      </c>
      <c r="DE72" s="65">
        <f>Model!$E29</f>
        <v>350</v>
      </c>
      <c r="DF72" s="65">
        <f>Model!$E29</f>
        <v>350</v>
      </c>
      <c r="DG72" s="65">
        <f>Model!$E29</f>
        <v>350</v>
      </c>
      <c r="DH72" s="65">
        <f>Model!$E29</f>
        <v>350</v>
      </c>
      <c r="DI72" s="65">
        <f>Model!$E29</f>
        <v>350</v>
      </c>
      <c r="DJ72" s="65">
        <f>Model!$E29</f>
        <v>350</v>
      </c>
      <c r="DK72" s="65">
        <f>Model!$E29</f>
        <v>350</v>
      </c>
      <c r="DL72" s="65">
        <f>Model!$E29</f>
        <v>350</v>
      </c>
      <c r="DM72" s="65">
        <f>Model!$E29</f>
        <v>350</v>
      </c>
      <c r="DN72" s="65">
        <f>Model!$E29</f>
        <v>350</v>
      </c>
      <c r="DO72" s="65">
        <f>Model!$E29</f>
        <v>350</v>
      </c>
      <c r="DP72" s="65">
        <f>Model!$E29</f>
        <v>350</v>
      </c>
      <c r="DQ72" s="65">
        <f>Model!$E29</f>
        <v>350</v>
      </c>
      <c r="DR72" s="65">
        <f>Model!$E29</f>
        <v>350</v>
      </c>
      <c r="DS72" s="65">
        <f>Model!$E29</f>
        <v>350</v>
      </c>
      <c r="DT72" s="65">
        <f>Model!$E29</f>
        <v>350</v>
      </c>
      <c r="DU72" s="65">
        <f>Model!$E29</f>
        <v>350</v>
      </c>
      <c r="DV72" s="65">
        <f>Model!$E29</f>
        <v>350</v>
      </c>
      <c r="DW72" s="65">
        <f>Model!$E29</f>
        <v>350</v>
      </c>
      <c r="DX72" s="65">
        <f>Model!$E29</f>
        <v>350</v>
      </c>
      <c r="DY72" s="65">
        <f>Model!$E29</f>
        <v>350</v>
      </c>
      <c r="DZ72" s="65">
        <f>Model!$E29</f>
        <v>350</v>
      </c>
      <c r="EA72" s="65">
        <f>Model!$E29</f>
        <v>350</v>
      </c>
      <c r="EB72" s="65">
        <f>Model!$E29</f>
        <v>350</v>
      </c>
      <c r="EC72" s="65">
        <f>Model!$E29</f>
        <v>350</v>
      </c>
      <c r="ED72" s="65">
        <f>Model!$E29</f>
        <v>350</v>
      </c>
      <c r="EE72" s="65">
        <f>Model!$E29</f>
        <v>350</v>
      </c>
      <c r="EF72" s="65">
        <f>Model!$E29</f>
        <v>350</v>
      </c>
      <c r="EG72" s="65">
        <f>Model!$E29</f>
        <v>350</v>
      </c>
      <c r="EH72" s="65">
        <f>Model!$E29</f>
        <v>350</v>
      </c>
      <c r="EI72" s="65">
        <f>Model!$E29</f>
        <v>350</v>
      </c>
      <c r="EJ72" s="65">
        <f>Model!$E29</f>
        <v>350</v>
      </c>
      <c r="EK72" s="65">
        <f>Model!$E29</f>
        <v>350</v>
      </c>
      <c r="EL72" s="65">
        <f>Model!$E29</f>
        <v>350</v>
      </c>
      <c r="EM72" s="65">
        <f>Model!$E29</f>
        <v>350</v>
      </c>
      <c r="EN72" s="65">
        <f>Model!$E29</f>
        <v>350</v>
      </c>
      <c r="EO72" s="65">
        <f>Model!$E29</f>
        <v>350</v>
      </c>
      <c r="EP72" s="65">
        <f>Model!$E29</f>
        <v>350</v>
      </c>
      <c r="EQ72" s="65">
        <f>Model!$E29</f>
        <v>350</v>
      </c>
      <c r="ER72" s="65">
        <f>Model!$E29</f>
        <v>350</v>
      </c>
      <c r="ES72" s="65">
        <f>Model!$E29</f>
        <v>350</v>
      </c>
      <c r="ET72" s="65">
        <f>Model!$E29</f>
        <v>350</v>
      </c>
      <c r="EU72" s="65">
        <f>Model!$E29</f>
        <v>350</v>
      </c>
      <c r="EV72" s="65">
        <f>Model!$E29</f>
        <v>350</v>
      </c>
      <c r="EW72" s="65">
        <f>Model!$E29</f>
        <v>350</v>
      </c>
      <c r="EX72" s="65">
        <f>Model!$E29</f>
        <v>350</v>
      </c>
      <c r="EY72" s="65">
        <f>Model!$E29</f>
        <v>350</v>
      </c>
      <c r="EZ72" s="65">
        <f>Model!$E29</f>
        <v>350</v>
      </c>
      <c r="FA72" s="65">
        <f>Model!$E29</f>
        <v>350</v>
      </c>
      <c r="FB72" s="65">
        <f>Model!$E29</f>
        <v>350</v>
      </c>
    </row>
    <row r="73" spans="1:158" x14ac:dyDescent="0.3">
      <c r="A73" s="58" t="s">
        <v>21</v>
      </c>
      <c r="B73" s="3" t="s">
        <v>70</v>
      </c>
      <c r="C73" s="65">
        <f>Model!$E30</f>
        <v>28.5</v>
      </c>
      <c r="D73" s="65">
        <f>Model!$E30</f>
        <v>28.5</v>
      </c>
      <c r="E73" s="65">
        <f>Model!$E30</f>
        <v>28.5</v>
      </c>
      <c r="F73" s="65">
        <f>Model!$E30</f>
        <v>28.5</v>
      </c>
      <c r="G73" s="65">
        <f>Model!$E30</f>
        <v>28.5</v>
      </c>
      <c r="H73" s="65">
        <f>Model!$E30</f>
        <v>28.5</v>
      </c>
      <c r="I73" s="65">
        <f>Model!$E30</f>
        <v>28.5</v>
      </c>
      <c r="J73" s="65">
        <f>Model!$E30</f>
        <v>28.5</v>
      </c>
      <c r="K73" s="65">
        <f>Model!$E30</f>
        <v>28.5</v>
      </c>
      <c r="L73" s="65">
        <f>Model!$E30</f>
        <v>28.5</v>
      </c>
      <c r="M73" s="65">
        <f>Model!$E30</f>
        <v>28.5</v>
      </c>
      <c r="N73" s="65">
        <f>Model!$E30</f>
        <v>28.5</v>
      </c>
      <c r="O73" s="65">
        <f>Model!$E30</f>
        <v>28.5</v>
      </c>
      <c r="P73" s="65">
        <f>Model!$E30</f>
        <v>28.5</v>
      </c>
      <c r="Q73" s="65">
        <f>Model!$E30</f>
        <v>28.5</v>
      </c>
      <c r="R73" s="67">
        <f>Model!$E30</f>
        <v>28.5</v>
      </c>
      <c r="S73" s="65">
        <f>Model!$E30</f>
        <v>28.5</v>
      </c>
      <c r="T73" s="65">
        <f>Model!$E30</f>
        <v>28.5</v>
      </c>
      <c r="U73" s="65">
        <f>Model!$E30</f>
        <v>28.5</v>
      </c>
      <c r="V73" s="65">
        <f>Model!$E30</f>
        <v>28.5</v>
      </c>
      <c r="W73" s="65">
        <f>Model!$E30</f>
        <v>28.5</v>
      </c>
      <c r="X73" s="65">
        <f>Model!$E30</f>
        <v>28.5</v>
      </c>
      <c r="Y73" s="65">
        <f>Model!$E30</f>
        <v>28.5</v>
      </c>
      <c r="Z73" s="65">
        <f>Model!$E30</f>
        <v>28.5</v>
      </c>
      <c r="AA73" s="65">
        <f>Model!$E30</f>
        <v>28.5</v>
      </c>
      <c r="AB73" s="65">
        <f>Model!$E30</f>
        <v>28.5</v>
      </c>
      <c r="AC73" s="65">
        <f>Model!$E30</f>
        <v>28.5</v>
      </c>
      <c r="AD73" s="65">
        <f>Model!$E30</f>
        <v>28.5</v>
      </c>
      <c r="AE73" s="65">
        <f>Model!$E30</f>
        <v>28.5</v>
      </c>
      <c r="AF73" s="65">
        <f>Model!$E30</f>
        <v>28.5</v>
      </c>
      <c r="AG73" s="65">
        <f>Model!$E30</f>
        <v>28.5</v>
      </c>
      <c r="AH73" s="65">
        <f>Model!$E30</f>
        <v>28.5</v>
      </c>
      <c r="AI73" s="65">
        <f>Model!$E30</f>
        <v>28.5</v>
      </c>
      <c r="AJ73" s="65">
        <f>Model!$E30</f>
        <v>28.5</v>
      </c>
      <c r="AK73" s="65">
        <f>Model!$E30</f>
        <v>28.5</v>
      </c>
      <c r="AL73" s="65">
        <f>Model!$E30</f>
        <v>28.5</v>
      </c>
      <c r="AM73" s="65">
        <f>Model!$E30</f>
        <v>28.5</v>
      </c>
      <c r="AN73" s="65">
        <f>Model!$E30</f>
        <v>28.5</v>
      </c>
      <c r="AO73" s="65">
        <f>Model!$E30</f>
        <v>28.5</v>
      </c>
      <c r="AP73" s="65">
        <f>Model!$E30</f>
        <v>28.5</v>
      </c>
      <c r="AQ73" s="65">
        <f>Model!$E30</f>
        <v>28.5</v>
      </c>
      <c r="AR73" s="65">
        <f>Model!$E30</f>
        <v>28.5</v>
      </c>
      <c r="AS73" s="65">
        <f>Model!$E30</f>
        <v>28.5</v>
      </c>
      <c r="AT73" s="65">
        <f>Model!$E30</f>
        <v>28.5</v>
      </c>
      <c r="AU73" s="65">
        <f>Model!$E30</f>
        <v>28.5</v>
      </c>
      <c r="AV73" s="65">
        <f>Model!$E30</f>
        <v>28.5</v>
      </c>
      <c r="AW73" s="65">
        <f>Model!$E30</f>
        <v>28.5</v>
      </c>
      <c r="AX73" s="65">
        <f>Model!$E30</f>
        <v>28.5</v>
      </c>
      <c r="AY73" s="65">
        <f>Model!$E30</f>
        <v>28.5</v>
      </c>
      <c r="AZ73" s="65">
        <f>Model!$E30</f>
        <v>28.5</v>
      </c>
      <c r="BA73" s="65">
        <f>Model!$E30</f>
        <v>28.5</v>
      </c>
      <c r="BB73" s="65">
        <f>Model!$E30</f>
        <v>28.5</v>
      </c>
      <c r="BC73" s="65">
        <f>Model!$E30</f>
        <v>28.5</v>
      </c>
      <c r="BD73" s="65">
        <f>Model!$E30</f>
        <v>28.5</v>
      </c>
      <c r="BE73" s="65">
        <f>Model!$E30</f>
        <v>28.5</v>
      </c>
      <c r="BF73" s="65">
        <f>Model!$E30</f>
        <v>28.5</v>
      </c>
      <c r="BG73" s="65">
        <f>Model!$E30</f>
        <v>28.5</v>
      </c>
      <c r="BH73" s="65">
        <f>Model!$E30</f>
        <v>28.5</v>
      </c>
      <c r="BI73" s="65">
        <f>Model!$E30</f>
        <v>28.5</v>
      </c>
      <c r="BJ73" s="65">
        <f>Model!$E30</f>
        <v>28.5</v>
      </c>
      <c r="BK73" s="65">
        <f>Model!$E30</f>
        <v>28.5</v>
      </c>
      <c r="BL73" s="65">
        <f>Model!$E30</f>
        <v>28.5</v>
      </c>
      <c r="BM73" s="65">
        <f>Model!$E30</f>
        <v>28.5</v>
      </c>
      <c r="BN73" s="65">
        <f>Model!$E30</f>
        <v>28.5</v>
      </c>
      <c r="BO73" s="65">
        <f>Model!$E30</f>
        <v>28.5</v>
      </c>
      <c r="BP73" s="65">
        <f>Model!$E30</f>
        <v>28.5</v>
      </c>
      <c r="BQ73" s="65">
        <f>Model!$E30</f>
        <v>28.5</v>
      </c>
      <c r="BR73" s="65">
        <f>Model!$E30</f>
        <v>28.5</v>
      </c>
      <c r="BS73" s="65">
        <f>Model!$E30</f>
        <v>28.5</v>
      </c>
      <c r="BT73" s="65">
        <f>Model!$E30</f>
        <v>28.5</v>
      </c>
      <c r="BU73" s="65">
        <f>Model!$E30</f>
        <v>28.5</v>
      </c>
      <c r="BV73" s="65">
        <f>Model!$E30</f>
        <v>28.5</v>
      </c>
      <c r="BW73" s="65">
        <f>Model!$E30</f>
        <v>28.5</v>
      </c>
      <c r="BX73" s="65">
        <f>Model!$E30</f>
        <v>28.5</v>
      </c>
      <c r="BY73" s="65">
        <f>Model!$E30</f>
        <v>28.5</v>
      </c>
      <c r="BZ73" s="65">
        <f>Model!$E30</f>
        <v>28.5</v>
      </c>
      <c r="CA73" s="65">
        <f>Model!$E30</f>
        <v>28.5</v>
      </c>
      <c r="CB73" s="65">
        <f>Model!$E30</f>
        <v>28.5</v>
      </c>
      <c r="CC73" s="65">
        <f>Model!$E30</f>
        <v>28.5</v>
      </c>
      <c r="CD73" s="65">
        <f>Model!$E30</f>
        <v>28.5</v>
      </c>
      <c r="CE73" s="65">
        <f>Model!$E30</f>
        <v>28.5</v>
      </c>
      <c r="CF73" s="65">
        <f>Model!$E30</f>
        <v>28.5</v>
      </c>
      <c r="CG73" s="65">
        <f>Model!$E30</f>
        <v>28.5</v>
      </c>
      <c r="CH73" s="65">
        <f>Model!$E30</f>
        <v>28.5</v>
      </c>
      <c r="CI73" s="65">
        <f>Model!$E30</f>
        <v>28.5</v>
      </c>
      <c r="CJ73" s="65">
        <f>Model!$E30</f>
        <v>28.5</v>
      </c>
      <c r="CK73" s="65">
        <f>Model!$E30</f>
        <v>28.5</v>
      </c>
      <c r="CL73" s="65">
        <f>Model!$E30</f>
        <v>28.5</v>
      </c>
      <c r="CM73" s="65">
        <f>Model!$E30</f>
        <v>28.5</v>
      </c>
      <c r="CN73" s="65">
        <f>Model!$E30</f>
        <v>28.5</v>
      </c>
      <c r="CO73" s="65">
        <f>Model!$E30</f>
        <v>28.5</v>
      </c>
      <c r="CP73" s="65">
        <f>Model!$E30</f>
        <v>28.5</v>
      </c>
      <c r="CQ73" s="65">
        <f>Model!$E30</f>
        <v>28.5</v>
      </c>
      <c r="CR73" s="65">
        <f>Model!$E30</f>
        <v>28.5</v>
      </c>
      <c r="CS73" s="65">
        <f>Model!$E30</f>
        <v>28.5</v>
      </c>
      <c r="CT73" s="65">
        <f>Model!$E30</f>
        <v>28.5</v>
      </c>
      <c r="CU73" s="65">
        <f>Model!$E30</f>
        <v>28.5</v>
      </c>
      <c r="CV73" s="65">
        <f>Model!$E30</f>
        <v>28.5</v>
      </c>
      <c r="CW73" s="65">
        <f>Model!$E30</f>
        <v>28.5</v>
      </c>
      <c r="CX73" s="65">
        <f>Model!$E30</f>
        <v>28.5</v>
      </c>
      <c r="CY73" s="65">
        <f>Model!$E30</f>
        <v>28.5</v>
      </c>
      <c r="CZ73" s="65">
        <f>Model!$E30</f>
        <v>28.5</v>
      </c>
      <c r="DA73" s="65">
        <f>Model!$E30</f>
        <v>28.5</v>
      </c>
      <c r="DB73" s="65">
        <f>Model!$E30</f>
        <v>28.5</v>
      </c>
      <c r="DC73" s="65">
        <f>Model!$E30</f>
        <v>28.5</v>
      </c>
      <c r="DD73" s="65">
        <f>Model!$E30</f>
        <v>28.5</v>
      </c>
      <c r="DE73" s="65">
        <f>Model!$E30</f>
        <v>28.5</v>
      </c>
      <c r="DF73" s="65">
        <f>Model!$E30</f>
        <v>28.5</v>
      </c>
      <c r="DG73" s="65">
        <f>Model!$E30</f>
        <v>28.5</v>
      </c>
      <c r="DH73" s="65">
        <f>Model!$E30</f>
        <v>28.5</v>
      </c>
      <c r="DI73" s="65">
        <f>Model!$E30</f>
        <v>28.5</v>
      </c>
      <c r="DJ73" s="65">
        <f>Model!$E30</f>
        <v>28.5</v>
      </c>
      <c r="DK73" s="65">
        <f>Model!$E30</f>
        <v>28.5</v>
      </c>
      <c r="DL73" s="65">
        <f>Model!$E30</f>
        <v>28.5</v>
      </c>
      <c r="DM73" s="65">
        <f>Model!$E30</f>
        <v>28.5</v>
      </c>
      <c r="DN73" s="65">
        <f>Model!$E30</f>
        <v>28.5</v>
      </c>
      <c r="DO73" s="65">
        <f>Model!$E30</f>
        <v>28.5</v>
      </c>
      <c r="DP73" s="65">
        <f>Model!$E30</f>
        <v>28.5</v>
      </c>
      <c r="DQ73" s="65">
        <f>Model!$E30</f>
        <v>28.5</v>
      </c>
      <c r="DR73" s="65">
        <f>Model!$E30</f>
        <v>28.5</v>
      </c>
      <c r="DS73" s="65">
        <f>Model!$E30</f>
        <v>28.5</v>
      </c>
      <c r="DT73" s="65">
        <f>Model!$E30</f>
        <v>28.5</v>
      </c>
      <c r="DU73" s="65">
        <f>Model!$E30</f>
        <v>28.5</v>
      </c>
      <c r="DV73" s="65">
        <f>Model!$E30</f>
        <v>28.5</v>
      </c>
      <c r="DW73" s="65">
        <f>Model!$E30</f>
        <v>28.5</v>
      </c>
      <c r="DX73" s="65">
        <f>Model!$E30</f>
        <v>28.5</v>
      </c>
      <c r="DY73" s="65">
        <f>Model!$E30</f>
        <v>28.5</v>
      </c>
      <c r="DZ73" s="65">
        <f>Model!$E30</f>
        <v>28.5</v>
      </c>
      <c r="EA73" s="65">
        <f>Model!$E30</f>
        <v>28.5</v>
      </c>
      <c r="EB73" s="65">
        <f>Model!$E30</f>
        <v>28.5</v>
      </c>
      <c r="EC73" s="65">
        <f>Model!$E30</f>
        <v>28.5</v>
      </c>
      <c r="ED73" s="65">
        <f>Model!$E30</f>
        <v>28.5</v>
      </c>
      <c r="EE73" s="65">
        <f>Model!$E30</f>
        <v>28.5</v>
      </c>
      <c r="EF73" s="65">
        <f>Model!$E30</f>
        <v>28.5</v>
      </c>
      <c r="EG73" s="65">
        <f>Model!$E30</f>
        <v>28.5</v>
      </c>
      <c r="EH73" s="65">
        <f>Model!$E30</f>
        <v>28.5</v>
      </c>
      <c r="EI73" s="65">
        <f>Model!$E30</f>
        <v>28.5</v>
      </c>
      <c r="EJ73" s="65">
        <f>Model!$E30</f>
        <v>28.5</v>
      </c>
      <c r="EK73" s="65">
        <f>Model!$E30</f>
        <v>28.5</v>
      </c>
      <c r="EL73" s="65">
        <f>Model!$E30</f>
        <v>28.5</v>
      </c>
      <c r="EM73" s="65">
        <f>Model!$E30</f>
        <v>28.5</v>
      </c>
      <c r="EN73" s="65">
        <f>Model!$E30</f>
        <v>28.5</v>
      </c>
      <c r="EO73" s="65">
        <f>Model!$E30</f>
        <v>28.5</v>
      </c>
      <c r="EP73" s="65">
        <f>Model!$E30</f>
        <v>28.5</v>
      </c>
      <c r="EQ73" s="65">
        <f>Model!$E30</f>
        <v>28.5</v>
      </c>
      <c r="ER73" s="65">
        <f>Model!$E30</f>
        <v>28.5</v>
      </c>
      <c r="ES73" s="65">
        <f>Model!$E30</f>
        <v>28.5</v>
      </c>
      <c r="ET73" s="65">
        <f>Model!$E30</f>
        <v>28.5</v>
      </c>
      <c r="EU73" s="65">
        <f>Model!$E30</f>
        <v>28.5</v>
      </c>
      <c r="EV73" s="65">
        <f>Model!$E30</f>
        <v>28.5</v>
      </c>
      <c r="EW73" s="65">
        <f>Model!$E30</f>
        <v>28.5</v>
      </c>
      <c r="EX73" s="65">
        <f>Model!$E30</f>
        <v>28.5</v>
      </c>
      <c r="EY73" s="65">
        <f>Model!$E30</f>
        <v>28.5</v>
      </c>
      <c r="EZ73" s="65">
        <f>Model!$E30</f>
        <v>28.5</v>
      </c>
      <c r="FA73" s="65">
        <f>Model!$E30</f>
        <v>28.5</v>
      </c>
      <c r="FB73" s="65">
        <f>Model!$E30</f>
        <v>28.5</v>
      </c>
    </row>
    <row r="74" spans="1:158" x14ac:dyDescent="0.3">
      <c r="A74" s="58" t="s">
        <v>22</v>
      </c>
      <c r="B74" s="3" t="s">
        <v>70</v>
      </c>
      <c r="C74" s="65">
        <f>Model!$E31</f>
        <v>28.750000000000004</v>
      </c>
      <c r="D74" s="65">
        <f>Model!$E31</f>
        <v>28.750000000000004</v>
      </c>
      <c r="E74" s="65">
        <f>Model!$E31</f>
        <v>28.750000000000004</v>
      </c>
      <c r="F74" s="65">
        <f>Model!$E31</f>
        <v>28.750000000000004</v>
      </c>
      <c r="G74" s="65">
        <f>Model!$E31</f>
        <v>28.750000000000004</v>
      </c>
      <c r="H74" s="65">
        <f>Model!$E31</f>
        <v>28.750000000000004</v>
      </c>
      <c r="I74" s="65">
        <f>Model!$E31</f>
        <v>28.750000000000004</v>
      </c>
      <c r="J74" s="65">
        <f>Model!$E31</f>
        <v>28.750000000000004</v>
      </c>
      <c r="K74" s="65">
        <f>Model!$E31</f>
        <v>28.750000000000004</v>
      </c>
      <c r="L74" s="65">
        <f>Model!$E31</f>
        <v>28.750000000000004</v>
      </c>
      <c r="M74" s="65">
        <f>Model!$E31</f>
        <v>28.750000000000004</v>
      </c>
      <c r="N74" s="65">
        <f>Model!$E31</f>
        <v>28.750000000000004</v>
      </c>
      <c r="O74" s="65">
        <f>Model!$E31</f>
        <v>28.750000000000004</v>
      </c>
      <c r="P74" s="65">
        <f>Model!$E31</f>
        <v>28.750000000000004</v>
      </c>
      <c r="Q74" s="65">
        <f>Model!$E31</f>
        <v>28.750000000000004</v>
      </c>
      <c r="R74" s="67">
        <f>Model!$E31</f>
        <v>28.750000000000004</v>
      </c>
      <c r="S74" s="65">
        <f>Model!$E31</f>
        <v>28.750000000000004</v>
      </c>
      <c r="T74" s="65">
        <f>Model!$E31</f>
        <v>28.750000000000004</v>
      </c>
      <c r="U74" s="65">
        <f>Model!$E31</f>
        <v>28.750000000000004</v>
      </c>
      <c r="V74" s="65">
        <f>Model!$E31</f>
        <v>28.750000000000004</v>
      </c>
      <c r="W74" s="65">
        <f>Model!$E31</f>
        <v>28.750000000000004</v>
      </c>
      <c r="X74" s="65">
        <f>Model!$E31</f>
        <v>28.750000000000004</v>
      </c>
      <c r="Y74" s="65">
        <f>Model!$E31</f>
        <v>28.750000000000004</v>
      </c>
      <c r="Z74" s="65">
        <f>Model!$E31</f>
        <v>28.750000000000004</v>
      </c>
      <c r="AA74" s="65">
        <f>Model!$E31</f>
        <v>28.750000000000004</v>
      </c>
      <c r="AB74" s="65">
        <f>Model!$E31</f>
        <v>28.750000000000004</v>
      </c>
      <c r="AC74" s="65">
        <f>Model!$E31</f>
        <v>28.750000000000004</v>
      </c>
      <c r="AD74" s="65">
        <f>Model!$E31</f>
        <v>28.750000000000004</v>
      </c>
      <c r="AE74" s="65">
        <f>Model!$E31</f>
        <v>28.750000000000004</v>
      </c>
      <c r="AF74" s="65">
        <f>Model!$E31</f>
        <v>28.750000000000004</v>
      </c>
      <c r="AG74" s="65">
        <f>Model!$E31</f>
        <v>28.750000000000004</v>
      </c>
      <c r="AH74" s="65">
        <f>Model!$E31</f>
        <v>28.750000000000004</v>
      </c>
      <c r="AI74" s="65">
        <f>Model!$E31</f>
        <v>28.750000000000004</v>
      </c>
      <c r="AJ74" s="65">
        <f>Model!$E31</f>
        <v>28.750000000000004</v>
      </c>
      <c r="AK74" s="65">
        <f>Model!$E31</f>
        <v>28.750000000000004</v>
      </c>
      <c r="AL74" s="65">
        <f>Model!$E31</f>
        <v>28.750000000000004</v>
      </c>
      <c r="AM74" s="65">
        <f>Model!$E31</f>
        <v>28.750000000000004</v>
      </c>
      <c r="AN74" s="65">
        <f>Model!$E31</f>
        <v>28.750000000000004</v>
      </c>
      <c r="AO74" s="65">
        <f>Model!$E31</f>
        <v>28.750000000000004</v>
      </c>
      <c r="AP74" s="65">
        <f>Model!$E31</f>
        <v>28.750000000000004</v>
      </c>
      <c r="AQ74" s="65">
        <f>Model!$E31</f>
        <v>28.750000000000004</v>
      </c>
      <c r="AR74" s="65">
        <f>Model!$E31</f>
        <v>28.750000000000004</v>
      </c>
      <c r="AS74" s="65">
        <f>Model!$E31</f>
        <v>28.750000000000004</v>
      </c>
      <c r="AT74" s="65">
        <f>Model!$E31</f>
        <v>28.750000000000004</v>
      </c>
      <c r="AU74" s="65">
        <f>Model!$E31</f>
        <v>28.750000000000004</v>
      </c>
      <c r="AV74" s="65">
        <f>Model!$E31</f>
        <v>28.750000000000004</v>
      </c>
      <c r="AW74" s="65">
        <f>Model!$E31</f>
        <v>28.750000000000004</v>
      </c>
      <c r="AX74" s="65">
        <f>Model!$E31</f>
        <v>28.750000000000004</v>
      </c>
      <c r="AY74" s="65">
        <f>Model!$E31</f>
        <v>28.750000000000004</v>
      </c>
      <c r="AZ74" s="65">
        <f>Model!$E31</f>
        <v>28.750000000000004</v>
      </c>
      <c r="BA74" s="65">
        <f>Model!$E31</f>
        <v>28.750000000000004</v>
      </c>
      <c r="BB74" s="65">
        <f>Model!$E31</f>
        <v>28.750000000000004</v>
      </c>
      <c r="BC74" s="65">
        <f>Model!$E31</f>
        <v>28.750000000000004</v>
      </c>
      <c r="BD74" s="65">
        <f>Model!$E31</f>
        <v>28.750000000000004</v>
      </c>
      <c r="BE74" s="65">
        <f>Model!$E31</f>
        <v>28.750000000000004</v>
      </c>
      <c r="BF74" s="65">
        <f>Model!$E31</f>
        <v>28.750000000000004</v>
      </c>
      <c r="BG74" s="65">
        <f>Model!$E31</f>
        <v>28.750000000000004</v>
      </c>
      <c r="BH74" s="65">
        <f>Model!$E31</f>
        <v>28.750000000000004</v>
      </c>
      <c r="BI74" s="65">
        <f>Model!$E31</f>
        <v>28.750000000000004</v>
      </c>
      <c r="BJ74" s="65">
        <f>Model!$E31</f>
        <v>28.750000000000004</v>
      </c>
      <c r="BK74" s="65">
        <f>Model!$E31</f>
        <v>28.750000000000004</v>
      </c>
      <c r="BL74" s="65">
        <f>Model!$E31</f>
        <v>28.750000000000004</v>
      </c>
      <c r="BM74" s="65">
        <f>Model!$E31</f>
        <v>28.750000000000004</v>
      </c>
      <c r="BN74" s="65">
        <f>Model!$E31</f>
        <v>28.750000000000004</v>
      </c>
      <c r="BO74" s="65">
        <f>Model!$E31</f>
        <v>28.750000000000004</v>
      </c>
      <c r="BP74" s="65">
        <f>Model!$E31</f>
        <v>28.750000000000004</v>
      </c>
      <c r="BQ74" s="65">
        <f>Model!$E31</f>
        <v>28.750000000000004</v>
      </c>
      <c r="BR74" s="65">
        <f>Model!$E31</f>
        <v>28.750000000000004</v>
      </c>
      <c r="BS74" s="65">
        <f>Model!$E31</f>
        <v>28.750000000000004</v>
      </c>
      <c r="BT74" s="65">
        <f>Model!$E31</f>
        <v>28.750000000000004</v>
      </c>
      <c r="BU74" s="65">
        <f>Model!$E31</f>
        <v>28.750000000000004</v>
      </c>
      <c r="BV74" s="65">
        <f>Model!$E31</f>
        <v>28.750000000000004</v>
      </c>
      <c r="BW74" s="65">
        <f>Model!$E31</f>
        <v>28.750000000000004</v>
      </c>
      <c r="BX74" s="65">
        <f>Model!$E31</f>
        <v>28.750000000000004</v>
      </c>
      <c r="BY74" s="65">
        <f>Model!$E31</f>
        <v>28.750000000000004</v>
      </c>
      <c r="BZ74" s="65">
        <f>Model!$E31</f>
        <v>28.750000000000004</v>
      </c>
      <c r="CA74" s="65">
        <f>Model!$E31</f>
        <v>28.750000000000004</v>
      </c>
      <c r="CB74" s="65">
        <f>Model!$E31</f>
        <v>28.750000000000004</v>
      </c>
      <c r="CC74" s="65">
        <f>Model!$E31</f>
        <v>28.750000000000004</v>
      </c>
      <c r="CD74" s="65">
        <f>Model!$E31</f>
        <v>28.750000000000004</v>
      </c>
      <c r="CE74" s="65">
        <f>Model!$E31</f>
        <v>28.750000000000004</v>
      </c>
      <c r="CF74" s="65">
        <f>Model!$E31</f>
        <v>28.750000000000004</v>
      </c>
      <c r="CG74" s="65">
        <f>Model!$E31</f>
        <v>28.750000000000004</v>
      </c>
      <c r="CH74" s="65">
        <f>Model!$E31</f>
        <v>28.750000000000004</v>
      </c>
      <c r="CI74" s="65">
        <f>Model!$E31</f>
        <v>28.750000000000004</v>
      </c>
      <c r="CJ74" s="65">
        <f>Model!$E31</f>
        <v>28.750000000000004</v>
      </c>
      <c r="CK74" s="65">
        <f>Model!$E31</f>
        <v>28.750000000000004</v>
      </c>
      <c r="CL74" s="65">
        <f>Model!$E31</f>
        <v>28.750000000000004</v>
      </c>
      <c r="CM74" s="65">
        <f>Model!$E31</f>
        <v>28.750000000000004</v>
      </c>
      <c r="CN74" s="65">
        <f>Model!$E31</f>
        <v>28.750000000000004</v>
      </c>
      <c r="CO74" s="65">
        <f>Model!$E31</f>
        <v>28.750000000000004</v>
      </c>
      <c r="CP74" s="65">
        <f>Model!$E31</f>
        <v>28.750000000000004</v>
      </c>
      <c r="CQ74" s="65">
        <f>Model!$E31</f>
        <v>28.750000000000004</v>
      </c>
      <c r="CR74" s="65">
        <f>Model!$E31</f>
        <v>28.750000000000004</v>
      </c>
      <c r="CS74" s="65">
        <f>Model!$E31</f>
        <v>28.750000000000004</v>
      </c>
      <c r="CT74" s="65">
        <f>Model!$E31</f>
        <v>28.750000000000004</v>
      </c>
      <c r="CU74" s="65">
        <f>Model!$E31</f>
        <v>28.750000000000004</v>
      </c>
      <c r="CV74" s="65">
        <f>Model!$E31</f>
        <v>28.750000000000004</v>
      </c>
      <c r="CW74" s="65">
        <f>Model!$E31</f>
        <v>28.750000000000004</v>
      </c>
      <c r="CX74" s="65">
        <f>Model!$E31</f>
        <v>28.750000000000004</v>
      </c>
      <c r="CY74" s="65">
        <f>Model!$E31</f>
        <v>28.750000000000004</v>
      </c>
      <c r="CZ74" s="65">
        <f>Model!$E31</f>
        <v>28.750000000000004</v>
      </c>
      <c r="DA74" s="65">
        <f>Model!$E31</f>
        <v>28.750000000000004</v>
      </c>
      <c r="DB74" s="65">
        <f>Model!$E31</f>
        <v>28.750000000000004</v>
      </c>
      <c r="DC74" s="65">
        <f>Model!$E31</f>
        <v>28.750000000000004</v>
      </c>
      <c r="DD74" s="65">
        <f>Model!$E31</f>
        <v>28.750000000000004</v>
      </c>
      <c r="DE74" s="65">
        <f>Model!$E31</f>
        <v>28.750000000000004</v>
      </c>
      <c r="DF74" s="65">
        <f>Model!$E31</f>
        <v>28.750000000000004</v>
      </c>
      <c r="DG74" s="65">
        <f>Model!$E31</f>
        <v>28.750000000000004</v>
      </c>
      <c r="DH74" s="65">
        <f>Model!$E31</f>
        <v>28.750000000000004</v>
      </c>
      <c r="DI74" s="65">
        <f>Model!$E31</f>
        <v>28.750000000000004</v>
      </c>
      <c r="DJ74" s="65">
        <f>Model!$E31</f>
        <v>28.750000000000004</v>
      </c>
      <c r="DK74" s="65">
        <f>Model!$E31</f>
        <v>28.750000000000004</v>
      </c>
      <c r="DL74" s="65">
        <f>Model!$E31</f>
        <v>28.750000000000004</v>
      </c>
      <c r="DM74" s="65">
        <f>Model!$E31</f>
        <v>28.750000000000004</v>
      </c>
      <c r="DN74" s="65">
        <f>Model!$E31</f>
        <v>28.750000000000004</v>
      </c>
      <c r="DO74" s="65">
        <f>Model!$E31</f>
        <v>28.750000000000004</v>
      </c>
      <c r="DP74" s="65">
        <f>Model!$E31</f>
        <v>28.750000000000004</v>
      </c>
      <c r="DQ74" s="65">
        <f>Model!$E31</f>
        <v>28.750000000000004</v>
      </c>
      <c r="DR74" s="65">
        <f>Model!$E31</f>
        <v>28.750000000000004</v>
      </c>
      <c r="DS74" s="65">
        <f>Model!$E31</f>
        <v>28.750000000000004</v>
      </c>
      <c r="DT74" s="65">
        <f>Model!$E31</f>
        <v>28.750000000000004</v>
      </c>
      <c r="DU74" s="65">
        <f>Model!$E31</f>
        <v>28.750000000000004</v>
      </c>
      <c r="DV74" s="65">
        <f>Model!$E31</f>
        <v>28.750000000000004</v>
      </c>
      <c r="DW74" s="65">
        <f>Model!$E31</f>
        <v>28.750000000000004</v>
      </c>
      <c r="DX74" s="65">
        <f>Model!$E31</f>
        <v>28.750000000000004</v>
      </c>
      <c r="DY74" s="65">
        <f>Model!$E31</f>
        <v>28.750000000000004</v>
      </c>
      <c r="DZ74" s="65">
        <f>Model!$E31</f>
        <v>28.750000000000004</v>
      </c>
      <c r="EA74" s="65">
        <f>Model!$E31</f>
        <v>28.750000000000004</v>
      </c>
      <c r="EB74" s="65">
        <f>Model!$E31</f>
        <v>28.750000000000004</v>
      </c>
      <c r="EC74" s="65">
        <f>Model!$E31</f>
        <v>28.750000000000004</v>
      </c>
      <c r="ED74" s="65">
        <f>Model!$E31</f>
        <v>28.750000000000004</v>
      </c>
      <c r="EE74" s="65">
        <f>Model!$E31</f>
        <v>28.750000000000004</v>
      </c>
      <c r="EF74" s="65">
        <f>Model!$E31</f>
        <v>28.750000000000004</v>
      </c>
      <c r="EG74" s="65">
        <f>Model!$E31</f>
        <v>28.750000000000004</v>
      </c>
      <c r="EH74" s="65">
        <f>Model!$E31</f>
        <v>28.750000000000004</v>
      </c>
      <c r="EI74" s="65">
        <f>Model!$E31</f>
        <v>28.750000000000004</v>
      </c>
      <c r="EJ74" s="65">
        <f>Model!$E31</f>
        <v>28.750000000000004</v>
      </c>
      <c r="EK74" s="65">
        <f>Model!$E31</f>
        <v>28.750000000000004</v>
      </c>
      <c r="EL74" s="65">
        <f>Model!$E31</f>
        <v>28.750000000000004</v>
      </c>
      <c r="EM74" s="65">
        <f>Model!$E31</f>
        <v>28.750000000000004</v>
      </c>
      <c r="EN74" s="65">
        <f>Model!$E31</f>
        <v>28.750000000000004</v>
      </c>
      <c r="EO74" s="65">
        <f>Model!$E31</f>
        <v>28.750000000000004</v>
      </c>
      <c r="EP74" s="65">
        <f>Model!$E31</f>
        <v>28.750000000000004</v>
      </c>
      <c r="EQ74" s="65">
        <f>Model!$E31</f>
        <v>28.750000000000004</v>
      </c>
      <c r="ER74" s="65">
        <f>Model!$E31</f>
        <v>28.750000000000004</v>
      </c>
      <c r="ES74" s="65">
        <f>Model!$E31</f>
        <v>28.750000000000004</v>
      </c>
      <c r="ET74" s="65">
        <f>Model!$E31</f>
        <v>28.750000000000004</v>
      </c>
      <c r="EU74" s="65">
        <f>Model!$E31</f>
        <v>28.750000000000004</v>
      </c>
      <c r="EV74" s="65">
        <f>Model!$E31</f>
        <v>28.750000000000004</v>
      </c>
      <c r="EW74" s="65">
        <f>Model!$E31</f>
        <v>28.750000000000004</v>
      </c>
      <c r="EX74" s="65">
        <f>Model!$E31</f>
        <v>28.750000000000004</v>
      </c>
      <c r="EY74" s="65">
        <f>Model!$E31</f>
        <v>28.750000000000004</v>
      </c>
      <c r="EZ74" s="65">
        <f>Model!$E31</f>
        <v>28.750000000000004</v>
      </c>
      <c r="FA74" s="65">
        <f>Model!$E31</f>
        <v>28.750000000000004</v>
      </c>
      <c r="FB74" s="65">
        <f>Model!$E31</f>
        <v>28.750000000000004</v>
      </c>
    </row>
    <row r="75" spans="1:158" x14ac:dyDescent="0.3">
      <c r="A75" s="58" t="s">
        <v>23</v>
      </c>
      <c r="B75" s="3" t="s">
        <v>70</v>
      </c>
      <c r="C75" s="65">
        <f>Model!$E32</f>
        <v>75</v>
      </c>
      <c r="D75" s="65">
        <f>Model!$E32</f>
        <v>75</v>
      </c>
      <c r="E75" s="65">
        <f>Model!$E32</f>
        <v>75</v>
      </c>
      <c r="F75" s="65">
        <f>Model!$E32</f>
        <v>75</v>
      </c>
      <c r="G75" s="65">
        <f>Model!$E32</f>
        <v>75</v>
      </c>
      <c r="H75" s="65">
        <f>Model!$E32</f>
        <v>75</v>
      </c>
      <c r="I75" s="65">
        <f>Model!$E32</f>
        <v>75</v>
      </c>
      <c r="J75" s="65">
        <f>Model!$E32</f>
        <v>75</v>
      </c>
      <c r="K75" s="65">
        <f>Model!$E32</f>
        <v>75</v>
      </c>
      <c r="L75" s="65">
        <f>Model!$E32</f>
        <v>75</v>
      </c>
      <c r="M75" s="65">
        <f>Model!$E32</f>
        <v>75</v>
      </c>
      <c r="N75" s="65">
        <f>Model!$E32</f>
        <v>75</v>
      </c>
      <c r="O75" s="65">
        <f>Model!$E32</f>
        <v>75</v>
      </c>
      <c r="P75" s="65">
        <f>Model!$E32</f>
        <v>75</v>
      </c>
      <c r="Q75" s="65">
        <f>Model!$E32</f>
        <v>75</v>
      </c>
      <c r="R75" s="67">
        <f>Model!$E32</f>
        <v>75</v>
      </c>
      <c r="S75" s="65">
        <f>Model!$E32</f>
        <v>75</v>
      </c>
      <c r="T75" s="65">
        <f>Model!$E32</f>
        <v>75</v>
      </c>
      <c r="U75" s="65">
        <f>Model!$E32</f>
        <v>75</v>
      </c>
      <c r="V75" s="65">
        <f>Model!$E32</f>
        <v>75</v>
      </c>
      <c r="W75" s="65">
        <f>Model!$E32</f>
        <v>75</v>
      </c>
      <c r="X75" s="65">
        <f>Model!$E32</f>
        <v>75</v>
      </c>
      <c r="Y75" s="65">
        <f>Model!$E32</f>
        <v>75</v>
      </c>
      <c r="Z75" s="65">
        <f>Model!$E32</f>
        <v>75</v>
      </c>
      <c r="AA75" s="65">
        <f>Model!$E32</f>
        <v>75</v>
      </c>
      <c r="AB75" s="65">
        <f>Model!$E32</f>
        <v>75</v>
      </c>
      <c r="AC75" s="65">
        <f>Model!$E32</f>
        <v>75</v>
      </c>
      <c r="AD75" s="65">
        <f>Model!$E32</f>
        <v>75</v>
      </c>
      <c r="AE75" s="65">
        <f>Model!$E32</f>
        <v>75</v>
      </c>
      <c r="AF75" s="65">
        <f>Model!$E32</f>
        <v>75</v>
      </c>
      <c r="AG75" s="65">
        <f>Model!$E32</f>
        <v>75</v>
      </c>
      <c r="AH75" s="65">
        <f>Model!$E32</f>
        <v>75</v>
      </c>
      <c r="AI75" s="65">
        <f>Model!$E32</f>
        <v>75</v>
      </c>
      <c r="AJ75" s="65">
        <f>Model!$E32</f>
        <v>75</v>
      </c>
      <c r="AK75" s="65">
        <f>Model!$E32</f>
        <v>75</v>
      </c>
      <c r="AL75" s="65">
        <f>Model!$E32</f>
        <v>75</v>
      </c>
      <c r="AM75" s="65">
        <f>Model!$E32</f>
        <v>75</v>
      </c>
      <c r="AN75" s="65">
        <f>Model!$E32</f>
        <v>75</v>
      </c>
      <c r="AO75" s="65">
        <f>Model!$E32</f>
        <v>75</v>
      </c>
      <c r="AP75" s="65">
        <f>Model!$E32</f>
        <v>75</v>
      </c>
      <c r="AQ75" s="65">
        <f>Model!$E32</f>
        <v>75</v>
      </c>
      <c r="AR75" s="65">
        <f>Model!$E32</f>
        <v>75</v>
      </c>
      <c r="AS75" s="65">
        <f>Model!$E32</f>
        <v>75</v>
      </c>
      <c r="AT75" s="65">
        <f>Model!$E32</f>
        <v>75</v>
      </c>
      <c r="AU75" s="65">
        <f>Model!$E32</f>
        <v>75</v>
      </c>
      <c r="AV75" s="65">
        <f>Model!$E32</f>
        <v>75</v>
      </c>
      <c r="AW75" s="65">
        <f>Model!$E32</f>
        <v>75</v>
      </c>
      <c r="AX75" s="65">
        <f>Model!$E32</f>
        <v>75</v>
      </c>
      <c r="AY75" s="65">
        <f>Model!$E32</f>
        <v>75</v>
      </c>
      <c r="AZ75" s="65">
        <f>Model!$E32</f>
        <v>75</v>
      </c>
      <c r="BA75" s="65">
        <f>Model!$E32</f>
        <v>75</v>
      </c>
      <c r="BB75" s="65">
        <f>Model!$E32</f>
        <v>75</v>
      </c>
      <c r="BC75" s="65">
        <f>Model!$E32</f>
        <v>75</v>
      </c>
      <c r="BD75" s="65">
        <f>Model!$E32</f>
        <v>75</v>
      </c>
      <c r="BE75" s="65">
        <f>Model!$E32</f>
        <v>75</v>
      </c>
      <c r="BF75" s="65">
        <f>Model!$E32</f>
        <v>75</v>
      </c>
      <c r="BG75" s="65">
        <f>Model!$E32</f>
        <v>75</v>
      </c>
      <c r="BH75" s="65">
        <f>Model!$E32</f>
        <v>75</v>
      </c>
      <c r="BI75" s="65">
        <f>Model!$E32</f>
        <v>75</v>
      </c>
      <c r="BJ75" s="65">
        <f>Model!$E32</f>
        <v>75</v>
      </c>
      <c r="BK75" s="65">
        <f>Model!$E32</f>
        <v>75</v>
      </c>
      <c r="BL75" s="65">
        <f>Model!$E32</f>
        <v>75</v>
      </c>
      <c r="BM75" s="65">
        <f>Model!$E32</f>
        <v>75</v>
      </c>
      <c r="BN75" s="65">
        <f>Model!$E32</f>
        <v>75</v>
      </c>
      <c r="BO75" s="65">
        <f>Model!$E32</f>
        <v>75</v>
      </c>
      <c r="BP75" s="65">
        <f>Model!$E32</f>
        <v>75</v>
      </c>
      <c r="BQ75" s="65">
        <f>Model!$E32</f>
        <v>75</v>
      </c>
      <c r="BR75" s="65">
        <f>Model!$E32</f>
        <v>75</v>
      </c>
      <c r="BS75" s="65">
        <f>Model!$E32</f>
        <v>75</v>
      </c>
      <c r="BT75" s="65">
        <f>Model!$E32</f>
        <v>75</v>
      </c>
      <c r="BU75" s="65">
        <f>Model!$E32</f>
        <v>75</v>
      </c>
      <c r="BV75" s="65">
        <f>Model!$E32</f>
        <v>75</v>
      </c>
      <c r="BW75" s="65">
        <f>Model!$E32</f>
        <v>75</v>
      </c>
      <c r="BX75" s="65">
        <f>Model!$E32</f>
        <v>75</v>
      </c>
      <c r="BY75" s="65">
        <f>Model!$E32</f>
        <v>75</v>
      </c>
      <c r="BZ75" s="65">
        <f>Model!$E32</f>
        <v>75</v>
      </c>
      <c r="CA75" s="65">
        <f>Model!$E32</f>
        <v>75</v>
      </c>
      <c r="CB75" s="65">
        <f>Model!$E32</f>
        <v>75</v>
      </c>
      <c r="CC75" s="65">
        <f>Model!$E32</f>
        <v>75</v>
      </c>
      <c r="CD75" s="65">
        <f>Model!$E32</f>
        <v>75</v>
      </c>
      <c r="CE75" s="65">
        <f>Model!$E32</f>
        <v>75</v>
      </c>
      <c r="CF75" s="65">
        <f>Model!$E32</f>
        <v>75</v>
      </c>
      <c r="CG75" s="65">
        <f>Model!$E32</f>
        <v>75</v>
      </c>
      <c r="CH75" s="65">
        <f>Model!$E32</f>
        <v>75</v>
      </c>
      <c r="CI75" s="65">
        <f>Model!$E32</f>
        <v>75</v>
      </c>
      <c r="CJ75" s="65">
        <f>Model!$E32</f>
        <v>75</v>
      </c>
      <c r="CK75" s="65">
        <f>Model!$E32</f>
        <v>75</v>
      </c>
      <c r="CL75" s="65">
        <f>Model!$E32</f>
        <v>75</v>
      </c>
      <c r="CM75" s="65">
        <f>Model!$E32</f>
        <v>75</v>
      </c>
      <c r="CN75" s="65">
        <f>Model!$E32</f>
        <v>75</v>
      </c>
      <c r="CO75" s="65">
        <f>Model!$E32</f>
        <v>75</v>
      </c>
      <c r="CP75" s="65">
        <f>Model!$E32</f>
        <v>75</v>
      </c>
      <c r="CQ75" s="65">
        <f>Model!$E32</f>
        <v>75</v>
      </c>
      <c r="CR75" s="65">
        <f>Model!$E32</f>
        <v>75</v>
      </c>
      <c r="CS75" s="65">
        <f>Model!$E32</f>
        <v>75</v>
      </c>
      <c r="CT75" s="65">
        <f>Model!$E32</f>
        <v>75</v>
      </c>
      <c r="CU75" s="65">
        <f>Model!$E32</f>
        <v>75</v>
      </c>
      <c r="CV75" s="65">
        <f>Model!$E32</f>
        <v>75</v>
      </c>
      <c r="CW75" s="65">
        <f>Model!$E32</f>
        <v>75</v>
      </c>
      <c r="CX75" s="65">
        <f>Model!$E32</f>
        <v>75</v>
      </c>
      <c r="CY75" s="65">
        <f>Model!$E32</f>
        <v>75</v>
      </c>
      <c r="CZ75" s="65">
        <f>Model!$E32</f>
        <v>75</v>
      </c>
      <c r="DA75" s="65">
        <f>Model!$E32</f>
        <v>75</v>
      </c>
      <c r="DB75" s="65">
        <f>Model!$E32</f>
        <v>75</v>
      </c>
      <c r="DC75" s="65">
        <f>Model!$E32</f>
        <v>75</v>
      </c>
      <c r="DD75" s="65">
        <f>Model!$E32</f>
        <v>75</v>
      </c>
      <c r="DE75" s="65">
        <f>Model!$E32</f>
        <v>75</v>
      </c>
      <c r="DF75" s="65">
        <f>Model!$E32</f>
        <v>75</v>
      </c>
      <c r="DG75" s="65">
        <f>Model!$E32</f>
        <v>75</v>
      </c>
      <c r="DH75" s="65">
        <f>Model!$E32</f>
        <v>75</v>
      </c>
      <c r="DI75" s="65">
        <f>Model!$E32</f>
        <v>75</v>
      </c>
      <c r="DJ75" s="65">
        <f>Model!$E32</f>
        <v>75</v>
      </c>
      <c r="DK75" s="65">
        <f>Model!$E32</f>
        <v>75</v>
      </c>
      <c r="DL75" s="65">
        <f>Model!$E32</f>
        <v>75</v>
      </c>
      <c r="DM75" s="65">
        <f>Model!$E32</f>
        <v>75</v>
      </c>
      <c r="DN75" s="65">
        <f>Model!$E32</f>
        <v>75</v>
      </c>
      <c r="DO75" s="65">
        <f>Model!$E32</f>
        <v>75</v>
      </c>
      <c r="DP75" s="65">
        <f>Model!$E32</f>
        <v>75</v>
      </c>
      <c r="DQ75" s="65">
        <f>Model!$E32</f>
        <v>75</v>
      </c>
      <c r="DR75" s="65">
        <f>Model!$E32</f>
        <v>75</v>
      </c>
      <c r="DS75" s="65">
        <f>Model!$E32</f>
        <v>75</v>
      </c>
      <c r="DT75" s="65">
        <f>Model!$E32</f>
        <v>75</v>
      </c>
      <c r="DU75" s="65">
        <f>Model!$E32</f>
        <v>75</v>
      </c>
      <c r="DV75" s="65">
        <f>Model!$E32</f>
        <v>75</v>
      </c>
      <c r="DW75" s="65">
        <f>Model!$E32</f>
        <v>75</v>
      </c>
      <c r="DX75" s="65">
        <f>Model!$E32</f>
        <v>75</v>
      </c>
      <c r="DY75" s="65">
        <f>Model!$E32</f>
        <v>75</v>
      </c>
      <c r="DZ75" s="65">
        <f>Model!$E32</f>
        <v>75</v>
      </c>
      <c r="EA75" s="65">
        <f>Model!$E32</f>
        <v>75</v>
      </c>
      <c r="EB75" s="65">
        <f>Model!$E32</f>
        <v>75</v>
      </c>
      <c r="EC75" s="65">
        <f>Model!$E32</f>
        <v>75</v>
      </c>
      <c r="ED75" s="65">
        <f>Model!$E32</f>
        <v>75</v>
      </c>
      <c r="EE75" s="65">
        <f>Model!$E32</f>
        <v>75</v>
      </c>
      <c r="EF75" s="65">
        <f>Model!$E32</f>
        <v>75</v>
      </c>
      <c r="EG75" s="65">
        <f>Model!$E32</f>
        <v>75</v>
      </c>
      <c r="EH75" s="65">
        <f>Model!$E32</f>
        <v>75</v>
      </c>
      <c r="EI75" s="65">
        <f>Model!$E32</f>
        <v>75</v>
      </c>
      <c r="EJ75" s="65">
        <f>Model!$E32</f>
        <v>75</v>
      </c>
      <c r="EK75" s="65">
        <f>Model!$E32</f>
        <v>75</v>
      </c>
      <c r="EL75" s="65">
        <f>Model!$E32</f>
        <v>75</v>
      </c>
      <c r="EM75" s="65">
        <f>Model!$E32</f>
        <v>75</v>
      </c>
      <c r="EN75" s="65">
        <f>Model!$E32</f>
        <v>75</v>
      </c>
      <c r="EO75" s="65">
        <f>Model!$E32</f>
        <v>75</v>
      </c>
      <c r="EP75" s="65">
        <f>Model!$E32</f>
        <v>75</v>
      </c>
      <c r="EQ75" s="65">
        <f>Model!$E32</f>
        <v>75</v>
      </c>
      <c r="ER75" s="65">
        <f>Model!$E32</f>
        <v>75</v>
      </c>
      <c r="ES75" s="65">
        <f>Model!$E32</f>
        <v>75</v>
      </c>
      <c r="ET75" s="65">
        <f>Model!$E32</f>
        <v>75</v>
      </c>
      <c r="EU75" s="65">
        <f>Model!$E32</f>
        <v>75</v>
      </c>
      <c r="EV75" s="65">
        <f>Model!$E32</f>
        <v>75</v>
      </c>
      <c r="EW75" s="65">
        <f>Model!$E32</f>
        <v>75</v>
      </c>
      <c r="EX75" s="65">
        <f>Model!$E32</f>
        <v>75</v>
      </c>
      <c r="EY75" s="65">
        <f>Model!$E32</f>
        <v>75</v>
      </c>
      <c r="EZ75" s="65">
        <f>Model!$E32</f>
        <v>75</v>
      </c>
      <c r="FA75" s="65">
        <f>Model!$E32</f>
        <v>75</v>
      </c>
      <c r="FB75" s="65">
        <f>Model!$E32</f>
        <v>75</v>
      </c>
    </row>
    <row r="76" spans="1:158" x14ac:dyDescent="0.3">
      <c r="A76" s="58" t="s">
        <v>24</v>
      </c>
      <c r="B76" s="3" t="s">
        <v>70</v>
      </c>
      <c r="C76" s="65">
        <f>Model!$E33</f>
        <v>0</v>
      </c>
      <c r="D76" s="65">
        <f>Model!$E33</f>
        <v>0</v>
      </c>
      <c r="E76" s="65">
        <f>Model!$E33</f>
        <v>0</v>
      </c>
      <c r="F76" s="65">
        <f>Model!$E33</f>
        <v>0</v>
      </c>
      <c r="G76" s="65">
        <f>Model!$E33</f>
        <v>0</v>
      </c>
      <c r="H76" s="65">
        <f>Model!$E33</f>
        <v>0</v>
      </c>
      <c r="I76" s="65">
        <f>Model!$E33</f>
        <v>0</v>
      </c>
      <c r="J76" s="65">
        <f>Model!$E33</f>
        <v>0</v>
      </c>
      <c r="K76" s="65">
        <f>Model!$E33</f>
        <v>0</v>
      </c>
      <c r="L76" s="65">
        <f>Model!$E33</f>
        <v>0</v>
      </c>
      <c r="M76" s="65">
        <f>Model!$E33</f>
        <v>0</v>
      </c>
      <c r="N76" s="65">
        <f>Model!$E33</f>
        <v>0</v>
      </c>
      <c r="O76" s="65">
        <f>Model!$E33</f>
        <v>0</v>
      </c>
      <c r="P76" s="65">
        <f>Model!$E33</f>
        <v>0</v>
      </c>
      <c r="Q76" s="65">
        <f>Model!$E33</f>
        <v>0</v>
      </c>
      <c r="R76" s="67">
        <f>Model!$E33</f>
        <v>0</v>
      </c>
      <c r="S76" s="65">
        <f>Model!$E33</f>
        <v>0</v>
      </c>
      <c r="T76" s="65">
        <f>Model!$E33</f>
        <v>0</v>
      </c>
      <c r="U76" s="65">
        <f>Model!$E33</f>
        <v>0</v>
      </c>
      <c r="V76" s="65">
        <f>Model!$E33</f>
        <v>0</v>
      </c>
      <c r="W76" s="65">
        <f>Model!$E33</f>
        <v>0</v>
      </c>
      <c r="X76" s="65">
        <f>Model!$E33</f>
        <v>0</v>
      </c>
      <c r="Y76" s="65">
        <f>Model!$E33</f>
        <v>0</v>
      </c>
      <c r="Z76" s="65">
        <f>Model!$E33</f>
        <v>0</v>
      </c>
      <c r="AA76" s="65">
        <f>Model!$E33</f>
        <v>0</v>
      </c>
      <c r="AB76" s="65">
        <f>Model!$E33</f>
        <v>0</v>
      </c>
      <c r="AC76" s="65">
        <f>Model!$E33</f>
        <v>0</v>
      </c>
      <c r="AD76" s="65">
        <f>Model!$E33</f>
        <v>0</v>
      </c>
      <c r="AE76" s="65">
        <f>Model!$E33</f>
        <v>0</v>
      </c>
      <c r="AF76" s="65">
        <f>Model!$E33</f>
        <v>0</v>
      </c>
      <c r="AG76" s="65">
        <f>Model!$E33</f>
        <v>0</v>
      </c>
      <c r="AH76" s="65">
        <f>Model!$E33</f>
        <v>0</v>
      </c>
      <c r="AI76" s="65">
        <f>Model!$E33</f>
        <v>0</v>
      </c>
      <c r="AJ76" s="65">
        <f>Model!$E33</f>
        <v>0</v>
      </c>
      <c r="AK76" s="65">
        <f>Model!$E33</f>
        <v>0</v>
      </c>
      <c r="AL76" s="65">
        <f>Model!$E33</f>
        <v>0</v>
      </c>
      <c r="AM76" s="65">
        <f>Model!$E33</f>
        <v>0</v>
      </c>
      <c r="AN76" s="65">
        <f>Model!$E33</f>
        <v>0</v>
      </c>
      <c r="AO76" s="65">
        <f>Model!$E33</f>
        <v>0</v>
      </c>
      <c r="AP76" s="65">
        <f>Model!$E33</f>
        <v>0</v>
      </c>
      <c r="AQ76" s="65">
        <f>Model!$E33</f>
        <v>0</v>
      </c>
      <c r="AR76" s="65">
        <f>Model!$E33</f>
        <v>0</v>
      </c>
      <c r="AS76" s="65">
        <f>Model!$E33</f>
        <v>0</v>
      </c>
      <c r="AT76" s="65">
        <f>Model!$E33</f>
        <v>0</v>
      </c>
      <c r="AU76" s="65">
        <f>Model!$E33</f>
        <v>0</v>
      </c>
      <c r="AV76" s="65">
        <f>Model!$E33</f>
        <v>0</v>
      </c>
      <c r="AW76" s="65">
        <f>Model!$E33</f>
        <v>0</v>
      </c>
      <c r="AX76" s="65">
        <f>Model!$E33</f>
        <v>0</v>
      </c>
      <c r="AY76" s="65">
        <f>Model!$E33</f>
        <v>0</v>
      </c>
      <c r="AZ76" s="65">
        <f>Model!$E33</f>
        <v>0</v>
      </c>
      <c r="BA76" s="65">
        <f>Model!$E33</f>
        <v>0</v>
      </c>
      <c r="BB76" s="65">
        <f>Model!$E33</f>
        <v>0</v>
      </c>
      <c r="BC76" s="65">
        <f>Model!$E33</f>
        <v>0</v>
      </c>
      <c r="BD76" s="65">
        <f>Model!$E33</f>
        <v>0</v>
      </c>
      <c r="BE76" s="65">
        <f>Model!$E33</f>
        <v>0</v>
      </c>
      <c r="BF76" s="65">
        <f>Model!$E33</f>
        <v>0</v>
      </c>
      <c r="BG76" s="65">
        <f>Model!$E33</f>
        <v>0</v>
      </c>
      <c r="BH76" s="65">
        <f>Model!$E33</f>
        <v>0</v>
      </c>
      <c r="BI76" s="65">
        <f>Model!$E33</f>
        <v>0</v>
      </c>
      <c r="BJ76" s="65">
        <f>Model!$E33</f>
        <v>0</v>
      </c>
      <c r="BK76" s="65">
        <f>Model!$E33</f>
        <v>0</v>
      </c>
      <c r="BL76" s="65">
        <f>Model!$E33</f>
        <v>0</v>
      </c>
      <c r="BM76" s="65">
        <f>Model!$E33</f>
        <v>0</v>
      </c>
      <c r="BN76" s="65">
        <f>Model!$E33</f>
        <v>0</v>
      </c>
      <c r="BO76" s="65">
        <f>Model!$E33</f>
        <v>0</v>
      </c>
      <c r="BP76" s="65">
        <f>Model!$E33</f>
        <v>0</v>
      </c>
      <c r="BQ76" s="65">
        <f>Model!$E33</f>
        <v>0</v>
      </c>
      <c r="BR76" s="65">
        <f>Model!$E33</f>
        <v>0</v>
      </c>
      <c r="BS76" s="65">
        <f>Model!$E33</f>
        <v>0</v>
      </c>
      <c r="BT76" s="65">
        <f>Model!$E33</f>
        <v>0</v>
      </c>
      <c r="BU76" s="65">
        <f>Model!$E33</f>
        <v>0</v>
      </c>
      <c r="BV76" s="65">
        <f>Model!$E33</f>
        <v>0</v>
      </c>
      <c r="BW76" s="65">
        <f>Model!$E33</f>
        <v>0</v>
      </c>
      <c r="BX76" s="65">
        <f>Model!$E33</f>
        <v>0</v>
      </c>
      <c r="BY76" s="65">
        <f>Model!$E33</f>
        <v>0</v>
      </c>
      <c r="BZ76" s="65">
        <f>Model!$E33</f>
        <v>0</v>
      </c>
      <c r="CA76" s="65">
        <f>Model!$E33</f>
        <v>0</v>
      </c>
      <c r="CB76" s="65">
        <f>Model!$E33</f>
        <v>0</v>
      </c>
      <c r="CC76" s="65">
        <f>Model!$E33</f>
        <v>0</v>
      </c>
      <c r="CD76" s="65">
        <f>Model!$E33</f>
        <v>0</v>
      </c>
      <c r="CE76" s="65">
        <f>Model!$E33</f>
        <v>0</v>
      </c>
      <c r="CF76" s="65">
        <f>Model!$E33</f>
        <v>0</v>
      </c>
      <c r="CG76" s="65">
        <f>Model!$E33</f>
        <v>0</v>
      </c>
      <c r="CH76" s="65">
        <f>Model!$E33</f>
        <v>0</v>
      </c>
      <c r="CI76" s="65">
        <f>Model!$E33</f>
        <v>0</v>
      </c>
      <c r="CJ76" s="65">
        <f>Model!$E33</f>
        <v>0</v>
      </c>
      <c r="CK76" s="65">
        <f>Model!$E33</f>
        <v>0</v>
      </c>
      <c r="CL76" s="65">
        <f>Model!$E33</f>
        <v>0</v>
      </c>
      <c r="CM76" s="65">
        <f>Model!$E33</f>
        <v>0</v>
      </c>
      <c r="CN76" s="65">
        <f>Model!$E33</f>
        <v>0</v>
      </c>
      <c r="CO76" s="65">
        <f>Model!$E33</f>
        <v>0</v>
      </c>
      <c r="CP76" s="65">
        <f>Model!$E33</f>
        <v>0</v>
      </c>
      <c r="CQ76" s="65">
        <f>Model!$E33</f>
        <v>0</v>
      </c>
      <c r="CR76" s="65">
        <f>Model!$E33</f>
        <v>0</v>
      </c>
      <c r="CS76" s="65">
        <f>Model!$E33</f>
        <v>0</v>
      </c>
      <c r="CT76" s="65">
        <f>Model!$E33</f>
        <v>0</v>
      </c>
      <c r="CU76" s="65">
        <f>Model!$E33</f>
        <v>0</v>
      </c>
      <c r="CV76" s="65">
        <f>Model!$E33</f>
        <v>0</v>
      </c>
      <c r="CW76" s="65">
        <f>Model!$E33</f>
        <v>0</v>
      </c>
      <c r="CX76" s="65">
        <f>Model!$E33</f>
        <v>0</v>
      </c>
      <c r="CY76" s="65">
        <f>Model!$E33</f>
        <v>0</v>
      </c>
      <c r="CZ76" s="65">
        <f>Model!$E33</f>
        <v>0</v>
      </c>
      <c r="DA76" s="65">
        <f>Model!$E33</f>
        <v>0</v>
      </c>
      <c r="DB76" s="65">
        <f>Model!$E33</f>
        <v>0</v>
      </c>
      <c r="DC76" s="65">
        <f>Model!$E33</f>
        <v>0</v>
      </c>
      <c r="DD76" s="65">
        <f>Model!$E33</f>
        <v>0</v>
      </c>
      <c r="DE76" s="65">
        <f>Model!$E33</f>
        <v>0</v>
      </c>
      <c r="DF76" s="65">
        <f>Model!$E33</f>
        <v>0</v>
      </c>
      <c r="DG76" s="65">
        <f>Model!$E33</f>
        <v>0</v>
      </c>
      <c r="DH76" s="65">
        <f>Model!$E33</f>
        <v>0</v>
      </c>
      <c r="DI76" s="65">
        <f>Model!$E33</f>
        <v>0</v>
      </c>
      <c r="DJ76" s="65">
        <f>Model!$E33</f>
        <v>0</v>
      </c>
      <c r="DK76" s="65">
        <f>Model!$E33</f>
        <v>0</v>
      </c>
      <c r="DL76" s="65">
        <f>Model!$E33</f>
        <v>0</v>
      </c>
      <c r="DM76" s="65">
        <f>Model!$E33</f>
        <v>0</v>
      </c>
      <c r="DN76" s="65">
        <f>Model!$E33</f>
        <v>0</v>
      </c>
      <c r="DO76" s="65">
        <f>Model!$E33</f>
        <v>0</v>
      </c>
      <c r="DP76" s="65">
        <f>Model!$E33</f>
        <v>0</v>
      </c>
      <c r="DQ76" s="65">
        <f>Model!$E33</f>
        <v>0</v>
      </c>
      <c r="DR76" s="65">
        <f>Model!$E33</f>
        <v>0</v>
      </c>
      <c r="DS76" s="65">
        <f>Model!$E33</f>
        <v>0</v>
      </c>
      <c r="DT76" s="65">
        <f>Model!$E33</f>
        <v>0</v>
      </c>
      <c r="DU76" s="65">
        <f>Model!$E33</f>
        <v>0</v>
      </c>
      <c r="DV76" s="65">
        <f>Model!$E33</f>
        <v>0</v>
      </c>
      <c r="DW76" s="65">
        <f>Model!$E33</f>
        <v>0</v>
      </c>
      <c r="DX76" s="65">
        <f>Model!$E33</f>
        <v>0</v>
      </c>
      <c r="DY76" s="65">
        <f>Model!$E33</f>
        <v>0</v>
      </c>
      <c r="DZ76" s="65">
        <f>Model!$E33</f>
        <v>0</v>
      </c>
      <c r="EA76" s="65">
        <f>Model!$E33</f>
        <v>0</v>
      </c>
      <c r="EB76" s="65">
        <f>Model!$E33</f>
        <v>0</v>
      </c>
      <c r="EC76" s="65">
        <f>Model!$E33</f>
        <v>0</v>
      </c>
      <c r="ED76" s="65">
        <f>Model!$E33</f>
        <v>0</v>
      </c>
      <c r="EE76" s="65">
        <f>Model!$E33</f>
        <v>0</v>
      </c>
      <c r="EF76" s="65">
        <f>Model!$E33</f>
        <v>0</v>
      </c>
      <c r="EG76" s="65">
        <f>Model!$E33</f>
        <v>0</v>
      </c>
      <c r="EH76" s="65">
        <f>Model!$E33</f>
        <v>0</v>
      </c>
      <c r="EI76" s="65">
        <f>Model!$E33</f>
        <v>0</v>
      </c>
      <c r="EJ76" s="65">
        <f>Model!$E33</f>
        <v>0</v>
      </c>
      <c r="EK76" s="65">
        <f>Model!$E33</f>
        <v>0</v>
      </c>
      <c r="EL76" s="65">
        <f>Model!$E33</f>
        <v>0</v>
      </c>
      <c r="EM76" s="65">
        <f>Model!$E33</f>
        <v>0</v>
      </c>
      <c r="EN76" s="65">
        <f>Model!$E33</f>
        <v>0</v>
      </c>
      <c r="EO76" s="65">
        <f>Model!$E33</f>
        <v>0</v>
      </c>
      <c r="EP76" s="65">
        <f>Model!$E33</f>
        <v>0</v>
      </c>
      <c r="EQ76" s="65">
        <f>Model!$E33</f>
        <v>0</v>
      </c>
      <c r="ER76" s="65">
        <f>Model!$E33</f>
        <v>0</v>
      </c>
      <c r="ES76" s="65">
        <f>Model!$E33</f>
        <v>0</v>
      </c>
      <c r="ET76" s="65">
        <f>Model!$E33</f>
        <v>0</v>
      </c>
      <c r="EU76" s="65">
        <f>Model!$E33</f>
        <v>0</v>
      </c>
      <c r="EV76" s="65">
        <f>Model!$E33</f>
        <v>0</v>
      </c>
      <c r="EW76" s="65">
        <f>Model!$E33</f>
        <v>0</v>
      </c>
      <c r="EX76" s="65">
        <f>Model!$E33</f>
        <v>0</v>
      </c>
      <c r="EY76" s="65">
        <f>Model!$E33</f>
        <v>0</v>
      </c>
      <c r="EZ76" s="65">
        <f>Model!$E33</f>
        <v>0</v>
      </c>
      <c r="FA76" s="65">
        <f>Model!$E33</f>
        <v>0</v>
      </c>
      <c r="FB76" s="65">
        <f>Model!$E33</f>
        <v>0</v>
      </c>
    </row>
    <row r="77" spans="1:158" x14ac:dyDescent="0.3">
      <c r="A77" s="58" t="s">
        <v>25</v>
      </c>
      <c r="B77" s="3" t="s">
        <v>70</v>
      </c>
      <c r="C77" s="65">
        <f>Model!$E34</f>
        <v>60</v>
      </c>
      <c r="D77" s="65">
        <f>Model!$E34</f>
        <v>60</v>
      </c>
      <c r="E77" s="65">
        <f>Model!$E34</f>
        <v>60</v>
      </c>
      <c r="F77" s="65">
        <f>Model!$E34</f>
        <v>60</v>
      </c>
      <c r="G77" s="65">
        <f>Model!$E34</f>
        <v>60</v>
      </c>
      <c r="H77" s="65">
        <f>Model!$E34</f>
        <v>60</v>
      </c>
      <c r="I77" s="65">
        <f>Model!$E34</f>
        <v>60</v>
      </c>
      <c r="J77" s="65">
        <f>Model!$E34</f>
        <v>60</v>
      </c>
      <c r="K77" s="65">
        <f>Model!$E34</f>
        <v>60</v>
      </c>
      <c r="L77" s="65">
        <f>Model!$E34</f>
        <v>60</v>
      </c>
      <c r="M77" s="65">
        <f>Model!$E34</f>
        <v>60</v>
      </c>
      <c r="N77" s="65">
        <f>Model!$E34</f>
        <v>60</v>
      </c>
      <c r="O77" s="65">
        <f>Model!$E34</f>
        <v>60</v>
      </c>
      <c r="P77" s="65">
        <f>Model!$E34</f>
        <v>60</v>
      </c>
      <c r="Q77" s="65">
        <f>Model!$E34</f>
        <v>60</v>
      </c>
      <c r="R77" s="67">
        <f>Model!$E34</f>
        <v>60</v>
      </c>
      <c r="S77" s="65">
        <f>Model!$E34</f>
        <v>60</v>
      </c>
      <c r="T77" s="65">
        <f>Model!$E34</f>
        <v>60</v>
      </c>
      <c r="U77" s="65">
        <f>Model!$E34</f>
        <v>60</v>
      </c>
      <c r="V77" s="65">
        <f>Model!$E34</f>
        <v>60</v>
      </c>
      <c r="W77" s="65">
        <f>Model!$E34</f>
        <v>60</v>
      </c>
      <c r="X77" s="65">
        <f>Model!$E34</f>
        <v>60</v>
      </c>
      <c r="Y77" s="65">
        <f>Model!$E34</f>
        <v>60</v>
      </c>
      <c r="Z77" s="65">
        <f>Model!$E34</f>
        <v>60</v>
      </c>
      <c r="AA77" s="65">
        <f>Model!$E34</f>
        <v>60</v>
      </c>
      <c r="AB77" s="65">
        <f>Model!$E34</f>
        <v>60</v>
      </c>
      <c r="AC77" s="65">
        <f>Model!$E34</f>
        <v>60</v>
      </c>
      <c r="AD77" s="65">
        <f>Model!$E34</f>
        <v>60</v>
      </c>
      <c r="AE77" s="65">
        <f>Model!$E34</f>
        <v>60</v>
      </c>
      <c r="AF77" s="65">
        <f>Model!$E34</f>
        <v>60</v>
      </c>
      <c r="AG77" s="65">
        <f>Model!$E34</f>
        <v>60</v>
      </c>
      <c r="AH77" s="65">
        <f>Model!$E34</f>
        <v>60</v>
      </c>
      <c r="AI77" s="65">
        <f>Model!$E34</f>
        <v>60</v>
      </c>
      <c r="AJ77" s="65">
        <f>Model!$E34</f>
        <v>60</v>
      </c>
      <c r="AK77" s="65">
        <f>Model!$E34</f>
        <v>60</v>
      </c>
      <c r="AL77" s="65">
        <f>Model!$E34</f>
        <v>60</v>
      </c>
      <c r="AM77" s="65">
        <f>Model!$E34</f>
        <v>60</v>
      </c>
      <c r="AN77" s="65">
        <f>Model!$E34</f>
        <v>60</v>
      </c>
      <c r="AO77" s="65">
        <f>Model!$E34</f>
        <v>60</v>
      </c>
      <c r="AP77" s="65">
        <f>Model!$E34</f>
        <v>60</v>
      </c>
      <c r="AQ77" s="65">
        <f>Model!$E34</f>
        <v>60</v>
      </c>
      <c r="AR77" s="65">
        <f>Model!$E34</f>
        <v>60</v>
      </c>
      <c r="AS77" s="65">
        <f>Model!$E34</f>
        <v>60</v>
      </c>
      <c r="AT77" s="65">
        <f>Model!$E34</f>
        <v>60</v>
      </c>
      <c r="AU77" s="65">
        <f>Model!$E34</f>
        <v>60</v>
      </c>
      <c r="AV77" s="65">
        <f>Model!$E34</f>
        <v>60</v>
      </c>
      <c r="AW77" s="65">
        <f>Model!$E34</f>
        <v>60</v>
      </c>
      <c r="AX77" s="65">
        <f>Model!$E34</f>
        <v>60</v>
      </c>
      <c r="AY77" s="65">
        <f>Model!$E34</f>
        <v>60</v>
      </c>
      <c r="AZ77" s="65">
        <f>Model!$E34</f>
        <v>60</v>
      </c>
      <c r="BA77" s="65">
        <f>Model!$E34</f>
        <v>60</v>
      </c>
      <c r="BB77" s="65">
        <f>Model!$E34</f>
        <v>60</v>
      </c>
      <c r="BC77" s="65">
        <f>Model!$E34</f>
        <v>60</v>
      </c>
      <c r="BD77" s="65">
        <f>Model!$E34</f>
        <v>60</v>
      </c>
      <c r="BE77" s="65">
        <f>Model!$E34</f>
        <v>60</v>
      </c>
      <c r="BF77" s="65">
        <f>Model!$E34</f>
        <v>60</v>
      </c>
      <c r="BG77" s="65">
        <f>Model!$E34</f>
        <v>60</v>
      </c>
      <c r="BH77" s="65">
        <f>Model!$E34</f>
        <v>60</v>
      </c>
      <c r="BI77" s="65">
        <f>Model!$E34</f>
        <v>60</v>
      </c>
      <c r="BJ77" s="65">
        <f>Model!$E34</f>
        <v>60</v>
      </c>
      <c r="BK77" s="65">
        <f>Model!$E34</f>
        <v>60</v>
      </c>
      <c r="BL77" s="65">
        <f>Model!$E34</f>
        <v>60</v>
      </c>
      <c r="BM77" s="65">
        <f>Model!$E34</f>
        <v>60</v>
      </c>
      <c r="BN77" s="65">
        <f>Model!$E34</f>
        <v>60</v>
      </c>
      <c r="BO77" s="65">
        <f>Model!$E34</f>
        <v>60</v>
      </c>
      <c r="BP77" s="65">
        <f>Model!$E34</f>
        <v>60</v>
      </c>
      <c r="BQ77" s="65">
        <f>Model!$E34</f>
        <v>60</v>
      </c>
      <c r="BR77" s="65">
        <f>Model!$E34</f>
        <v>60</v>
      </c>
      <c r="BS77" s="65">
        <f>Model!$E34</f>
        <v>60</v>
      </c>
      <c r="BT77" s="65">
        <f>Model!$E34</f>
        <v>60</v>
      </c>
      <c r="BU77" s="65">
        <f>Model!$E34</f>
        <v>60</v>
      </c>
      <c r="BV77" s="65">
        <f>Model!$E34</f>
        <v>60</v>
      </c>
      <c r="BW77" s="65">
        <f>Model!$E34</f>
        <v>60</v>
      </c>
      <c r="BX77" s="65">
        <f>Model!$E34</f>
        <v>60</v>
      </c>
      <c r="BY77" s="65">
        <f>Model!$E34</f>
        <v>60</v>
      </c>
      <c r="BZ77" s="65">
        <f>Model!$E34</f>
        <v>60</v>
      </c>
      <c r="CA77" s="65">
        <f>Model!$E34</f>
        <v>60</v>
      </c>
      <c r="CB77" s="65">
        <f>Model!$E34</f>
        <v>60</v>
      </c>
      <c r="CC77" s="65">
        <f>Model!$E34</f>
        <v>60</v>
      </c>
      <c r="CD77" s="65">
        <f>Model!$E34</f>
        <v>60</v>
      </c>
      <c r="CE77" s="65">
        <f>Model!$E34</f>
        <v>60</v>
      </c>
      <c r="CF77" s="65">
        <f>Model!$E34</f>
        <v>60</v>
      </c>
      <c r="CG77" s="65">
        <f>Model!$E34</f>
        <v>60</v>
      </c>
      <c r="CH77" s="65">
        <f>Model!$E34</f>
        <v>60</v>
      </c>
      <c r="CI77" s="65">
        <f>Model!$E34</f>
        <v>60</v>
      </c>
      <c r="CJ77" s="65">
        <f>Model!$E34</f>
        <v>60</v>
      </c>
      <c r="CK77" s="65">
        <f>Model!$E34</f>
        <v>60</v>
      </c>
      <c r="CL77" s="65">
        <f>Model!$E34</f>
        <v>60</v>
      </c>
      <c r="CM77" s="65">
        <f>Model!$E34</f>
        <v>60</v>
      </c>
      <c r="CN77" s="65">
        <f>Model!$E34</f>
        <v>60</v>
      </c>
      <c r="CO77" s="65">
        <f>Model!$E34</f>
        <v>60</v>
      </c>
      <c r="CP77" s="65">
        <f>Model!$E34</f>
        <v>60</v>
      </c>
      <c r="CQ77" s="65">
        <f>Model!$E34</f>
        <v>60</v>
      </c>
      <c r="CR77" s="65">
        <f>Model!$E34</f>
        <v>60</v>
      </c>
      <c r="CS77" s="65">
        <f>Model!$E34</f>
        <v>60</v>
      </c>
      <c r="CT77" s="65">
        <f>Model!$E34</f>
        <v>60</v>
      </c>
      <c r="CU77" s="65">
        <f>Model!$E34</f>
        <v>60</v>
      </c>
      <c r="CV77" s="65">
        <f>Model!$E34</f>
        <v>60</v>
      </c>
      <c r="CW77" s="65">
        <f>Model!$E34</f>
        <v>60</v>
      </c>
      <c r="CX77" s="65">
        <f>Model!$E34</f>
        <v>60</v>
      </c>
      <c r="CY77" s="65">
        <f>Model!$E34</f>
        <v>60</v>
      </c>
      <c r="CZ77" s="65">
        <f>Model!$E34</f>
        <v>60</v>
      </c>
      <c r="DA77" s="65">
        <f>Model!$E34</f>
        <v>60</v>
      </c>
      <c r="DB77" s="65">
        <f>Model!$E34</f>
        <v>60</v>
      </c>
      <c r="DC77" s="65">
        <f>Model!$E34</f>
        <v>60</v>
      </c>
      <c r="DD77" s="65">
        <f>Model!$E34</f>
        <v>60</v>
      </c>
      <c r="DE77" s="65">
        <f>Model!$E34</f>
        <v>60</v>
      </c>
      <c r="DF77" s="65">
        <f>Model!$E34</f>
        <v>60</v>
      </c>
      <c r="DG77" s="65">
        <f>Model!$E34</f>
        <v>60</v>
      </c>
      <c r="DH77" s="65">
        <f>Model!$E34</f>
        <v>60</v>
      </c>
      <c r="DI77" s="65">
        <f>Model!$E34</f>
        <v>60</v>
      </c>
      <c r="DJ77" s="65">
        <f>Model!$E34</f>
        <v>60</v>
      </c>
      <c r="DK77" s="65">
        <f>Model!$E34</f>
        <v>60</v>
      </c>
      <c r="DL77" s="65">
        <f>Model!$E34</f>
        <v>60</v>
      </c>
      <c r="DM77" s="65">
        <f>Model!$E34</f>
        <v>60</v>
      </c>
      <c r="DN77" s="65">
        <f>Model!$E34</f>
        <v>60</v>
      </c>
      <c r="DO77" s="65">
        <f>Model!$E34</f>
        <v>60</v>
      </c>
      <c r="DP77" s="65">
        <f>Model!$E34</f>
        <v>60</v>
      </c>
      <c r="DQ77" s="65">
        <f>Model!$E34</f>
        <v>60</v>
      </c>
      <c r="DR77" s="65">
        <f>Model!$E34</f>
        <v>60</v>
      </c>
      <c r="DS77" s="65">
        <f>Model!$E34</f>
        <v>60</v>
      </c>
      <c r="DT77" s="65">
        <f>Model!$E34</f>
        <v>60</v>
      </c>
      <c r="DU77" s="65">
        <f>Model!$E34</f>
        <v>60</v>
      </c>
      <c r="DV77" s="65">
        <f>Model!$E34</f>
        <v>60</v>
      </c>
      <c r="DW77" s="65">
        <f>Model!$E34</f>
        <v>60</v>
      </c>
      <c r="DX77" s="65">
        <f>Model!$E34</f>
        <v>60</v>
      </c>
      <c r="DY77" s="65">
        <f>Model!$E34</f>
        <v>60</v>
      </c>
      <c r="DZ77" s="65">
        <f>Model!$E34</f>
        <v>60</v>
      </c>
      <c r="EA77" s="65">
        <f>Model!$E34</f>
        <v>60</v>
      </c>
      <c r="EB77" s="65">
        <f>Model!$E34</f>
        <v>60</v>
      </c>
      <c r="EC77" s="65">
        <f>Model!$E34</f>
        <v>60</v>
      </c>
      <c r="ED77" s="65">
        <f>Model!$E34</f>
        <v>60</v>
      </c>
      <c r="EE77" s="65">
        <f>Model!$E34</f>
        <v>60</v>
      </c>
      <c r="EF77" s="65">
        <f>Model!$E34</f>
        <v>60</v>
      </c>
      <c r="EG77" s="65">
        <f>Model!$E34</f>
        <v>60</v>
      </c>
      <c r="EH77" s="65">
        <f>Model!$E34</f>
        <v>60</v>
      </c>
      <c r="EI77" s="65">
        <f>Model!$E34</f>
        <v>60</v>
      </c>
      <c r="EJ77" s="65">
        <f>Model!$E34</f>
        <v>60</v>
      </c>
      <c r="EK77" s="65">
        <f>Model!$E34</f>
        <v>60</v>
      </c>
      <c r="EL77" s="65">
        <f>Model!$E34</f>
        <v>60</v>
      </c>
      <c r="EM77" s="65">
        <f>Model!$E34</f>
        <v>60</v>
      </c>
      <c r="EN77" s="65">
        <f>Model!$E34</f>
        <v>60</v>
      </c>
      <c r="EO77" s="65">
        <f>Model!$E34</f>
        <v>60</v>
      </c>
      <c r="EP77" s="65">
        <f>Model!$E34</f>
        <v>60</v>
      </c>
      <c r="EQ77" s="65">
        <f>Model!$E34</f>
        <v>60</v>
      </c>
      <c r="ER77" s="65">
        <f>Model!$E34</f>
        <v>60</v>
      </c>
      <c r="ES77" s="65">
        <f>Model!$E34</f>
        <v>60</v>
      </c>
      <c r="ET77" s="65">
        <f>Model!$E34</f>
        <v>60</v>
      </c>
      <c r="EU77" s="65">
        <f>Model!$E34</f>
        <v>60</v>
      </c>
      <c r="EV77" s="65">
        <f>Model!$E34</f>
        <v>60</v>
      </c>
      <c r="EW77" s="65">
        <f>Model!$E34</f>
        <v>60</v>
      </c>
      <c r="EX77" s="65">
        <f>Model!$E34</f>
        <v>60</v>
      </c>
      <c r="EY77" s="65">
        <f>Model!$E34</f>
        <v>60</v>
      </c>
      <c r="EZ77" s="65">
        <f>Model!$E34</f>
        <v>60</v>
      </c>
      <c r="FA77" s="65">
        <f>Model!$E34</f>
        <v>60</v>
      </c>
      <c r="FB77" s="65">
        <f>Model!$E34</f>
        <v>60</v>
      </c>
    </row>
    <row r="78" spans="1:158" ht="7.95" customHeight="1" x14ac:dyDescent="0.3">
      <c r="A78" s="73"/>
      <c r="B78" s="17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79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</row>
    <row r="79" spans="1:158" ht="7.95" customHeight="1" x14ac:dyDescent="0.3"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5"/>
      <c r="EK79" s="65"/>
      <c r="EL79" s="65"/>
      <c r="EM79" s="65"/>
      <c r="EN79" s="65"/>
      <c r="EO79" s="65"/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/>
      <c r="FA79" s="65"/>
      <c r="FB79" s="65"/>
    </row>
    <row r="80" spans="1:158" x14ac:dyDescent="0.3">
      <c r="A80" s="53" t="s">
        <v>0</v>
      </c>
      <c r="C80" s="65">
        <f t="shared" ref="C80:AH80" si="35">SUM(C62:C78)</f>
        <v>6539.4</v>
      </c>
      <c r="D80" s="65">
        <f t="shared" si="35"/>
        <v>6539.4</v>
      </c>
      <c r="E80" s="65">
        <f t="shared" si="35"/>
        <v>6539.4</v>
      </c>
      <c r="F80" s="65">
        <f t="shared" si="35"/>
        <v>6539.4</v>
      </c>
      <c r="G80" s="65">
        <f t="shared" si="35"/>
        <v>6539.4</v>
      </c>
      <c r="H80" s="65">
        <f t="shared" si="35"/>
        <v>6539.4</v>
      </c>
      <c r="I80" s="65">
        <f t="shared" si="35"/>
        <v>6539.4</v>
      </c>
      <c r="J80" s="65">
        <f t="shared" si="35"/>
        <v>6539.4</v>
      </c>
      <c r="K80" s="65">
        <f t="shared" si="35"/>
        <v>6014.4</v>
      </c>
      <c r="L80" s="65">
        <f t="shared" si="35"/>
        <v>6014.4</v>
      </c>
      <c r="M80" s="65">
        <f t="shared" si="35"/>
        <v>6014.4</v>
      </c>
      <c r="N80" s="65">
        <f t="shared" si="35"/>
        <v>4373.75</v>
      </c>
      <c r="O80" s="65">
        <f t="shared" si="35"/>
        <v>4373.75</v>
      </c>
      <c r="P80" s="65">
        <f t="shared" si="35"/>
        <v>4373.75</v>
      </c>
      <c r="Q80" s="65">
        <f t="shared" si="35"/>
        <v>4373.75</v>
      </c>
      <c r="R80" s="67">
        <f t="shared" si="35"/>
        <v>4373.75</v>
      </c>
      <c r="S80" s="65">
        <f t="shared" si="35"/>
        <v>4373.75</v>
      </c>
      <c r="T80" s="65">
        <f t="shared" si="35"/>
        <v>4373.75</v>
      </c>
      <c r="U80" s="65">
        <f t="shared" si="35"/>
        <v>4373.75</v>
      </c>
      <c r="V80" s="65">
        <f t="shared" si="35"/>
        <v>4373.75</v>
      </c>
      <c r="W80" s="65">
        <f t="shared" si="35"/>
        <v>4373.75</v>
      </c>
      <c r="X80" s="65">
        <f t="shared" si="35"/>
        <v>4373.75</v>
      </c>
      <c r="Y80" s="65">
        <f t="shared" si="35"/>
        <v>4373.75</v>
      </c>
      <c r="Z80" s="65">
        <f t="shared" si="35"/>
        <v>4373.75</v>
      </c>
      <c r="AA80" s="65">
        <f t="shared" si="35"/>
        <v>4373.75</v>
      </c>
      <c r="AB80" s="65">
        <f t="shared" si="35"/>
        <v>4373.75</v>
      </c>
      <c r="AC80" s="65">
        <f t="shared" si="35"/>
        <v>4373.75</v>
      </c>
      <c r="AD80" s="65">
        <f t="shared" si="35"/>
        <v>4373.75</v>
      </c>
      <c r="AE80" s="65">
        <f t="shared" si="35"/>
        <v>4373.75</v>
      </c>
      <c r="AF80" s="65">
        <f t="shared" si="35"/>
        <v>4373.75</v>
      </c>
      <c r="AG80" s="65">
        <f t="shared" si="35"/>
        <v>4373.75</v>
      </c>
      <c r="AH80" s="65">
        <f t="shared" si="35"/>
        <v>4373.75</v>
      </c>
      <c r="AI80" s="65">
        <f t="shared" ref="AI80:BN80" si="36">SUM(AI62:AI78)</f>
        <v>4373.75</v>
      </c>
      <c r="AJ80" s="65">
        <f t="shared" si="36"/>
        <v>4373.75</v>
      </c>
      <c r="AK80" s="65">
        <f t="shared" si="36"/>
        <v>4373.75</v>
      </c>
      <c r="AL80" s="65">
        <f t="shared" si="36"/>
        <v>4373.75</v>
      </c>
      <c r="AM80" s="65">
        <f t="shared" si="36"/>
        <v>4373.75</v>
      </c>
      <c r="AN80" s="65">
        <f t="shared" si="36"/>
        <v>4373.75</v>
      </c>
      <c r="AO80" s="65">
        <f t="shared" si="36"/>
        <v>4373.75</v>
      </c>
      <c r="AP80" s="65">
        <f t="shared" si="36"/>
        <v>4373.75</v>
      </c>
      <c r="AQ80" s="65">
        <f t="shared" si="36"/>
        <v>4373.75</v>
      </c>
      <c r="AR80" s="65">
        <f t="shared" si="36"/>
        <v>4373.75</v>
      </c>
      <c r="AS80" s="65">
        <f t="shared" si="36"/>
        <v>4373.75</v>
      </c>
      <c r="AT80" s="65">
        <f t="shared" si="36"/>
        <v>4373.75</v>
      </c>
      <c r="AU80" s="65">
        <f t="shared" si="36"/>
        <v>4373.75</v>
      </c>
      <c r="AV80" s="65">
        <f t="shared" si="36"/>
        <v>4373.75</v>
      </c>
      <c r="AW80" s="65">
        <f t="shared" si="36"/>
        <v>4373.75</v>
      </c>
      <c r="AX80" s="65">
        <f t="shared" si="36"/>
        <v>4373.75</v>
      </c>
      <c r="AY80" s="65">
        <f t="shared" si="36"/>
        <v>4373.75</v>
      </c>
      <c r="AZ80" s="65">
        <f t="shared" si="36"/>
        <v>4373.75</v>
      </c>
      <c r="BA80" s="65">
        <f t="shared" si="36"/>
        <v>4373.75</v>
      </c>
      <c r="BB80" s="65">
        <f t="shared" si="36"/>
        <v>4373.75</v>
      </c>
      <c r="BC80" s="65">
        <f t="shared" si="36"/>
        <v>4373.75</v>
      </c>
      <c r="BD80" s="65">
        <f t="shared" si="36"/>
        <v>4373.75</v>
      </c>
      <c r="BE80" s="65">
        <f t="shared" si="36"/>
        <v>4373.75</v>
      </c>
      <c r="BF80" s="65">
        <f t="shared" si="36"/>
        <v>4373.75</v>
      </c>
      <c r="BG80" s="65">
        <f t="shared" si="36"/>
        <v>4373.75</v>
      </c>
      <c r="BH80" s="65">
        <f t="shared" si="36"/>
        <v>4373.75</v>
      </c>
      <c r="BI80" s="65">
        <f t="shared" si="36"/>
        <v>4373.75</v>
      </c>
      <c r="BJ80" s="65">
        <f t="shared" si="36"/>
        <v>4373.75</v>
      </c>
      <c r="BK80" s="65">
        <f t="shared" si="36"/>
        <v>4373.75</v>
      </c>
      <c r="BL80" s="65">
        <f t="shared" si="36"/>
        <v>4373.75</v>
      </c>
      <c r="BM80" s="65">
        <f t="shared" si="36"/>
        <v>4373.75</v>
      </c>
      <c r="BN80" s="65">
        <f t="shared" si="36"/>
        <v>4373.75</v>
      </c>
      <c r="BO80" s="65">
        <f t="shared" ref="BO80:CT80" si="37">SUM(BO62:BO78)</f>
        <v>4373.75</v>
      </c>
      <c r="BP80" s="65">
        <f t="shared" si="37"/>
        <v>4373.75</v>
      </c>
      <c r="BQ80" s="65">
        <f t="shared" si="37"/>
        <v>4373.75</v>
      </c>
      <c r="BR80" s="65">
        <f t="shared" si="37"/>
        <v>4373.75</v>
      </c>
      <c r="BS80" s="65">
        <f t="shared" si="37"/>
        <v>4373.75</v>
      </c>
      <c r="BT80" s="65">
        <f t="shared" si="37"/>
        <v>4373.75</v>
      </c>
      <c r="BU80" s="65">
        <f t="shared" si="37"/>
        <v>4373.75</v>
      </c>
      <c r="BV80" s="65">
        <f t="shared" si="37"/>
        <v>4373.75</v>
      </c>
      <c r="BW80" s="65">
        <f t="shared" si="37"/>
        <v>4373.75</v>
      </c>
      <c r="BX80" s="65">
        <f t="shared" si="37"/>
        <v>4373.75</v>
      </c>
      <c r="BY80" s="65">
        <f t="shared" si="37"/>
        <v>4373.75</v>
      </c>
      <c r="BZ80" s="65">
        <f t="shared" si="37"/>
        <v>4373.75</v>
      </c>
      <c r="CA80" s="65">
        <f t="shared" si="37"/>
        <v>4373.75</v>
      </c>
      <c r="CB80" s="65">
        <f t="shared" si="37"/>
        <v>4373.75</v>
      </c>
      <c r="CC80" s="65">
        <f t="shared" si="37"/>
        <v>4373.75</v>
      </c>
      <c r="CD80" s="65">
        <f t="shared" si="37"/>
        <v>4373.75</v>
      </c>
      <c r="CE80" s="65">
        <f t="shared" si="37"/>
        <v>4373.75</v>
      </c>
      <c r="CF80" s="65">
        <f t="shared" si="37"/>
        <v>4373.75</v>
      </c>
      <c r="CG80" s="65">
        <f t="shared" si="37"/>
        <v>4373.75</v>
      </c>
      <c r="CH80" s="65">
        <f t="shared" si="37"/>
        <v>4373.75</v>
      </c>
      <c r="CI80" s="65">
        <f t="shared" si="37"/>
        <v>4373.75</v>
      </c>
      <c r="CJ80" s="65">
        <f t="shared" si="37"/>
        <v>4373.75</v>
      </c>
      <c r="CK80" s="65">
        <f t="shared" si="37"/>
        <v>4373.75</v>
      </c>
      <c r="CL80" s="65">
        <f t="shared" si="37"/>
        <v>4373.75</v>
      </c>
      <c r="CM80" s="65">
        <f t="shared" si="37"/>
        <v>4373.75</v>
      </c>
      <c r="CN80" s="65">
        <f t="shared" si="37"/>
        <v>4373.75</v>
      </c>
      <c r="CO80" s="65">
        <f t="shared" si="37"/>
        <v>4373.75</v>
      </c>
      <c r="CP80" s="65">
        <f t="shared" si="37"/>
        <v>4373.75</v>
      </c>
      <c r="CQ80" s="65">
        <f t="shared" si="37"/>
        <v>4373.75</v>
      </c>
      <c r="CR80" s="65">
        <f t="shared" si="37"/>
        <v>4373.75</v>
      </c>
      <c r="CS80" s="65">
        <f t="shared" si="37"/>
        <v>4373.75</v>
      </c>
      <c r="CT80" s="65">
        <f t="shared" si="37"/>
        <v>4373.75</v>
      </c>
      <c r="CU80" s="65">
        <f t="shared" ref="CU80:DB80" si="38">SUM(CU62:CU78)</f>
        <v>4373.75</v>
      </c>
      <c r="CV80" s="65">
        <f t="shared" si="38"/>
        <v>4373.75</v>
      </c>
      <c r="CW80" s="65">
        <f t="shared" si="38"/>
        <v>4373.75</v>
      </c>
      <c r="CX80" s="65">
        <f t="shared" si="38"/>
        <v>4373.75</v>
      </c>
      <c r="CY80" s="65">
        <f t="shared" si="38"/>
        <v>4373.75</v>
      </c>
      <c r="CZ80" s="65">
        <f t="shared" si="38"/>
        <v>4373.75</v>
      </c>
      <c r="DA80" s="65">
        <f t="shared" si="38"/>
        <v>4373.75</v>
      </c>
      <c r="DB80" s="65">
        <f t="shared" si="38"/>
        <v>4373.75</v>
      </c>
      <c r="DC80" s="65">
        <f t="shared" ref="DC80:FB80" si="39">SUM(DC62:DC78)</f>
        <v>4373.75</v>
      </c>
      <c r="DD80" s="65">
        <f t="shared" si="39"/>
        <v>4373.75</v>
      </c>
      <c r="DE80" s="65">
        <f t="shared" si="39"/>
        <v>4373.75</v>
      </c>
      <c r="DF80" s="65">
        <f t="shared" si="39"/>
        <v>4373.75</v>
      </c>
      <c r="DG80" s="65">
        <f t="shared" si="39"/>
        <v>4373.75</v>
      </c>
      <c r="DH80" s="65">
        <f t="shared" si="39"/>
        <v>4373.75</v>
      </c>
      <c r="DI80" s="65">
        <f t="shared" si="39"/>
        <v>4373.75</v>
      </c>
      <c r="DJ80" s="65">
        <f t="shared" si="39"/>
        <v>4373.75</v>
      </c>
      <c r="DK80" s="65">
        <f t="shared" si="39"/>
        <v>4373.75</v>
      </c>
      <c r="DL80" s="65">
        <f t="shared" si="39"/>
        <v>4373.75</v>
      </c>
      <c r="DM80" s="65">
        <f t="shared" si="39"/>
        <v>4373.75</v>
      </c>
      <c r="DN80" s="65">
        <f t="shared" si="39"/>
        <v>4373.75</v>
      </c>
      <c r="DO80" s="65">
        <f t="shared" si="39"/>
        <v>4373.75</v>
      </c>
      <c r="DP80" s="65">
        <f t="shared" si="39"/>
        <v>4373.75</v>
      </c>
      <c r="DQ80" s="65">
        <f t="shared" si="39"/>
        <v>4373.75</v>
      </c>
      <c r="DR80" s="65">
        <f t="shared" si="39"/>
        <v>4373.75</v>
      </c>
      <c r="DS80" s="65">
        <f t="shared" si="39"/>
        <v>4373.75</v>
      </c>
      <c r="DT80" s="65">
        <f t="shared" si="39"/>
        <v>4373.75</v>
      </c>
      <c r="DU80" s="65">
        <f t="shared" si="39"/>
        <v>4373.75</v>
      </c>
      <c r="DV80" s="65">
        <f t="shared" si="39"/>
        <v>4373.75</v>
      </c>
      <c r="DW80" s="65">
        <f t="shared" si="39"/>
        <v>4373.75</v>
      </c>
      <c r="DX80" s="65">
        <f t="shared" si="39"/>
        <v>4373.75</v>
      </c>
      <c r="DY80" s="65">
        <f t="shared" si="39"/>
        <v>4373.75</v>
      </c>
      <c r="DZ80" s="65">
        <f t="shared" si="39"/>
        <v>4373.75</v>
      </c>
      <c r="EA80" s="65">
        <f t="shared" si="39"/>
        <v>4373.75</v>
      </c>
      <c r="EB80" s="65">
        <f t="shared" si="39"/>
        <v>4373.75</v>
      </c>
      <c r="EC80" s="65">
        <f t="shared" si="39"/>
        <v>4373.75</v>
      </c>
      <c r="ED80" s="65">
        <f t="shared" si="39"/>
        <v>4373.75</v>
      </c>
      <c r="EE80" s="65">
        <f t="shared" si="39"/>
        <v>4373.75</v>
      </c>
      <c r="EF80" s="65">
        <f t="shared" si="39"/>
        <v>4373.75</v>
      </c>
      <c r="EG80" s="65">
        <f t="shared" si="39"/>
        <v>4373.75</v>
      </c>
      <c r="EH80" s="65">
        <f t="shared" si="39"/>
        <v>4373.75</v>
      </c>
      <c r="EI80" s="65">
        <f t="shared" si="39"/>
        <v>4373.75</v>
      </c>
      <c r="EJ80" s="65">
        <f t="shared" si="39"/>
        <v>4373.75</v>
      </c>
      <c r="EK80" s="65">
        <f t="shared" si="39"/>
        <v>4373.75</v>
      </c>
      <c r="EL80" s="65">
        <f t="shared" si="39"/>
        <v>4373.75</v>
      </c>
      <c r="EM80" s="65">
        <f t="shared" si="39"/>
        <v>4373.75</v>
      </c>
      <c r="EN80" s="65">
        <f t="shared" si="39"/>
        <v>4373.75</v>
      </c>
      <c r="EO80" s="65">
        <f t="shared" si="39"/>
        <v>4373.75</v>
      </c>
      <c r="EP80" s="65">
        <f t="shared" si="39"/>
        <v>4373.75</v>
      </c>
      <c r="EQ80" s="65">
        <f t="shared" si="39"/>
        <v>4373.75</v>
      </c>
      <c r="ER80" s="65">
        <f t="shared" si="39"/>
        <v>4373.75</v>
      </c>
      <c r="ES80" s="65">
        <f t="shared" si="39"/>
        <v>4373.75</v>
      </c>
      <c r="ET80" s="65">
        <f t="shared" si="39"/>
        <v>4373.75</v>
      </c>
      <c r="EU80" s="65">
        <f t="shared" si="39"/>
        <v>4373.75</v>
      </c>
      <c r="EV80" s="65">
        <f t="shared" si="39"/>
        <v>4373.75</v>
      </c>
      <c r="EW80" s="65">
        <f t="shared" si="39"/>
        <v>4373.75</v>
      </c>
      <c r="EX80" s="65">
        <f t="shared" si="39"/>
        <v>4373.75</v>
      </c>
      <c r="EY80" s="65">
        <f t="shared" si="39"/>
        <v>4373.75</v>
      </c>
      <c r="EZ80" s="65">
        <f t="shared" si="39"/>
        <v>4373.75</v>
      </c>
      <c r="FA80" s="65">
        <f t="shared" si="39"/>
        <v>4373.75</v>
      </c>
      <c r="FB80" s="65">
        <f t="shared" si="39"/>
        <v>4373.75</v>
      </c>
    </row>
    <row r="81" spans="1:158" x14ac:dyDescent="0.3"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5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</row>
    <row r="82" spans="1:158" x14ac:dyDescent="0.3">
      <c r="A82" s="53" t="s">
        <v>168</v>
      </c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65"/>
      <c r="DZ82" s="65"/>
      <c r="EA82" s="65"/>
      <c r="EB82" s="65"/>
      <c r="EC82" s="65"/>
      <c r="ED82" s="65"/>
      <c r="EE82" s="65"/>
      <c r="EF82" s="65"/>
      <c r="EG82" s="65"/>
      <c r="EH82" s="65"/>
      <c r="EI82" s="65"/>
      <c r="EJ82" s="65"/>
      <c r="EK82" s="65"/>
      <c r="EL82" s="65"/>
      <c r="EM82" s="65"/>
      <c r="EN82" s="65"/>
      <c r="EO82" s="65"/>
      <c r="EP82" s="65"/>
      <c r="EQ82" s="65"/>
      <c r="ER82" s="65"/>
      <c r="ES82" s="65"/>
      <c r="ET82" s="65"/>
      <c r="EU82" s="65"/>
      <c r="EV82" s="65"/>
      <c r="EW82" s="65"/>
      <c r="EX82" s="65"/>
      <c r="EY82" s="65"/>
      <c r="EZ82" s="65"/>
      <c r="FA82" s="65"/>
      <c r="FB82" s="65"/>
    </row>
    <row r="83" spans="1:158" x14ac:dyDescent="0.3">
      <c r="A83" s="53" t="s">
        <v>169</v>
      </c>
      <c r="C83" s="65">
        <f>Model!$E$74</f>
        <v>3450</v>
      </c>
      <c r="D83" s="65">
        <f>Model!$E$74</f>
        <v>3450</v>
      </c>
      <c r="E83" s="65">
        <f>Model!$E$74</f>
        <v>3450</v>
      </c>
      <c r="F83" s="65">
        <f>Model!$E$74</f>
        <v>3450</v>
      </c>
      <c r="G83" s="65">
        <f>Model!$E$74</f>
        <v>3450</v>
      </c>
      <c r="H83" s="65">
        <f>Model!$E$74</f>
        <v>3450</v>
      </c>
      <c r="I83" s="65">
        <f>Model!$E$74</f>
        <v>3450</v>
      </c>
      <c r="J83" s="65">
        <f>Model!$E$74</f>
        <v>3450</v>
      </c>
      <c r="K83" s="65">
        <f>Model!$E$74</f>
        <v>3450</v>
      </c>
      <c r="L83" s="65">
        <f>Model!$E$74</f>
        <v>3450</v>
      </c>
      <c r="M83" s="65">
        <f>Model!$E$74</f>
        <v>3450</v>
      </c>
      <c r="N83" s="65">
        <f>Model!$E$74</f>
        <v>3450</v>
      </c>
      <c r="O83" s="65">
        <f>Model!$E$74</f>
        <v>3450</v>
      </c>
      <c r="P83" s="65">
        <f>Model!$E$74</f>
        <v>3450</v>
      </c>
      <c r="Q83" s="65">
        <f>Model!$E$74</f>
        <v>3450</v>
      </c>
      <c r="R83" s="67">
        <f>Model!$E$74</f>
        <v>3450</v>
      </c>
      <c r="S83" s="65">
        <f>Model!$E$74</f>
        <v>3450</v>
      </c>
      <c r="T83" s="65">
        <f>Model!$E$74</f>
        <v>3450</v>
      </c>
      <c r="U83" s="65">
        <f>Model!$E$74</f>
        <v>3450</v>
      </c>
      <c r="V83" s="65">
        <f>Model!$E$74</f>
        <v>3450</v>
      </c>
      <c r="W83" s="65">
        <f>Model!$E$74</f>
        <v>3450</v>
      </c>
      <c r="X83" s="65">
        <f>Model!$E$74</f>
        <v>3450</v>
      </c>
      <c r="Y83" s="65">
        <f>Model!$E$74</f>
        <v>3450</v>
      </c>
      <c r="Z83" s="65">
        <f>Model!$E$74</f>
        <v>3450</v>
      </c>
      <c r="AA83" s="65">
        <f>Model!$E$74</f>
        <v>3450</v>
      </c>
      <c r="AB83" s="65">
        <f>Model!$E$74</f>
        <v>3450</v>
      </c>
      <c r="AC83" s="65">
        <f>Model!$E$74</f>
        <v>3450</v>
      </c>
      <c r="AD83" s="65">
        <f>Model!$E$74</f>
        <v>3450</v>
      </c>
      <c r="AE83" s="65">
        <f>Model!$E$74</f>
        <v>3450</v>
      </c>
      <c r="AF83" s="65">
        <f>Model!$E$74</f>
        <v>3450</v>
      </c>
      <c r="AG83" s="65">
        <f>Model!$E$74</f>
        <v>3450</v>
      </c>
      <c r="AH83" s="65">
        <f>Model!$E$74</f>
        <v>3450</v>
      </c>
      <c r="AI83" s="65">
        <f>Model!$E$74</f>
        <v>3450</v>
      </c>
      <c r="AJ83" s="65">
        <f>Model!$E$74</f>
        <v>3450</v>
      </c>
      <c r="AK83" s="65">
        <f>Model!$E$74</f>
        <v>3450</v>
      </c>
      <c r="AL83" s="65">
        <f>Model!$E$74</f>
        <v>3450</v>
      </c>
      <c r="AM83" s="65">
        <f>Model!$E$74</f>
        <v>3450</v>
      </c>
      <c r="AN83" s="65">
        <f>Model!$E$74</f>
        <v>3450</v>
      </c>
      <c r="AO83" s="65">
        <f>Model!$E$74</f>
        <v>3450</v>
      </c>
      <c r="AP83" s="65">
        <f>Model!$E$74</f>
        <v>3450</v>
      </c>
      <c r="AQ83" s="65">
        <f>Model!$E$74</f>
        <v>3450</v>
      </c>
      <c r="AR83" s="65">
        <f>Model!$E$74</f>
        <v>3450</v>
      </c>
      <c r="AS83" s="65">
        <f>Model!$E$74</f>
        <v>3450</v>
      </c>
      <c r="AT83" s="65">
        <f>Model!$E$74</f>
        <v>3450</v>
      </c>
      <c r="AU83" s="65">
        <f>Model!$E$74</f>
        <v>3450</v>
      </c>
      <c r="AV83" s="65">
        <f>Model!$E$74</f>
        <v>3450</v>
      </c>
      <c r="AW83" s="65">
        <f>Model!$E$74</f>
        <v>3450</v>
      </c>
      <c r="AX83" s="65">
        <f>Model!$E$74</f>
        <v>3450</v>
      </c>
      <c r="AY83" s="65">
        <f>Model!$E$74</f>
        <v>3450</v>
      </c>
      <c r="AZ83" s="65">
        <f>Model!$E$74</f>
        <v>3450</v>
      </c>
      <c r="BA83" s="65">
        <f>Model!$E$74</f>
        <v>3450</v>
      </c>
      <c r="BB83" s="65">
        <f>Model!$E$74</f>
        <v>3450</v>
      </c>
      <c r="BC83" s="65">
        <f>Model!$E$74</f>
        <v>3450</v>
      </c>
      <c r="BD83" s="65">
        <f>Model!$E$74</f>
        <v>3450</v>
      </c>
      <c r="BE83" s="65">
        <f>Model!$E$74</f>
        <v>3450</v>
      </c>
      <c r="BF83" s="65">
        <f>Model!$E$74</f>
        <v>3450</v>
      </c>
      <c r="BG83" s="65">
        <f>Model!$E$74</f>
        <v>3450</v>
      </c>
      <c r="BH83" s="65">
        <f>Model!$E$74</f>
        <v>3450</v>
      </c>
      <c r="BI83" s="65">
        <f>Model!$E$74</f>
        <v>3450</v>
      </c>
      <c r="BJ83" s="65">
        <f>Model!$E$74</f>
        <v>3450</v>
      </c>
      <c r="BK83" s="65">
        <f>Model!$E$74</f>
        <v>3450</v>
      </c>
      <c r="BL83" s="65">
        <f>Model!$E$74</f>
        <v>3450</v>
      </c>
      <c r="BM83" s="65">
        <f>Model!$E$74</f>
        <v>3450</v>
      </c>
      <c r="BN83" s="65">
        <f>Model!$E$74</f>
        <v>3450</v>
      </c>
      <c r="BO83" s="65">
        <f>Model!$E$74</f>
        <v>3450</v>
      </c>
      <c r="BP83" s="65">
        <f>Model!$E$74</f>
        <v>3450</v>
      </c>
      <c r="BQ83" s="65">
        <f>Model!$E$74</f>
        <v>3450</v>
      </c>
      <c r="BR83" s="65">
        <f>Model!$E$74</f>
        <v>3450</v>
      </c>
      <c r="BS83" s="65">
        <f>Model!$E$74</f>
        <v>3450</v>
      </c>
      <c r="BT83" s="65">
        <f>Model!$E$74</f>
        <v>3450</v>
      </c>
      <c r="BU83" s="65">
        <f>Model!$E$74</f>
        <v>3450</v>
      </c>
      <c r="BV83" s="65">
        <f>Model!$E$74</f>
        <v>3450</v>
      </c>
      <c r="BW83" s="65">
        <f>Model!$E$74</f>
        <v>3450</v>
      </c>
      <c r="BX83" s="65">
        <f>Model!$E$74</f>
        <v>3450</v>
      </c>
      <c r="BY83" s="65">
        <f>Model!$E$74</f>
        <v>3450</v>
      </c>
      <c r="BZ83" s="65">
        <f>Model!$E$74</f>
        <v>3450</v>
      </c>
      <c r="CA83" s="65">
        <f>Model!$E$74</f>
        <v>3450</v>
      </c>
      <c r="CB83" s="65">
        <f>Model!$E$74</f>
        <v>3450</v>
      </c>
      <c r="CC83" s="65">
        <f>Model!$E$74</f>
        <v>3450</v>
      </c>
      <c r="CD83" s="65">
        <f>Model!$E$74</f>
        <v>3450</v>
      </c>
      <c r="CE83" s="65">
        <f>Model!$E$74</f>
        <v>3450</v>
      </c>
      <c r="CF83" s="65">
        <f>Model!$E$74</f>
        <v>3450</v>
      </c>
      <c r="CG83" s="65">
        <f>Model!$E$74</f>
        <v>3450</v>
      </c>
      <c r="CH83" s="65">
        <f>Model!$E$74</f>
        <v>3450</v>
      </c>
      <c r="CI83" s="65">
        <f>Model!$E$74</f>
        <v>3450</v>
      </c>
      <c r="CJ83" s="65">
        <f>Model!$E$74</f>
        <v>3450</v>
      </c>
      <c r="CK83" s="65">
        <f>Model!$E$74</f>
        <v>3450</v>
      </c>
      <c r="CL83" s="65">
        <f>Model!$E$74</f>
        <v>3450</v>
      </c>
      <c r="CM83" s="65">
        <f>Model!$E$74</f>
        <v>3450</v>
      </c>
      <c r="CN83" s="65">
        <f>Model!$E$74</f>
        <v>3450</v>
      </c>
      <c r="CO83" s="65">
        <f>Model!$E$74</f>
        <v>3450</v>
      </c>
      <c r="CP83" s="65">
        <f>Model!$E$74</f>
        <v>3450</v>
      </c>
      <c r="CQ83" s="65">
        <f>Model!$E$74</f>
        <v>3450</v>
      </c>
      <c r="CR83" s="65">
        <f>Model!$E$74</f>
        <v>3450</v>
      </c>
      <c r="CS83" s="65">
        <f>Model!$E$74</f>
        <v>3450</v>
      </c>
      <c r="CT83" s="65">
        <f>Model!$E$74</f>
        <v>3450</v>
      </c>
      <c r="CU83" s="65">
        <f>Model!$E$74</f>
        <v>3450</v>
      </c>
      <c r="CV83" s="65">
        <f>Model!$E$74</f>
        <v>3450</v>
      </c>
      <c r="CW83" s="65">
        <f>Model!$E$74</f>
        <v>3450</v>
      </c>
      <c r="CX83" s="65">
        <f>Model!$E$74</f>
        <v>3450</v>
      </c>
      <c r="CY83" s="65">
        <f>Model!$E$74</f>
        <v>3450</v>
      </c>
      <c r="CZ83" s="65">
        <f>Model!$E$74</f>
        <v>3450</v>
      </c>
      <c r="DA83" s="65">
        <f>Model!$E$74</f>
        <v>3450</v>
      </c>
      <c r="DB83" s="65">
        <f>Model!$E$74</f>
        <v>3450</v>
      </c>
      <c r="DC83" s="65">
        <f>Model!$E$74</f>
        <v>3450</v>
      </c>
      <c r="DD83" s="65">
        <f>Model!$E$74</f>
        <v>3450</v>
      </c>
      <c r="DE83" s="65">
        <f>Model!$E$74</f>
        <v>3450</v>
      </c>
      <c r="DF83" s="65">
        <f>Model!$E$74</f>
        <v>3450</v>
      </c>
      <c r="DG83" s="65">
        <f>Model!$E$74</f>
        <v>3450</v>
      </c>
      <c r="DH83" s="65">
        <f>Model!$E$74</f>
        <v>3450</v>
      </c>
      <c r="DI83" s="65">
        <f>Model!$E$74</f>
        <v>3450</v>
      </c>
      <c r="DJ83" s="65">
        <f>Model!$E$74</f>
        <v>3450</v>
      </c>
      <c r="DK83" s="65">
        <f>Model!$E$74</f>
        <v>3450</v>
      </c>
      <c r="DL83" s="65">
        <f>Model!$E$74</f>
        <v>3450</v>
      </c>
      <c r="DM83" s="65">
        <f>Model!$E$74</f>
        <v>3450</v>
      </c>
      <c r="DN83" s="65">
        <f>Model!$E$74</f>
        <v>3450</v>
      </c>
      <c r="DO83" s="65">
        <f>Model!$E$74</f>
        <v>3450</v>
      </c>
      <c r="DP83" s="65">
        <f>Model!$E$74</f>
        <v>3450</v>
      </c>
      <c r="DQ83" s="65">
        <f>Model!$E$74</f>
        <v>3450</v>
      </c>
      <c r="DR83" s="65">
        <f>Model!$E$74</f>
        <v>3450</v>
      </c>
      <c r="DS83" s="65">
        <f>Model!$E$74</f>
        <v>3450</v>
      </c>
      <c r="DT83" s="65">
        <f>Model!$E$74</f>
        <v>3450</v>
      </c>
      <c r="DU83" s="65">
        <f>Model!$E$74</f>
        <v>3450</v>
      </c>
      <c r="DV83" s="65">
        <f>Model!$E$74</f>
        <v>3450</v>
      </c>
      <c r="DW83" s="65">
        <f>Model!$E$74</f>
        <v>3450</v>
      </c>
      <c r="DX83" s="65">
        <f>Model!$E$74</f>
        <v>3450</v>
      </c>
      <c r="DY83" s="65">
        <f>Model!$E$74</f>
        <v>3450</v>
      </c>
      <c r="DZ83" s="65">
        <f>Model!$E$74</f>
        <v>3450</v>
      </c>
      <c r="EA83" s="65">
        <f>Model!$E$74</f>
        <v>3450</v>
      </c>
      <c r="EB83" s="65">
        <f>Model!$E$74</f>
        <v>3450</v>
      </c>
      <c r="EC83" s="65">
        <f>Model!$E$74</f>
        <v>3450</v>
      </c>
      <c r="ED83" s="65">
        <f>Model!$E$74</f>
        <v>3450</v>
      </c>
      <c r="EE83" s="65">
        <f>Model!$E$74</f>
        <v>3450</v>
      </c>
      <c r="EF83" s="65">
        <f>Model!$E$74</f>
        <v>3450</v>
      </c>
      <c r="EG83" s="65">
        <f>Model!$E$74</f>
        <v>3450</v>
      </c>
      <c r="EH83" s="65">
        <f>Model!$E$74</f>
        <v>3450</v>
      </c>
      <c r="EI83" s="65">
        <f>Model!$E$74</f>
        <v>3450</v>
      </c>
      <c r="EJ83" s="65">
        <f>Model!$E$74</f>
        <v>3450</v>
      </c>
      <c r="EK83" s="65">
        <f>Model!$E$74</f>
        <v>3450</v>
      </c>
      <c r="EL83" s="65">
        <f>Model!$E$74</f>
        <v>3450</v>
      </c>
      <c r="EM83" s="65">
        <f>Model!$E$74</f>
        <v>3450</v>
      </c>
      <c r="EN83" s="65">
        <f>Model!$E$74</f>
        <v>3450</v>
      </c>
      <c r="EO83" s="65">
        <f>Model!$E$74</f>
        <v>3450</v>
      </c>
      <c r="EP83" s="65">
        <f>Model!$E$74</f>
        <v>3450</v>
      </c>
      <c r="EQ83" s="65">
        <f>Model!$E$74</f>
        <v>3450</v>
      </c>
      <c r="ER83" s="65">
        <f>Model!$E$74</f>
        <v>3450</v>
      </c>
      <c r="ES83" s="65">
        <f>Model!$E$74</f>
        <v>3450</v>
      </c>
      <c r="ET83" s="65">
        <f>Model!$E$74</f>
        <v>3450</v>
      </c>
      <c r="EU83" s="65">
        <f>Model!$E$74</f>
        <v>3450</v>
      </c>
      <c r="EV83" s="65">
        <f>Model!$E$74</f>
        <v>3450</v>
      </c>
      <c r="EW83" s="65">
        <f>Model!$E$74</f>
        <v>3450</v>
      </c>
      <c r="EX83" s="65">
        <f>Model!$E$74</f>
        <v>3450</v>
      </c>
      <c r="EY83" s="65">
        <f>Model!$E$74</f>
        <v>3450</v>
      </c>
      <c r="EZ83" s="65">
        <f>Model!$E$74</f>
        <v>3450</v>
      </c>
      <c r="FA83" s="65">
        <f>Model!$E$74</f>
        <v>3450</v>
      </c>
      <c r="FB83" s="65">
        <f>Model!$E$74</f>
        <v>3450</v>
      </c>
    </row>
    <row r="84" spans="1:158" x14ac:dyDescent="0.3"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  <c r="DS84" s="65"/>
      <c r="DT84" s="65"/>
      <c r="DU84" s="65"/>
      <c r="DV84" s="65"/>
      <c r="DW84" s="65"/>
      <c r="DX84" s="65"/>
      <c r="DY84" s="65"/>
      <c r="DZ84" s="65"/>
      <c r="EA84" s="65"/>
      <c r="EB84" s="65"/>
      <c r="EC84" s="65"/>
      <c r="ED84" s="65"/>
      <c r="EE84" s="65"/>
      <c r="EF84" s="65"/>
      <c r="EG84" s="65"/>
      <c r="EH84" s="65"/>
      <c r="EI84" s="65"/>
      <c r="EJ84" s="65"/>
      <c r="EK84" s="65"/>
      <c r="EL84" s="65"/>
      <c r="EM84" s="65"/>
      <c r="EN84" s="65"/>
      <c r="EO84" s="65"/>
      <c r="EP84" s="65"/>
      <c r="EQ84" s="65"/>
      <c r="ER84" s="65"/>
      <c r="ES84" s="65"/>
      <c r="ET84" s="65"/>
      <c r="EU84" s="65"/>
      <c r="EV84" s="65"/>
      <c r="EW84" s="65"/>
      <c r="EX84" s="65"/>
      <c r="EY84" s="65"/>
      <c r="EZ84" s="65"/>
      <c r="FA84" s="65"/>
      <c r="FB84" s="65"/>
    </row>
    <row r="85" spans="1:158" x14ac:dyDescent="0.3">
      <c r="A85" s="53" t="s">
        <v>161</v>
      </c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/>
      <c r="EI85" s="65"/>
      <c r="EJ85" s="65"/>
      <c r="EK85" s="65"/>
      <c r="EL85" s="65"/>
      <c r="EM85" s="65"/>
      <c r="EN85" s="65"/>
      <c r="EO85" s="65"/>
      <c r="EP85" s="65"/>
      <c r="EQ85" s="65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</row>
    <row r="86" spans="1:158" ht="12.6" customHeight="1" x14ac:dyDescent="0.3">
      <c r="A86" s="58" t="s">
        <v>139</v>
      </c>
      <c r="B86" s="3" t="s">
        <v>71</v>
      </c>
      <c r="C86" s="65">
        <f>Model!$B$99/Model!$B$9*C188</f>
        <v>19499.999999999996</v>
      </c>
      <c r="D86" s="65">
        <f>Model!$B$99/Model!$B$9*D188</f>
        <v>19499.999999999996</v>
      </c>
      <c r="E86" s="65">
        <f>Model!$B$99/Model!$B$9*E188</f>
        <v>19499.999999999996</v>
      </c>
      <c r="F86" s="65">
        <f>Model!$B$99/Model!$B$9*F188</f>
        <v>19499.999999999996</v>
      </c>
      <c r="G86" s="65">
        <f>Model!$B$99/Model!$B$9*G188</f>
        <v>19499.999999999996</v>
      </c>
      <c r="H86" s="65">
        <f>Model!$B$99/Model!$B$9*H188</f>
        <v>19499.999999999996</v>
      </c>
      <c r="I86" s="65">
        <f>Model!$B$99/Model!$B$9*I188</f>
        <v>19499.999999999996</v>
      </c>
      <c r="J86" s="65">
        <f>Model!$B$99/Model!$B$9*J188</f>
        <v>19499.999999999996</v>
      </c>
      <c r="K86" s="65">
        <f>Model!$B$99/Model!$B$9*K188</f>
        <v>19499.999999999996</v>
      </c>
      <c r="L86" s="65">
        <f>Model!$B$99/Model!$B$9*L188</f>
        <v>19499.999999999996</v>
      </c>
      <c r="M86" s="65">
        <f>Model!$B$99/Model!$B$9*M188</f>
        <v>19499.999999999996</v>
      </c>
      <c r="N86" s="65">
        <f>Model!$B$99/Model!$B$9*N188</f>
        <v>19499.999999999996</v>
      </c>
      <c r="O86" s="65">
        <f>Model!$B$99/Model!$B$9*O188</f>
        <v>19499.999999999996</v>
      </c>
      <c r="P86" s="65">
        <f>Model!$B$99/Model!$B$9*P188</f>
        <v>19499.999999999996</v>
      </c>
      <c r="Q86" s="65">
        <f>Model!$B$99/Model!$B$9*Q188</f>
        <v>19499.999999999996</v>
      </c>
      <c r="R86" s="67">
        <f>Model!$B$99/Model!$B$9*R188</f>
        <v>19499.999999999996</v>
      </c>
      <c r="S86" s="65">
        <f>Model!$B$99/Model!$B$9*S188</f>
        <v>19499.999999999996</v>
      </c>
      <c r="T86" s="65">
        <f>Model!$B$99/Model!$B$9*T188</f>
        <v>19499.999999999996</v>
      </c>
      <c r="U86" s="65">
        <f>Model!$B$99/Model!$B$9*U188</f>
        <v>19499.999999999996</v>
      </c>
      <c r="V86" s="65">
        <f>Model!$B$99/Model!$B$9*V188</f>
        <v>19499.999999999996</v>
      </c>
      <c r="W86" s="65">
        <f>Model!$B$99/Model!$B$9*W188</f>
        <v>19499.999999999996</v>
      </c>
      <c r="X86" s="65">
        <f>Model!$B$99/Model!$B$9*X188</f>
        <v>19499.999999999996</v>
      </c>
      <c r="Y86" s="65">
        <f>Model!$B$99/Model!$B$9*Y188</f>
        <v>19499.999999999996</v>
      </c>
      <c r="Z86" s="65">
        <f>Model!$B$99/Model!$B$9*Z188</f>
        <v>19499.999999999996</v>
      </c>
      <c r="AA86" s="65">
        <f>Model!$B$99/Model!$B$9*AA188</f>
        <v>19499.999999999996</v>
      </c>
      <c r="AB86" s="65">
        <f>Model!$B$99/Model!$B$9*AB188</f>
        <v>19499.999999999996</v>
      </c>
      <c r="AC86" s="65">
        <f>Model!$B$99/Model!$B$9*AC188</f>
        <v>19499.999999999996</v>
      </c>
      <c r="AD86" s="65">
        <f>Model!$B$99/Model!$B$9*AD188</f>
        <v>19499.999999999996</v>
      </c>
      <c r="AE86" s="65">
        <f>Model!$B$99/Model!$B$9*AE188</f>
        <v>19499.999999999996</v>
      </c>
      <c r="AF86" s="65">
        <f>Model!$B$99/Model!$B$9*AF188</f>
        <v>19499.999999999996</v>
      </c>
      <c r="AG86" s="65">
        <f>Model!$B$99/Model!$B$9*AG188</f>
        <v>19499.999999999996</v>
      </c>
      <c r="AH86" s="65">
        <f>Model!$B$99/Model!$B$9*AH188</f>
        <v>19499.999999999996</v>
      </c>
      <c r="AI86" s="65">
        <f>Model!$B$99/Model!$B$9*AI188</f>
        <v>19499.999999999996</v>
      </c>
      <c r="AJ86" s="65">
        <f>Model!$B$99/Model!$B$9*AJ188</f>
        <v>19499.999999999996</v>
      </c>
      <c r="AK86" s="65">
        <f>Model!$B$99/Model!$B$9*AK188</f>
        <v>19499.999999999996</v>
      </c>
      <c r="AL86" s="65">
        <f>Model!$B$99/Model!$B$9*AL188</f>
        <v>19499.999999999996</v>
      </c>
      <c r="AM86" s="65">
        <f>Model!$B$99/Model!$B$9*AM188</f>
        <v>19499.999999999996</v>
      </c>
      <c r="AN86" s="65">
        <f>Model!$B$99/Model!$B$9*AN188</f>
        <v>19499.999999999996</v>
      </c>
      <c r="AO86" s="65">
        <f>Model!$B$99/Model!$B$9*AO188</f>
        <v>19499.999999999996</v>
      </c>
      <c r="AP86" s="65">
        <f>Model!$B$99/Model!$B$9*AP188</f>
        <v>19499.999999999996</v>
      </c>
      <c r="AQ86" s="65">
        <f>Model!$B$99/Model!$B$9*AQ188</f>
        <v>19499.999999999996</v>
      </c>
      <c r="AR86" s="65">
        <f>Model!$B$99/Model!$B$9*AR188</f>
        <v>19499.999999999996</v>
      </c>
      <c r="AS86" s="65">
        <f>Model!$B$99/Model!$B$9*AS188</f>
        <v>19499.999999999996</v>
      </c>
      <c r="AT86" s="65">
        <f>Model!$B$99/Model!$B$9*AT188</f>
        <v>19499.999999999996</v>
      </c>
      <c r="AU86" s="65">
        <f>Model!$B$99/Model!$B$9*AU188</f>
        <v>19499.999999999996</v>
      </c>
      <c r="AV86" s="65">
        <f>Model!$B$99/Model!$B$9*AV188</f>
        <v>19499.999999999996</v>
      </c>
      <c r="AW86" s="65">
        <f>Model!$B$99/Model!$B$9*AW188</f>
        <v>19499.999999999996</v>
      </c>
      <c r="AX86" s="65">
        <f>Model!$B$99/Model!$B$9*AX188</f>
        <v>19499.999999999996</v>
      </c>
      <c r="AY86" s="65">
        <f>Model!$B$99/Model!$B$9*AY188</f>
        <v>19499.999999999996</v>
      </c>
      <c r="AZ86" s="65">
        <f>Model!$B$99/Model!$B$9*AZ188</f>
        <v>19499.999999999996</v>
      </c>
      <c r="BA86" s="65">
        <f>Model!$B$99/Model!$B$9*BA188</f>
        <v>19499.999999999996</v>
      </c>
      <c r="BB86" s="65">
        <f>Model!$B$99/Model!$B$9*BB188</f>
        <v>19499.999999999996</v>
      </c>
      <c r="BC86" s="65">
        <f>Model!$B$99/Model!$B$9*BC188</f>
        <v>19499.999999999996</v>
      </c>
      <c r="BD86" s="65">
        <f>Model!$B$99/Model!$B$9*BD188</f>
        <v>19499.999999999996</v>
      </c>
      <c r="BE86" s="65">
        <f>Model!$B$99/Model!$B$9*BE188</f>
        <v>19499.999999999996</v>
      </c>
      <c r="BF86" s="65">
        <f>Model!$B$99/Model!$B$9*BF188</f>
        <v>19499.999999999996</v>
      </c>
      <c r="BG86" s="65">
        <f>Model!$B$99/Model!$B$9*BG188</f>
        <v>19499.999999999996</v>
      </c>
      <c r="BH86" s="65">
        <f>Model!$B$99/Model!$B$9*BH188</f>
        <v>19499.999999999996</v>
      </c>
      <c r="BI86" s="65">
        <f>Model!$B$99/Model!$B$9*BI188</f>
        <v>19499.999999999996</v>
      </c>
      <c r="BJ86" s="65">
        <f>Model!$B$99/Model!$B$9*BJ188</f>
        <v>19499.999999999996</v>
      </c>
      <c r="BK86" s="65">
        <f>Model!$B$99/Model!$B$9*BK188</f>
        <v>19499.999999999996</v>
      </c>
      <c r="BL86" s="65">
        <f>Model!$B$99/Model!$B$9*BL188</f>
        <v>19499.999999999996</v>
      </c>
      <c r="BM86" s="65">
        <f>Model!$B$99/Model!$B$9*BM188</f>
        <v>19499.999999999996</v>
      </c>
      <c r="BN86" s="65">
        <f>Model!$B$99/Model!$B$9*BN188</f>
        <v>19499.999999999996</v>
      </c>
      <c r="BO86" s="65">
        <f>Model!$B$99/Model!$B$9*BO188</f>
        <v>19499.999999999996</v>
      </c>
      <c r="BP86" s="65">
        <f>Model!$B$99/Model!$B$9*BP188</f>
        <v>19499.999999999996</v>
      </c>
      <c r="BQ86" s="65">
        <f>Model!$B$99/Model!$B$9*BQ188</f>
        <v>19499.999999999996</v>
      </c>
      <c r="BR86" s="65">
        <f>Model!$B$99/Model!$B$9*BR188</f>
        <v>19499.999999999996</v>
      </c>
      <c r="BS86" s="65">
        <f>Model!$B$99/Model!$B$9*BS188</f>
        <v>19499.999999999996</v>
      </c>
      <c r="BT86" s="65">
        <f>Model!$B$99/Model!$B$9*BT188</f>
        <v>19499.999999999996</v>
      </c>
      <c r="BU86" s="65">
        <f>Model!$B$99/Model!$B$9*BU188</f>
        <v>19499.999999999996</v>
      </c>
      <c r="BV86" s="65">
        <f>Model!$B$99/Model!$B$9*BV188</f>
        <v>19499.999999999996</v>
      </c>
      <c r="BW86" s="65">
        <f>Model!$B$99/Model!$B$9*BW188</f>
        <v>19499.999999999996</v>
      </c>
      <c r="BX86" s="65">
        <f>Model!$B$99/Model!$B$9*BX188</f>
        <v>19499.999999999996</v>
      </c>
      <c r="BY86" s="65">
        <f>Model!$B$99/Model!$B$9*BY188</f>
        <v>19499.999999999996</v>
      </c>
      <c r="BZ86" s="65">
        <f>Model!$B$99/Model!$B$9*BZ188</f>
        <v>19499.999999999996</v>
      </c>
      <c r="CA86" s="65">
        <f>Model!$B$99/Model!$B$9*CA188</f>
        <v>19499.999999999996</v>
      </c>
      <c r="CB86" s="65">
        <f>Model!$B$99/Model!$B$9*CB188</f>
        <v>19499.999999999996</v>
      </c>
      <c r="CC86" s="65">
        <f>Model!$B$99/Model!$B$9*CC188</f>
        <v>19499.999999999996</v>
      </c>
      <c r="CD86" s="65">
        <f>Model!$B$99/Model!$B$9*CD188</f>
        <v>19499.999999999996</v>
      </c>
      <c r="CE86" s="65">
        <f>Model!$B$99/Model!$B$9*CE188</f>
        <v>19499.999999999996</v>
      </c>
      <c r="CF86" s="65">
        <f>Model!$B$99/Model!$B$9*CF188</f>
        <v>19499.999999999996</v>
      </c>
      <c r="CG86" s="65">
        <f>Model!$B$99/Model!$B$9*CG188</f>
        <v>19499.999999999996</v>
      </c>
      <c r="CH86" s="65">
        <f>Model!$B$99/Model!$B$9*CH188</f>
        <v>19499.999999999996</v>
      </c>
      <c r="CI86" s="65">
        <f>Model!$B$99/Model!$B$9*CI188</f>
        <v>19499.999999999996</v>
      </c>
      <c r="CJ86" s="65">
        <f>Model!$B$99/Model!$B$9*CJ188</f>
        <v>19499.999999999996</v>
      </c>
      <c r="CK86" s="65">
        <f>Model!$B$99/Model!$B$9*CK188</f>
        <v>19499.999999999996</v>
      </c>
      <c r="CL86" s="65">
        <f>Model!$B$99/Model!$B$9*CL188</f>
        <v>19499.999999999996</v>
      </c>
      <c r="CM86" s="65">
        <f>Model!$B$99/Model!$B$9*CM188</f>
        <v>19499.999999999996</v>
      </c>
      <c r="CN86" s="65">
        <f>Model!$B$99/Model!$B$9*CN188</f>
        <v>19499.999999999996</v>
      </c>
      <c r="CO86" s="65">
        <f>Model!$B$99/Model!$B$9*CO188</f>
        <v>19499.999999999996</v>
      </c>
      <c r="CP86" s="65">
        <f>Model!$B$99/Model!$B$9*CP188</f>
        <v>19499.999999999996</v>
      </c>
      <c r="CQ86" s="65">
        <f>Model!$B$99/Model!$B$9*CQ188</f>
        <v>19499.999999999996</v>
      </c>
      <c r="CR86" s="65">
        <f>Model!$B$99/Model!$B$9*CR188</f>
        <v>19499.999999999996</v>
      </c>
      <c r="CS86" s="65">
        <f>Model!$B$99/Model!$B$9*CS188</f>
        <v>19499.999999999996</v>
      </c>
      <c r="CT86" s="65">
        <f>Model!$B$99/Model!$B$9*CT188</f>
        <v>19499.999999999996</v>
      </c>
      <c r="CU86" s="65">
        <f>Model!$B$99/Model!$B$9*CU188</f>
        <v>19499.999999999996</v>
      </c>
      <c r="CV86" s="65">
        <f>Model!$B$99/Model!$B$9*CV188</f>
        <v>19499.999999999996</v>
      </c>
      <c r="CW86" s="65">
        <f>Model!$B$99/Model!$B$9*CW188</f>
        <v>19499.999999999996</v>
      </c>
      <c r="CX86" s="65">
        <f>Model!$B$99/Model!$B$9*CX188</f>
        <v>19499.999999999996</v>
      </c>
      <c r="CY86" s="65">
        <f>Model!$B$99/Model!$B$9*CY188</f>
        <v>19499.999999999996</v>
      </c>
      <c r="CZ86" s="65">
        <f>Model!$B$99/Model!$B$9*CZ188</f>
        <v>19499.999999999996</v>
      </c>
      <c r="DA86" s="65">
        <f>Model!$B$99/Model!$B$9*DA188</f>
        <v>19499.999999999996</v>
      </c>
      <c r="DB86" s="65">
        <f>Model!$B$99/Model!$B$9*DB188</f>
        <v>19499.999999999996</v>
      </c>
      <c r="DC86" s="65">
        <f>Model!$B$99/Model!$B$9*DC188</f>
        <v>19499.999999999996</v>
      </c>
      <c r="DD86" s="65">
        <f>Model!$B$99/Model!$B$9*DD188</f>
        <v>19499.999999999996</v>
      </c>
      <c r="DE86" s="65">
        <f>Model!$B$99/Model!$B$9*DE188</f>
        <v>19499.999999999996</v>
      </c>
      <c r="DF86" s="65">
        <f>Model!$B$99/Model!$B$9*DF188</f>
        <v>19499.999999999996</v>
      </c>
      <c r="DG86" s="65">
        <f>Model!$B$99/Model!$B$9*DG188</f>
        <v>19499.999999999996</v>
      </c>
      <c r="DH86" s="65">
        <f>Model!$B$99/Model!$B$9*DH188</f>
        <v>19499.999999999996</v>
      </c>
      <c r="DI86" s="65">
        <f>Model!$B$99/Model!$B$9*DI188</f>
        <v>19499.999999999996</v>
      </c>
      <c r="DJ86" s="65">
        <f>Model!$B$99/Model!$B$9*DJ188</f>
        <v>19499.999999999996</v>
      </c>
      <c r="DK86" s="65">
        <f>Model!$B$99/Model!$B$9*DK188</f>
        <v>19499.999999999996</v>
      </c>
      <c r="DL86" s="65">
        <f>Model!$B$99/Model!$B$9*DL188</f>
        <v>19499.999999999996</v>
      </c>
      <c r="DM86" s="65">
        <f>Model!$B$99/Model!$B$9*DM188</f>
        <v>19499.999999999996</v>
      </c>
      <c r="DN86" s="65">
        <f>Model!$B$99/Model!$B$9*DN188</f>
        <v>19499.999999999996</v>
      </c>
      <c r="DO86" s="65">
        <f>Model!$B$99/Model!$B$9*DO188</f>
        <v>19499.999999999996</v>
      </c>
      <c r="DP86" s="65">
        <f>Model!$B$99/Model!$B$9*DP188</f>
        <v>19499.999999999996</v>
      </c>
      <c r="DQ86" s="65">
        <f>Model!$B$99/Model!$B$9*DQ188</f>
        <v>19499.999999999996</v>
      </c>
      <c r="DR86" s="65">
        <f>Model!$B$99/Model!$B$9*DR188</f>
        <v>19499.999999999996</v>
      </c>
      <c r="DS86" s="65">
        <f>Model!$B$99/Model!$B$9*DS188</f>
        <v>19499.999999999996</v>
      </c>
      <c r="DT86" s="65">
        <f>Model!$B$99/Model!$B$9*DT188</f>
        <v>19499.999999999996</v>
      </c>
      <c r="DU86" s="65">
        <f>Model!$B$99/Model!$B$9*DU188</f>
        <v>19499.999999999996</v>
      </c>
      <c r="DV86" s="65">
        <f>Model!$B$99/Model!$B$9*DV188</f>
        <v>19499.999999999996</v>
      </c>
      <c r="DW86" s="65">
        <f>Model!$B$99/Model!$B$9*DW188</f>
        <v>19499.999999999996</v>
      </c>
      <c r="DX86" s="65">
        <f>Model!$B$99/Model!$B$9*DX188</f>
        <v>19499.999999999996</v>
      </c>
      <c r="DY86" s="65">
        <f>Model!$B$99/Model!$B$9*DY188</f>
        <v>19499.999999999996</v>
      </c>
      <c r="DZ86" s="65">
        <f>Model!$B$99/Model!$B$9*DZ188</f>
        <v>19499.999999999996</v>
      </c>
      <c r="EA86" s="65">
        <f>Model!$B$99/Model!$B$9*EA188</f>
        <v>19499.999999999996</v>
      </c>
      <c r="EB86" s="65">
        <f>Model!$B$99/Model!$B$9*EB188</f>
        <v>19499.999999999996</v>
      </c>
      <c r="EC86" s="65">
        <f>Model!$B$99/Model!$B$9*EC188</f>
        <v>19499.999999999996</v>
      </c>
      <c r="ED86" s="65">
        <f>Model!$B$99/Model!$B$9*ED188</f>
        <v>19499.999999999996</v>
      </c>
      <c r="EE86" s="65">
        <f>Model!$B$99/Model!$B$9*EE188</f>
        <v>19499.999999999996</v>
      </c>
      <c r="EF86" s="65">
        <f>Model!$B$99/Model!$B$9*EF188</f>
        <v>19499.999999999996</v>
      </c>
      <c r="EG86" s="65">
        <f>Model!$B$99/Model!$B$9*EG188</f>
        <v>19499.999999999996</v>
      </c>
      <c r="EH86" s="65">
        <f>Model!$B$99/Model!$B$9*EH188</f>
        <v>19499.999999999996</v>
      </c>
      <c r="EI86" s="65">
        <f>Model!$B$99/Model!$B$9*EI188</f>
        <v>19499.999999999996</v>
      </c>
      <c r="EJ86" s="65">
        <f>Model!$B$99/Model!$B$9*EJ188</f>
        <v>19499.999999999996</v>
      </c>
      <c r="EK86" s="65">
        <f>Model!$B$99/Model!$B$9*EK188</f>
        <v>19499.999999999996</v>
      </c>
      <c r="EL86" s="65">
        <f>Model!$B$99/Model!$B$9*EL188</f>
        <v>19499.999999999996</v>
      </c>
      <c r="EM86" s="65">
        <f>Model!$B$99/Model!$B$9*EM188</f>
        <v>19499.999999999996</v>
      </c>
      <c r="EN86" s="65">
        <f>Model!$B$99/Model!$B$9*EN188</f>
        <v>19499.999999999996</v>
      </c>
      <c r="EO86" s="65">
        <f>Model!$B$99/Model!$B$9*EO188</f>
        <v>19499.999999999996</v>
      </c>
      <c r="EP86" s="65">
        <f>Model!$B$99/Model!$B$9*EP188</f>
        <v>19499.999999999996</v>
      </c>
      <c r="EQ86" s="65">
        <f>Model!$B$99/Model!$B$9*EQ188</f>
        <v>19499.999999999996</v>
      </c>
      <c r="ER86" s="65">
        <f>Model!$B$99/Model!$B$9*ER188</f>
        <v>19499.999999999996</v>
      </c>
      <c r="ES86" s="65">
        <f>Model!$B$99/Model!$B$9*ES188</f>
        <v>19499.999999999996</v>
      </c>
      <c r="ET86" s="65">
        <f>Model!$B$99/Model!$B$9*ET188</f>
        <v>19499.999999999996</v>
      </c>
      <c r="EU86" s="65">
        <f>Model!$B$99/Model!$B$9*EU188</f>
        <v>19499.999999999996</v>
      </c>
      <c r="EV86" s="65">
        <f>Model!$B$99/Model!$B$9*EV188</f>
        <v>19499.999999999996</v>
      </c>
      <c r="EW86" s="65">
        <f>Model!$B$99/Model!$B$9*EW188</f>
        <v>19499.999999999996</v>
      </c>
      <c r="EX86" s="65">
        <f>Model!$B$99/Model!$B$9*EX188</f>
        <v>19499.999999999996</v>
      </c>
      <c r="EY86" s="65">
        <f>Model!$B$99/Model!$B$9*EY188</f>
        <v>19499.999999999996</v>
      </c>
      <c r="EZ86" s="65">
        <f>Model!$B$99/Model!$B$9*EZ188</f>
        <v>19499.999999999996</v>
      </c>
      <c r="FA86" s="65">
        <f>Model!$B$99/Model!$B$9*FA188</f>
        <v>19499.999999999996</v>
      </c>
      <c r="FB86" s="65">
        <f>Model!$B$99/Model!$B$9*FB188</f>
        <v>19499.999999999996</v>
      </c>
    </row>
    <row r="87" spans="1:158" ht="7.95" customHeight="1" x14ac:dyDescent="0.3">
      <c r="A87" s="73"/>
      <c r="B87" s="17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79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</row>
    <row r="88" spans="1:158" ht="7.95" customHeight="1" x14ac:dyDescent="0.3"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65"/>
    </row>
    <row r="89" spans="1:158" x14ac:dyDescent="0.3">
      <c r="A89" s="53" t="s">
        <v>93</v>
      </c>
      <c r="C89" s="65">
        <f t="shared" ref="C89:AH89" si="40">C59-C80-C86-C83</f>
        <v>-45592.134236861108</v>
      </c>
      <c r="D89" s="65">
        <f t="shared" si="40"/>
        <v>-45514.134236861108</v>
      </c>
      <c r="E89" s="65">
        <f t="shared" si="40"/>
        <v>-36486.934236861118</v>
      </c>
      <c r="F89" s="65">
        <f t="shared" si="40"/>
        <v>-36486.934236861118</v>
      </c>
      <c r="G89" s="65">
        <f t="shared" si="40"/>
        <v>-33975.334236861119</v>
      </c>
      <c r="H89" s="65">
        <f t="shared" si="40"/>
        <v>-33975.334236861119</v>
      </c>
      <c r="I89" s="65">
        <f t="shared" si="40"/>
        <v>-33975.334236861119</v>
      </c>
      <c r="J89" s="65">
        <f t="shared" si="40"/>
        <v>-33975.334236861119</v>
      </c>
      <c r="K89" s="65">
        <f t="shared" si="40"/>
        <v>-36362.185776861115</v>
      </c>
      <c r="L89" s="65">
        <f t="shared" si="40"/>
        <v>-30974.985776861111</v>
      </c>
      <c r="M89" s="65">
        <f t="shared" si="40"/>
        <v>-24484.011546861111</v>
      </c>
      <c r="N89" s="65">
        <f t="shared" si="40"/>
        <v>-20815.361546861113</v>
      </c>
      <c r="O89" s="65">
        <f t="shared" si="40"/>
        <v>-20815.361546861113</v>
      </c>
      <c r="P89" s="65">
        <f t="shared" si="40"/>
        <v>-20815.361546861113</v>
      </c>
      <c r="Q89" s="65">
        <f t="shared" si="40"/>
        <v>-16824.213086861106</v>
      </c>
      <c r="R89" s="67">
        <f t="shared" si="40"/>
        <v>-16824.213086861106</v>
      </c>
      <c r="S89" s="65">
        <f t="shared" si="40"/>
        <v>-12833.064626861113</v>
      </c>
      <c r="T89" s="65">
        <f t="shared" si="40"/>
        <v>-12833.064626861113</v>
      </c>
      <c r="U89" s="65">
        <f t="shared" si="40"/>
        <v>-12833.064626861113</v>
      </c>
      <c r="V89" s="65">
        <f t="shared" si="40"/>
        <v>-12115.464626861107</v>
      </c>
      <c r="W89" s="65">
        <f t="shared" si="40"/>
        <v>-12115.464626861107</v>
      </c>
      <c r="X89" s="65">
        <f t="shared" si="40"/>
        <v>884.53537313889319</v>
      </c>
      <c r="Y89" s="65">
        <f t="shared" si="40"/>
        <v>884.53537313889319</v>
      </c>
      <c r="Z89" s="65">
        <f t="shared" si="40"/>
        <v>7384.5353731388932</v>
      </c>
      <c r="AA89" s="65">
        <f t="shared" si="40"/>
        <v>7384.5353731388932</v>
      </c>
      <c r="AB89" s="65">
        <f t="shared" si="40"/>
        <v>7384.5353731388932</v>
      </c>
      <c r="AC89" s="65">
        <f t="shared" si="40"/>
        <v>11284.535373138893</v>
      </c>
      <c r="AD89" s="65">
        <f t="shared" si="40"/>
        <v>11284.535373138893</v>
      </c>
      <c r="AE89" s="65">
        <f t="shared" si="40"/>
        <v>11284.535373138893</v>
      </c>
      <c r="AF89" s="65">
        <f t="shared" si="40"/>
        <v>11284.535373138893</v>
      </c>
      <c r="AG89" s="65">
        <f t="shared" si="40"/>
        <v>11284.535373138893</v>
      </c>
      <c r="AH89" s="65">
        <f t="shared" si="40"/>
        <v>11284.535373138893</v>
      </c>
      <c r="AI89" s="65">
        <f t="shared" ref="AI89:BN89" si="41">AI59-AI80-AI86-AI83</f>
        <v>11284.535373138893</v>
      </c>
      <c r="AJ89" s="65">
        <f t="shared" si="41"/>
        <v>11284.535373138893</v>
      </c>
      <c r="AK89" s="65">
        <f t="shared" si="41"/>
        <v>17134.535373138893</v>
      </c>
      <c r="AL89" s="65">
        <f t="shared" si="41"/>
        <v>17134.535373138893</v>
      </c>
      <c r="AM89" s="65">
        <f t="shared" si="41"/>
        <v>17134.535373138893</v>
      </c>
      <c r="AN89" s="65">
        <f t="shared" si="41"/>
        <v>17134.535373138893</v>
      </c>
      <c r="AO89" s="65">
        <f t="shared" si="41"/>
        <v>17134.535373138893</v>
      </c>
      <c r="AP89" s="65">
        <f t="shared" si="41"/>
        <v>17134.535373138893</v>
      </c>
      <c r="AQ89" s="65">
        <f t="shared" si="41"/>
        <v>17134.535373138893</v>
      </c>
      <c r="AR89" s="65">
        <f t="shared" si="41"/>
        <v>17134.535373138893</v>
      </c>
      <c r="AS89" s="65">
        <f t="shared" si="41"/>
        <v>26884.535373138893</v>
      </c>
      <c r="AT89" s="65">
        <f t="shared" si="41"/>
        <v>26884.535373138893</v>
      </c>
      <c r="AU89" s="65">
        <f t="shared" si="41"/>
        <v>26884.535373138893</v>
      </c>
      <c r="AV89" s="65">
        <f t="shared" si="41"/>
        <v>26884.535373138893</v>
      </c>
      <c r="AW89" s="65">
        <f t="shared" si="41"/>
        <v>26884.535373138893</v>
      </c>
      <c r="AX89" s="65">
        <f t="shared" si="41"/>
        <v>26884.535373138893</v>
      </c>
      <c r="AY89" s="65">
        <f t="shared" si="41"/>
        <v>27781.535373138893</v>
      </c>
      <c r="AZ89" s="65">
        <f t="shared" si="41"/>
        <v>27781.535373138893</v>
      </c>
      <c r="BA89" s="65">
        <f t="shared" si="41"/>
        <v>27781.535373138893</v>
      </c>
      <c r="BB89" s="65">
        <f t="shared" si="41"/>
        <v>27781.535373138893</v>
      </c>
      <c r="BC89" s="65">
        <f t="shared" si="41"/>
        <v>27093.202623233057</v>
      </c>
      <c r="BD89" s="65">
        <f t="shared" si="41"/>
        <v>27093.202623233057</v>
      </c>
      <c r="BE89" s="65">
        <f t="shared" si="41"/>
        <v>27093.202623233057</v>
      </c>
      <c r="BF89" s="65">
        <f t="shared" si="41"/>
        <v>27093.202623233057</v>
      </c>
      <c r="BG89" s="65">
        <f t="shared" si="41"/>
        <v>33593.202623233054</v>
      </c>
      <c r="BH89" s="65">
        <f t="shared" si="41"/>
        <v>33593.202623233054</v>
      </c>
      <c r="BI89" s="65">
        <f t="shared" si="41"/>
        <v>33593.202623233054</v>
      </c>
      <c r="BJ89" s="65">
        <f t="shared" si="41"/>
        <v>33593.202623233054</v>
      </c>
      <c r="BK89" s="65">
        <f t="shared" si="41"/>
        <v>33593.202623233054</v>
      </c>
      <c r="BL89" s="65">
        <f t="shared" si="41"/>
        <v>33593.202623233054</v>
      </c>
      <c r="BM89" s="65">
        <f t="shared" si="41"/>
        <v>33593.202623233054</v>
      </c>
      <c r="BN89" s="65">
        <f t="shared" si="41"/>
        <v>33593.202623233054</v>
      </c>
      <c r="BO89" s="65">
        <f t="shared" ref="BO89:CT89" si="42">BO59-BO80-BO86-BO83</f>
        <v>33593.202623233054</v>
      </c>
      <c r="BP89" s="65">
        <f t="shared" si="42"/>
        <v>42693.202623233054</v>
      </c>
      <c r="BQ89" s="65">
        <f t="shared" si="42"/>
        <v>42693.202623233054</v>
      </c>
      <c r="BR89" s="65">
        <f t="shared" si="42"/>
        <v>42693.202623233054</v>
      </c>
      <c r="BS89" s="65">
        <f t="shared" si="42"/>
        <v>42693.202623233054</v>
      </c>
      <c r="BT89" s="65">
        <f t="shared" si="42"/>
        <v>42693.202623233054</v>
      </c>
      <c r="BU89" s="65">
        <f t="shared" si="42"/>
        <v>42693.202623233054</v>
      </c>
      <c r="BV89" s="65">
        <f t="shared" si="42"/>
        <v>42693.202623233054</v>
      </c>
      <c r="BW89" s="65">
        <f t="shared" si="42"/>
        <v>42693.202623233054</v>
      </c>
      <c r="BX89" s="65">
        <f t="shared" si="42"/>
        <v>42693.202623233054</v>
      </c>
      <c r="BY89" s="65">
        <f t="shared" si="42"/>
        <v>42693.202623233054</v>
      </c>
      <c r="BZ89" s="65">
        <f t="shared" si="42"/>
        <v>41796.202623233054</v>
      </c>
      <c r="CA89" s="65">
        <f t="shared" si="42"/>
        <v>41796.202623233054</v>
      </c>
      <c r="CB89" s="65">
        <f t="shared" si="42"/>
        <v>41796.202623233054</v>
      </c>
      <c r="CC89" s="65">
        <f t="shared" si="42"/>
        <v>41796.202623233054</v>
      </c>
      <c r="CD89" s="65">
        <f t="shared" si="42"/>
        <v>41796.202623233054</v>
      </c>
      <c r="CE89" s="65">
        <f t="shared" si="42"/>
        <v>41796.202623233054</v>
      </c>
      <c r="CF89" s="65">
        <f t="shared" si="42"/>
        <v>41796.202623233054</v>
      </c>
      <c r="CG89" s="65">
        <f t="shared" si="42"/>
        <v>41796.202623233054</v>
      </c>
      <c r="CH89" s="65">
        <f t="shared" si="42"/>
        <v>41796.202623233054</v>
      </c>
      <c r="CI89" s="65">
        <f t="shared" si="42"/>
        <v>41796.202623233054</v>
      </c>
      <c r="CJ89" s="65">
        <f t="shared" si="42"/>
        <v>41796.202623233054</v>
      </c>
      <c r="CK89" s="65">
        <f t="shared" si="42"/>
        <v>41796.202623233054</v>
      </c>
      <c r="CL89" s="65">
        <f t="shared" si="42"/>
        <v>41796.202623233054</v>
      </c>
      <c r="CM89" s="65">
        <f t="shared" si="42"/>
        <v>41796.202623233054</v>
      </c>
      <c r="CN89" s="65">
        <f t="shared" si="42"/>
        <v>41796.202623233054</v>
      </c>
      <c r="CO89" s="65">
        <f t="shared" si="42"/>
        <v>41796.202623233054</v>
      </c>
      <c r="CP89" s="65">
        <f t="shared" si="42"/>
        <v>41796.202623233054</v>
      </c>
      <c r="CQ89" s="65">
        <f t="shared" si="42"/>
        <v>41796.202623233054</v>
      </c>
      <c r="CR89" s="65">
        <f t="shared" si="42"/>
        <v>41796.202623233054</v>
      </c>
      <c r="CS89" s="65">
        <f t="shared" si="42"/>
        <v>41796.202623233054</v>
      </c>
      <c r="CT89" s="65">
        <f t="shared" si="42"/>
        <v>41796.202623233054</v>
      </c>
      <c r="CU89" s="65">
        <f t="shared" ref="CU89:DB89" si="43">CU59-CU80-CU86-CU83</f>
        <v>41796.202623233054</v>
      </c>
      <c r="CV89" s="65">
        <f t="shared" si="43"/>
        <v>41796.202623233054</v>
      </c>
      <c r="CW89" s="65">
        <f t="shared" si="43"/>
        <v>41796.202623233054</v>
      </c>
      <c r="CX89" s="65">
        <f t="shared" si="43"/>
        <v>41796.202623233054</v>
      </c>
      <c r="CY89" s="65">
        <f t="shared" si="43"/>
        <v>41796.202623233054</v>
      </c>
      <c r="CZ89" s="65">
        <f t="shared" si="43"/>
        <v>41796.202623233054</v>
      </c>
      <c r="DA89" s="65">
        <f t="shared" si="43"/>
        <v>41796.202623233054</v>
      </c>
      <c r="DB89" s="65">
        <f t="shared" si="43"/>
        <v>41796.202623233054</v>
      </c>
      <c r="DC89" s="65">
        <f t="shared" ref="DC89:FB89" si="44">DC59-DC80-DC86-DC83</f>
        <v>41796.202623233054</v>
      </c>
      <c r="DD89" s="65">
        <f t="shared" si="44"/>
        <v>41796.202623233054</v>
      </c>
      <c r="DE89" s="65">
        <f t="shared" si="44"/>
        <v>41796.202623233054</v>
      </c>
      <c r="DF89" s="65">
        <f t="shared" si="44"/>
        <v>41796.202623233054</v>
      </c>
      <c r="DG89" s="65">
        <f t="shared" si="44"/>
        <v>41796.202623233054</v>
      </c>
      <c r="DH89" s="65">
        <f t="shared" si="44"/>
        <v>41796.202623233054</v>
      </c>
      <c r="DI89" s="65">
        <f t="shared" si="44"/>
        <v>41796.202623233054</v>
      </c>
      <c r="DJ89" s="65">
        <f t="shared" si="44"/>
        <v>41796.202623233054</v>
      </c>
      <c r="DK89" s="65">
        <f t="shared" si="44"/>
        <v>41796.202623233054</v>
      </c>
      <c r="DL89" s="65">
        <f t="shared" si="44"/>
        <v>41796.202623233054</v>
      </c>
      <c r="DM89" s="65">
        <f t="shared" si="44"/>
        <v>41796.202623233054</v>
      </c>
      <c r="DN89" s="65">
        <f t="shared" si="44"/>
        <v>41796.202623233054</v>
      </c>
      <c r="DO89" s="65">
        <f t="shared" si="44"/>
        <v>41796.202623233054</v>
      </c>
      <c r="DP89" s="65">
        <f t="shared" si="44"/>
        <v>41796.202623233054</v>
      </c>
      <c r="DQ89" s="65">
        <f t="shared" si="44"/>
        <v>41796.202623233054</v>
      </c>
      <c r="DR89" s="65">
        <f t="shared" si="44"/>
        <v>41796.202623233054</v>
      </c>
      <c r="DS89" s="65">
        <f t="shared" si="44"/>
        <v>41796.202623233054</v>
      </c>
      <c r="DT89" s="65">
        <f t="shared" si="44"/>
        <v>41796.202623233054</v>
      </c>
      <c r="DU89" s="65">
        <f t="shared" si="44"/>
        <v>41796.202623233054</v>
      </c>
      <c r="DV89" s="65">
        <f t="shared" si="44"/>
        <v>41796.202623233054</v>
      </c>
      <c r="DW89" s="65">
        <f t="shared" si="44"/>
        <v>41796.202623233054</v>
      </c>
      <c r="DX89" s="65">
        <f t="shared" si="44"/>
        <v>41796.202623233054</v>
      </c>
      <c r="DY89" s="65">
        <f t="shared" si="44"/>
        <v>41796.202623233054</v>
      </c>
      <c r="DZ89" s="65">
        <f t="shared" si="44"/>
        <v>41796.202623233054</v>
      </c>
      <c r="EA89" s="65">
        <f t="shared" si="44"/>
        <v>41796.202623233054</v>
      </c>
      <c r="EB89" s="65">
        <f t="shared" si="44"/>
        <v>41796.202623233054</v>
      </c>
      <c r="EC89" s="65">
        <f t="shared" si="44"/>
        <v>41796.202623233054</v>
      </c>
      <c r="ED89" s="65">
        <f t="shared" si="44"/>
        <v>41796.202623233054</v>
      </c>
      <c r="EE89" s="65">
        <f t="shared" si="44"/>
        <v>41796.202623233054</v>
      </c>
      <c r="EF89" s="65">
        <f t="shared" si="44"/>
        <v>41796.202623233054</v>
      </c>
      <c r="EG89" s="65">
        <f t="shared" si="44"/>
        <v>41796.202623233054</v>
      </c>
      <c r="EH89" s="65">
        <f t="shared" si="44"/>
        <v>41796.202623233054</v>
      </c>
      <c r="EI89" s="65">
        <f t="shared" si="44"/>
        <v>41796.202623233054</v>
      </c>
      <c r="EJ89" s="65">
        <f t="shared" si="44"/>
        <v>41796.202623233054</v>
      </c>
      <c r="EK89" s="65">
        <f t="shared" si="44"/>
        <v>41796.202623233054</v>
      </c>
      <c r="EL89" s="65">
        <f t="shared" si="44"/>
        <v>41796.202623233054</v>
      </c>
      <c r="EM89" s="65">
        <f t="shared" si="44"/>
        <v>41796.202623233054</v>
      </c>
      <c r="EN89" s="65">
        <f t="shared" si="44"/>
        <v>41796.202623233054</v>
      </c>
      <c r="EO89" s="65">
        <f t="shared" si="44"/>
        <v>41796.202623233054</v>
      </c>
      <c r="EP89" s="65">
        <f t="shared" si="44"/>
        <v>41796.202623233054</v>
      </c>
      <c r="EQ89" s="65">
        <f t="shared" si="44"/>
        <v>41796.202623233054</v>
      </c>
      <c r="ER89" s="65">
        <f t="shared" si="44"/>
        <v>41796.202623233054</v>
      </c>
      <c r="ES89" s="65">
        <f t="shared" si="44"/>
        <v>41796.202623233054</v>
      </c>
      <c r="ET89" s="65">
        <f t="shared" si="44"/>
        <v>41796.202623233054</v>
      </c>
      <c r="EU89" s="65">
        <f t="shared" si="44"/>
        <v>41796.202623233054</v>
      </c>
      <c r="EV89" s="65">
        <f t="shared" si="44"/>
        <v>41796.202623233054</v>
      </c>
      <c r="EW89" s="65">
        <f t="shared" si="44"/>
        <v>41796.202623233054</v>
      </c>
      <c r="EX89" s="65">
        <f t="shared" si="44"/>
        <v>41796.202623233054</v>
      </c>
      <c r="EY89" s="65">
        <f t="shared" si="44"/>
        <v>41796.202623233054</v>
      </c>
      <c r="EZ89" s="65">
        <f t="shared" si="44"/>
        <v>41796.202623233054</v>
      </c>
      <c r="FA89" s="65">
        <f t="shared" si="44"/>
        <v>41796.202623233054</v>
      </c>
      <c r="FB89" s="65">
        <f t="shared" si="44"/>
        <v>41796.202623233054</v>
      </c>
    </row>
    <row r="90" spans="1:158" x14ac:dyDescent="0.3"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  <c r="DX90" s="65"/>
      <c r="DY90" s="65"/>
      <c r="DZ90" s="65"/>
      <c r="EA90" s="65"/>
      <c r="EB90" s="65"/>
      <c r="EC90" s="65"/>
      <c r="ED90" s="65"/>
      <c r="EE90" s="65"/>
      <c r="EF90" s="65"/>
      <c r="EG90" s="65"/>
      <c r="EH90" s="65"/>
      <c r="EI90" s="65"/>
      <c r="EJ90" s="65"/>
      <c r="EK90" s="65"/>
      <c r="EL90" s="65"/>
      <c r="EM90" s="65"/>
      <c r="EN90" s="65"/>
      <c r="EO90" s="65"/>
      <c r="EP90" s="65"/>
      <c r="EQ90" s="65"/>
      <c r="ER90" s="65"/>
      <c r="ES90" s="65"/>
      <c r="ET90" s="65"/>
      <c r="EU90" s="65"/>
      <c r="EV90" s="65"/>
      <c r="EW90" s="65"/>
      <c r="EX90" s="65"/>
      <c r="EY90" s="65"/>
      <c r="EZ90" s="65"/>
      <c r="FA90" s="65"/>
      <c r="FB90" s="65"/>
    </row>
    <row r="91" spans="1:158" x14ac:dyDescent="0.3">
      <c r="A91" s="53" t="s">
        <v>94</v>
      </c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5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</row>
    <row r="92" spans="1:158" x14ac:dyDescent="0.3"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65"/>
      <c r="EB92" s="65"/>
      <c r="EC92" s="65"/>
      <c r="ED92" s="65"/>
      <c r="EE92" s="65"/>
      <c r="EF92" s="65"/>
      <c r="EG92" s="65"/>
      <c r="EH92" s="65"/>
      <c r="EI92" s="65"/>
      <c r="EJ92" s="65"/>
      <c r="EK92" s="65"/>
      <c r="EL92" s="65"/>
      <c r="EM92" s="65"/>
      <c r="EN92" s="65"/>
      <c r="EO92" s="65"/>
      <c r="EP92" s="65"/>
      <c r="EQ92" s="65"/>
      <c r="ER92" s="65"/>
      <c r="ES92" s="65"/>
      <c r="ET92" s="65"/>
      <c r="EU92" s="65"/>
      <c r="EV92" s="65"/>
      <c r="EW92" s="65"/>
      <c r="EX92" s="65"/>
      <c r="EY92" s="65"/>
      <c r="EZ92" s="65"/>
      <c r="FA92" s="65"/>
      <c r="FB92" s="65"/>
    </row>
    <row r="93" spans="1:158" x14ac:dyDescent="0.3">
      <c r="A93" s="53" t="s">
        <v>63</v>
      </c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</row>
    <row r="94" spans="1:158" x14ac:dyDescent="0.3">
      <c r="A94" s="53" t="s">
        <v>61</v>
      </c>
      <c r="C94" s="69">
        <f>Engine!F141</f>
        <v>19500</v>
      </c>
      <c r="D94" s="69">
        <f>Engine!G141</f>
        <v>19500</v>
      </c>
      <c r="E94" s="65">
        <f t="shared" ref="E94:N98" si="45">C18</f>
        <v>14534</v>
      </c>
      <c r="F94" s="65">
        <f t="shared" si="45"/>
        <v>13520</v>
      </c>
      <c r="G94" s="65">
        <f t="shared" si="45"/>
        <v>13520</v>
      </c>
      <c r="H94" s="65">
        <f t="shared" si="45"/>
        <v>13520</v>
      </c>
      <c r="I94" s="65">
        <f t="shared" si="45"/>
        <v>13520</v>
      </c>
      <c r="J94" s="65">
        <f t="shared" si="45"/>
        <v>13520</v>
      </c>
      <c r="K94" s="65">
        <f t="shared" si="45"/>
        <v>13520</v>
      </c>
      <c r="L94" s="65">
        <f t="shared" si="45"/>
        <v>13520</v>
      </c>
      <c r="M94" s="65">
        <f t="shared" si="45"/>
        <v>13520</v>
      </c>
      <c r="N94" s="65">
        <f t="shared" si="45"/>
        <v>13520</v>
      </c>
      <c r="O94" s="65">
        <f t="shared" ref="O94:X98" si="46">M18</f>
        <v>13520</v>
      </c>
      <c r="P94" s="65">
        <f t="shared" si="46"/>
        <v>15600</v>
      </c>
      <c r="Q94" s="65">
        <f t="shared" si="46"/>
        <v>15600</v>
      </c>
      <c r="R94" s="67">
        <f t="shared" si="46"/>
        <v>15600</v>
      </c>
      <c r="S94" s="65">
        <f t="shared" si="46"/>
        <v>15600</v>
      </c>
      <c r="T94" s="65">
        <f t="shared" si="46"/>
        <v>15600</v>
      </c>
      <c r="U94" s="65">
        <f t="shared" si="46"/>
        <v>15600</v>
      </c>
      <c r="V94" s="65">
        <f t="shared" si="46"/>
        <v>15600</v>
      </c>
      <c r="W94" s="65">
        <f t="shared" si="46"/>
        <v>15600</v>
      </c>
      <c r="X94" s="65">
        <f t="shared" si="46"/>
        <v>15600</v>
      </c>
      <c r="Y94" s="65">
        <f t="shared" ref="Y94:AH98" si="47">W18</f>
        <v>15600</v>
      </c>
      <c r="Z94" s="65">
        <f t="shared" si="47"/>
        <v>15600</v>
      </c>
      <c r="AA94" s="65">
        <f t="shared" si="47"/>
        <v>15600</v>
      </c>
      <c r="AB94" s="65">
        <f t="shared" si="47"/>
        <v>15600</v>
      </c>
      <c r="AC94" s="65">
        <f t="shared" si="47"/>
        <v>15600</v>
      </c>
      <c r="AD94" s="65">
        <f t="shared" si="47"/>
        <v>15600</v>
      </c>
      <c r="AE94" s="65">
        <f t="shared" si="47"/>
        <v>15600</v>
      </c>
      <c r="AF94" s="65">
        <f t="shared" si="47"/>
        <v>15600</v>
      </c>
      <c r="AG94" s="65">
        <f t="shared" si="47"/>
        <v>15600</v>
      </c>
      <c r="AH94" s="65">
        <f t="shared" si="47"/>
        <v>15600</v>
      </c>
      <c r="AI94" s="65">
        <f t="shared" ref="AI94:AR98" si="48">AG18</f>
        <v>15600</v>
      </c>
      <c r="AJ94" s="65">
        <f t="shared" si="48"/>
        <v>15600</v>
      </c>
      <c r="AK94" s="65">
        <f t="shared" si="48"/>
        <v>15600</v>
      </c>
      <c r="AL94" s="65">
        <f t="shared" si="48"/>
        <v>15600</v>
      </c>
      <c r="AM94" s="65">
        <f t="shared" si="48"/>
        <v>15600</v>
      </c>
      <c r="AN94" s="65">
        <f t="shared" si="48"/>
        <v>15600</v>
      </c>
      <c r="AO94" s="65">
        <f t="shared" si="48"/>
        <v>15600</v>
      </c>
      <c r="AP94" s="65">
        <f t="shared" si="48"/>
        <v>15600</v>
      </c>
      <c r="AQ94" s="65">
        <f t="shared" si="48"/>
        <v>15600</v>
      </c>
      <c r="AR94" s="65">
        <f t="shared" si="48"/>
        <v>15600</v>
      </c>
      <c r="AS94" s="65">
        <f t="shared" ref="AS94:BB98" si="49">AQ18</f>
        <v>15600</v>
      </c>
      <c r="AT94" s="65">
        <f t="shared" si="49"/>
        <v>15600</v>
      </c>
      <c r="AU94" s="65">
        <f t="shared" si="49"/>
        <v>15600</v>
      </c>
      <c r="AV94" s="65">
        <f t="shared" si="49"/>
        <v>15600</v>
      </c>
      <c r="AW94" s="65">
        <f t="shared" si="49"/>
        <v>15600</v>
      </c>
      <c r="AX94" s="65">
        <f t="shared" si="49"/>
        <v>15600</v>
      </c>
      <c r="AY94" s="65">
        <f t="shared" si="49"/>
        <v>15600</v>
      </c>
      <c r="AZ94" s="65">
        <f t="shared" si="49"/>
        <v>15600</v>
      </c>
      <c r="BA94" s="65">
        <f t="shared" si="49"/>
        <v>15600</v>
      </c>
      <c r="BB94" s="65">
        <f t="shared" si="49"/>
        <v>15600</v>
      </c>
      <c r="BC94" s="65">
        <f t="shared" ref="BC94:BL98" si="50">BA18</f>
        <v>15600</v>
      </c>
      <c r="BD94" s="65">
        <f t="shared" si="50"/>
        <v>15600</v>
      </c>
      <c r="BE94" s="65">
        <f t="shared" si="50"/>
        <v>15600</v>
      </c>
      <c r="BF94" s="65">
        <f t="shared" si="50"/>
        <v>15600</v>
      </c>
      <c r="BG94" s="65">
        <f t="shared" si="50"/>
        <v>15600</v>
      </c>
      <c r="BH94" s="65">
        <f t="shared" si="50"/>
        <v>15600</v>
      </c>
      <c r="BI94" s="65">
        <f t="shared" si="50"/>
        <v>15600</v>
      </c>
      <c r="BJ94" s="65">
        <f t="shared" si="50"/>
        <v>15600</v>
      </c>
      <c r="BK94" s="65">
        <f t="shared" si="50"/>
        <v>15600</v>
      </c>
      <c r="BL94" s="65">
        <f t="shared" si="50"/>
        <v>15600</v>
      </c>
      <c r="BM94" s="65">
        <f t="shared" ref="BM94:BV98" si="51">BK18</f>
        <v>15600</v>
      </c>
      <c r="BN94" s="65">
        <f t="shared" si="51"/>
        <v>15600</v>
      </c>
      <c r="BO94" s="65">
        <f t="shared" si="51"/>
        <v>15600</v>
      </c>
      <c r="BP94" s="65">
        <f t="shared" si="51"/>
        <v>15600</v>
      </c>
      <c r="BQ94" s="65">
        <f t="shared" si="51"/>
        <v>15600</v>
      </c>
      <c r="BR94" s="65">
        <f t="shared" si="51"/>
        <v>15600</v>
      </c>
      <c r="BS94" s="65">
        <f t="shared" si="51"/>
        <v>15600</v>
      </c>
      <c r="BT94" s="65">
        <f t="shared" si="51"/>
        <v>15600</v>
      </c>
      <c r="BU94" s="65">
        <f t="shared" si="51"/>
        <v>15600</v>
      </c>
      <c r="BV94" s="65">
        <f t="shared" si="51"/>
        <v>15600</v>
      </c>
      <c r="BW94" s="65">
        <f t="shared" ref="BW94:CF98" si="52">BU18</f>
        <v>15600</v>
      </c>
      <c r="BX94" s="65">
        <f t="shared" si="52"/>
        <v>15600</v>
      </c>
      <c r="BY94" s="65">
        <f t="shared" si="52"/>
        <v>15600</v>
      </c>
      <c r="BZ94" s="65">
        <f t="shared" si="52"/>
        <v>15600</v>
      </c>
      <c r="CA94" s="65">
        <f t="shared" si="52"/>
        <v>15600</v>
      </c>
      <c r="CB94" s="65">
        <f t="shared" si="52"/>
        <v>15600</v>
      </c>
      <c r="CC94" s="65">
        <f t="shared" si="52"/>
        <v>15600</v>
      </c>
      <c r="CD94" s="65">
        <f t="shared" si="52"/>
        <v>15600</v>
      </c>
      <c r="CE94" s="65">
        <f t="shared" si="52"/>
        <v>15600</v>
      </c>
      <c r="CF94" s="65">
        <f t="shared" si="52"/>
        <v>15600</v>
      </c>
      <c r="CG94" s="65">
        <f t="shared" ref="CG94:CP98" si="53">CE18</f>
        <v>15600</v>
      </c>
      <c r="CH94" s="65">
        <f t="shared" si="53"/>
        <v>15600</v>
      </c>
      <c r="CI94" s="65">
        <f t="shared" si="53"/>
        <v>15600</v>
      </c>
      <c r="CJ94" s="65">
        <f t="shared" si="53"/>
        <v>15600</v>
      </c>
      <c r="CK94" s="65">
        <f t="shared" si="53"/>
        <v>15600</v>
      </c>
      <c r="CL94" s="65">
        <f t="shared" si="53"/>
        <v>15600</v>
      </c>
      <c r="CM94" s="65">
        <f t="shared" si="53"/>
        <v>15600</v>
      </c>
      <c r="CN94" s="65">
        <f t="shared" si="53"/>
        <v>15600</v>
      </c>
      <c r="CO94" s="65">
        <f t="shared" si="53"/>
        <v>15600</v>
      </c>
      <c r="CP94" s="65">
        <f t="shared" si="53"/>
        <v>15600</v>
      </c>
      <c r="CQ94" s="65">
        <f t="shared" ref="CQ94:CZ98" si="54">CO18</f>
        <v>15600</v>
      </c>
      <c r="CR94" s="65">
        <f t="shared" si="54"/>
        <v>15600</v>
      </c>
      <c r="CS94" s="65">
        <f t="shared" si="54"/>
        <v>15600</v>
      </c>
      <c r="CT94" s="65">
        <f t="shared" si="54"/>
        <v>15600</v>
      </c>
      <c r="CU94" s="65">
        <f t="shared" si="54"/>
        <v>15600</v>
      </c>
      <c r="CV94" s="65">
        <f t="shared" si="54"/>
        <v>15600</v>
      </c>
      <c r="CW94" s="65">
        <f t="shared" si="54"/>
        <v>15600</v>
      </c>
      <c r="CX94" s="65">
        <f t="shared" si="54"/>
        <v>15600</v>
      </c>
      <c r="CY94" s="65">
        <f t="shared" si="54"/>
        <v>15600</v>
      </c>
      <c r="CZ94" s="65">
        <f t="shared" si="54"/>
        <v>15600</v>
      </c>
      <c r="DA94" s="65">
        <f t="shared" ref="DA94:DJ98" si="55">CY18</f>
        <v>15600</v>
      </c>
      <c r="DB94" s="65">
        <f t="shared" si="55"/>
        <v>15600</v>
      </c>
      <c r="DC94" s="65">
        <f t="shared" si="55"/>
        <v>15600</v>
      </c>
      <c r="DD94" s="65">
        <f t="shared" si="55"/>
        <v>15600</v>
      </c>
      <c r="DE94" s="65">
        <f t="shared" si="55"/>
        <v>15600</v>
      </c>
      <c r="DF94" s="65">
        <f t="shared" si="55"/>
        <v>15600</v>
      </c>
      <c r="DG94" s="65">
        <f t="shared" si="55"/>
        <v>15600</v>
      </c>
      <c r="DH94" s="65">
        <f t="shared" si="55"/>
        <v>15600</v>
      </c>
      <c r="DI94" s="65">
        <f t="shared" si="55"/>
        <v>15600</v>
      </c>
      <c r="DJ94" s="65">
        <f t="shared" si="55"/>
        <v>15600</v>
      </c>
      <c r="DK94" s="65">
        <f t="shared" ref="DK94:DT98" si="56">DI18</f>
        <v>15600</v>
      </c>
      <c r="DL94" s="65">
        <f t="shared" si="56"/>
        <v>15600</v>
      </c>
      <c r="DM94" s="65">
        <f t="shared" si="56"/>
        <v>15600</v>
      </c>
      <c r="DN94" s="65">
        <f t="shared" si="56"/>
        <v>15600</v>
      </c>
      <c r="DO94" s="65">
        <f t="shared" si="56"/>
        <v>15600</v>
      </c>
      <c r="DP94" s="65">
        <f t="shared" si="56"/>
        <v>15600</v>
      </c>
      <c r="DQ94" s="65">
        <f t="shared" si="56"/>
        <v>15600</v>
      </c>
      <c r="DR94" s="65">
        <f t="shared" si="56"/>
        <v>15600</v>
      </c>
      <c r="DS94" s="65">
        <f t="shared" si="56"/>
        <v>15600</v>
      </c>
      <c r="DT94" s="65">
        <f t="shared" si="56"/>
        <v>15600</v>
      </c>
      <c r="DU94" s="65">
        <f t="shared" ref="DU94:ED98" si="57">DS18</f>
        <v>15600</v>
      </c>
      <c r="DV94" s="65">
        <f t="shared" si="57"/>
        <v>15600</v>
      </c>
      <c r="DW94" s="65">
        <f t="shared" si="57"/>
        <v>15600</v>
      </c>
      <c r="DX94" s="65">
        <f t="shared" si="57"/>
        <v>15600</v>
      </c>
      <c r="DY94" s="65">
        <f t="shared" si="57"/>
        <v>15600</v>
      </c>
      <c r="DZ94" s="65">
        <f t="shared" si="57"/>
        <v>15600</v>
      </c>
      <c r="EA94" s="65">
        <f t="shared" si="57"/>
        <v>15600</v>
      </c>
      <c r="EB94" s="65">
        <f t="shared" si="57"/>
        <v>15600</v>
      </c>
      <c r="EC94" s="65">
        <f t="shared" si="57"/>
        <v>15600</v>
      </c>
      <c r="ED94" s="65">
        <f t="shared" si="57"/>
        <v>15600</v>
      </c>
      <c r="EE94" s="65">
        <f t="shared" ref="EE94:EN98" si="58">EC18</f>
        <v>15600</v>
      </c>
      <c r="EF94" s="65">
        <f t="shared" si="58"/>
        <v>15600</v>
      </c>
      <c r="EG94" s="65">
        <f t="shared" si="58"/>
        <v>15600</v>
      </c>
      <c r="EH94" s="65">
        <f t="shared" si="58"/>
        <v>15600</v>
      </c>
      <c r="EI94" s="65">
        <f t="shared" si="58"/>
        <v>15600</v>
      </c>
      <c r="EJ94" s="65">
        <f t="shared" si="58"/>
        <v>15600</v>
      </c>
      <c r="EK94" s="65">
        <f t="shared" si="58"/>
        <v>15600</v>
      </c>
      <c r="EL94" s="65">
        <f t="shared" si="58"/>
        <v>15600</v>
      </c>
      <c r="EM94" s="65">
        <f t="shared" si="58"/>
        <v>15600</v>
      </c>
      <c r="EN94" s="65">
        <f t="shared" si="58"/>
        <v>15600</v>
      </c>
      <c r="EO94" s="65">
        <f t="shared" ref="EO94:EX98" si="59">EM18</f>
        <v>15600</v>
      </c>
      <c r="EP94" s="65">
        <f t="shared" si="59"/>
        <v>15600</v>
      </c>
      <c r="EQ94" s="65">
        <f t="shared" si="59"/>
        <v>15600</v>
      </c>
      <c r="ER94" s="65">
        <f t="shared" si="59"/>
        <v>15600</v>
      </c>
      <c r="ES94" s="65">
        <f t="shared" si="59"/>
        <v>15600</v>
      </c>
      <c r="ET94" s="65">
        <f t="shared" si="59"/>
        <v>15600</v>
      </c>
      <c r="EU94" s="65">
        <f t="shared" si="59"/>
        <v>15600</v>
      </c>
      <c r="EV94" s="65">
        <f t="shared" si="59"/>
        <v>15600</v>
      </c>
      <c r="EW94" s="65">
        <f t="shared" si="59"/>
        <v>15600</v>
      </c>
      <c r="EX94" s="65">
        <f t="shared" si="59"/>
        <v>15600</v>
      </c>
      <c r="EY94" s="65">
        <f t="shared" ref="EY94:FB98" si="60">EW18</f>
        <v>15600</v>
      </c>
      <c r="EZ94" s="65">
        <f t="shared" si="60"/>
        <v>15600</v>
      </c>
      <c r="FA94" s="65">
        <f t="shared" si="60"/>
        <v>15600</v>
      </c>
      <c r="FB94" s="65">
        <f t="shared" si="60"/>
        <v>15600</v>
      </c>
    </row>
    <row r="95" spans="1:158" x14ac:dyDescent="0.3">
      <c r="A95" s="53" t="s">
        <v>60</v>
      </c>
      <c r="C95" s="69">
        <f>Engine!F142</f>
        <v>16900</v>
      </c>
      <c r="D95" s="69">
        <f>Engine!G142</f>
        <v>16900</v>
      </c>
      <c r="E95" s="65">
        <f t="shared" si="45"/>
        <v>12298</v>
      </c>
      <c r="F95" s="65">
        <f t="shared" si="45"/>
        <v>13416</v>
      </c>
      <c r="G95" s="65">
        <f t="shared" si="45"/>
        <v>16770</v>
      </c>
      <c r="H95" s="65">
        <f t="shared" si="45"/>
        <v>16770</v>
      </c>
      <c r="I95" s="65">
        <f t="shared" si="45"/>
        <v>16770</v>
      </c>
      <c r="J95" s="65">
        <f t="shared" si="45"/>
        <v>16770</v>
      </c>
      <c r="K95" s="65">
        <f t="shared" si="45"/>
        <v>16770</v>
      </c>
      <c r="L95" s="65">
        <f t="shared" si="45"/>
        <v>16770</v>
      </c>
      <c r="M95" s="65">
        <f t="shared" si="45"/>
        <v>16770</v>
      </c>
      <c r="N95" s="65">
        <f t="shared" si="45"/>
        <v>16770</v>
      </c>
      <c r="O95" s="65">
        <f t="shared" si="46"/>
        <v>16770</v>
      </c>
      <c r="P95" s="65">
        <f t="shared" si="46"/>
        <v>16770</v>
      </c>
      <c r="Q95" s="65">
        <f t="shared" si="46"/>
        <v>16770</v>
      </c>
      <c r="R95" s="67">
        <f t="shared" si="46"/>
        <v>16770</v>
      </c>
      <c r="S95" s="65">
        <f t="shared" si="46"/>
        <v>22360</v>
      </c>
      <c r="T95" s="65">
        <f t="shared" si="46"/>
        <v>22360</v>
      </c>
      <c r="U95" s="65">
        <f t="shared" si="46"/>
        <v>27950</v>
      </c>
      <c r="V95" s="65">
        <f t="shared" si="46"/>
        <v>27950</v>
      </c>
      <c r="W95" s="65">
        <f t="shared" si="46"/>
        <v>27950</v>
      </c>
      <c r="X95" s="65">
        <f t="shared" si="46"/>
        <v>27950</v>
      </c>
      <c r="Y95" s="65">
        <f t="shared" si="47"/>
        <v>27950</v>
      </c>
      <c r="Z95" s="65">
        <f t="shared" si="47"/>
        <v>27950</v>
      </c>
      <c r="AA95" s="65">
        <f t="shared" si="47"/>
        <v>27950</v>
      </c>
      <c r="AB95" s="65">
        <f t="shared" si="47"/>
        <v>27950</v>
      </c>
      <c r="AC95" s="65">
        <f t="shared" si="47"/>
        <v>27950</v>
      </c>
      <c r="AD95" s="65">
        <f t="shared" si="47"/>
        <v>27950</v>
      </c>
      <c r="AE95" s="65">
        <f t="shared" si="47"/>
        <v>27950</v>
      </c>
      <c r="AF95" s="65">
        <f t="shared" si="47"/>
        <v>27950</v>
      </c>
      <c r="AG95" s="65">
        <f t="shared" si="47"/>
        <v>27950</v>
      </c>
      <c r="AH95" s="65">
        <f t="shared" si="47"/>
        <v>27950</v>
      </c>
      <c r="AI95" s="65">
        <f t="shared" si="48"/>
        <v>27950</v>
      </c>
      <c r="AJ95" s="65">
        <f t="shared" si="48"/>
        <v>27950</v>
      </c>
      <c r="AK95" s="65">
        <f t="shared" si="48"/>
        <v>27950</v>
      </c>
      <c r="AL95" s="65">
        <f t="shared" si="48"/>
        <v>27950</v>
      </c>
      <c r="AM95" s="65">
        <f t="shared" si="48"/>
        <v>27950</v>
      </c>
      <c r="AN95" s="65">
        <f t="shared" si="48"/>
        <v>27950</v>
      </c>
      <c r="AO95" s="65">
        <f t="shared" si="48"/>
        <v>27950</v>
      </c>
      <c r="AP95" s="65">
        <f t="shared" si="48"/>
        <v>27950</v>
      </c>
      <c r="AQ95" s="65">
        <f t="shared" si="48"/>
        <v>27950</v>
      </c>
      <c r="AR95" s="65">
        <f t="shared" si="48"/>
        <v>27950</v>
      </c>
      <c r="AS95" s="65">
        <f t="shared" si="49"/>
        <v>27950</v>
      </c>
      <c r="AT95" s="65">
        <f t="shared" si="49"/>
        <v>27950</v>
      </c>
      <c r="AU95" s="65">
        <f t="shared" si="49"/>
        <v>27950</v>
      </c>
      <c r="AV95" s="65">
        <f t="shared" si="49"/>
        <v>27950</v>
      </c>
      <c r="AW95" s="65">
        <f t="shared" si="49"/>
        <v>27950</v>
      </c>
      <c r="AX95" s="65">
        <f t="shared" si="49"/>
        <v>27950</v>
      </c>
      <c r="AY95" s="65">
        <f t="shared" si="49"/>
        <v>27950</v>
      </c>
      <c r="AZ95" s="65">
        <f t="shared" si="49"/>
        <v>27950</v>
      </c>
      <c r="BA95" s="65">
        <f t="shared" si="49"/>
        <v>27950</v>
      </c>
      <c r="BB95" s="65">
        <f t="shared" si="49"/>
        <v>27950</v>
      </c>
      <c r="BC95" s="65">
        <f t="shared" si="50"/>
        <v>27950</v>
      </c>
      <c r="BD95" s="65">
        <f t="shared" si="50"/>
        <v>27950</v>
      </c>
      <c r="BE95" s="65">
        <f t="shared" si="50"/>
        <v>27950</v>
      </c>
      <c r="BF95" s="65">
        <f t="shared" si="50"/>
        <v>27950</v>
      </c>
      <c r="BG95" s="65">
        <f t="shared" si="50"/>
        <v>27950</v>
      </c>
      <c r="BH95" s="65">
        <f t="shared" si="50"/>
        <v>27950</v>
      </c>
      <c r="BI95" s="65">
        <f t="shared" si="50"/>
        <v>27950</v>
      </c>
      <c r="BJ95" s="65">
        <f t="shared" si="50"/>
        <v>27950</v>
      </c>
      <c r="BK95" s="65">
        <f t="shared" si="50"/>
        <v>27950</v>
      </c>
      <c r="BL95" s="65">
        <f t="shared" si="50"/>
        <v>27950</v>
      </c>
      <c r="BM95" s="65">
        <f t="shared" si="51"/>
        <v>27950</v>
      </c>
      <c r="BN95" s="65">
        <f t="shared" si="51"/>
        <v>27950</v>
      </c>
      <c r="BO95" s="65">
        <f t="shared" si="51"/>
        <v>27950</v>
      </c>
      <c r="BP95" s="65">
        <f t="shared" si="51"/>
        <v>27950</v>
      </c>
      <c r="BQ95" s="65">
        <f t="shared" si="51"/>
        <v>27950</v>
      </c>
      <c r="BR95" s="65">
        <f t="shared" si="51"/>
        <v>27950</v>
      </c>
      <c r="BS95" s="65">
        <f t="shared" si="51"/>
        <v>27950</v>
      </c>
      <c r="BT95" s="65">
        <f t="shared" si="51"/>
        <v>27950</v>
      </c>
      <c r="BU95" s="65">
        <f t="shared" si="51"/>
        <v>27950</v>
      </c>
      <c r="BV95" s="65">
        <f t="shared" si="51"/>
        <v>27950</v>
      </c>
      <c r="BW95" s="65">
        <f t="shared" si="52"/>
        <v>27950</v>
      </c>
      <c r="BX95" s="65">
        <f t="shared" si="52"/>
        <v>27950</v>
      </c>
      <c r="BY95" s="65">
        <f t="shared" si="52"/>
        <v>27950</v>
      </c>
      <c r="BZ95" s="65">
        <f t="shared" si="52"/>
        <v>27950</v>
      </c>
      <c r="CA95" s="65">
        <f t="shared" si="52"/>
        <v>27950</v>
      </c>
      <c r="CB95" s="65">
        <f t="shared" si="52"/>
        <v>27950</v>
      </c>
      <c r="CC95" s="65">
        <f t="shared" si="52"/>
        <v>27950</v>
      </c>
      <c r="CD95" s="65">
        <f t="shared" si="52"/>
        <v>27950</v>
      </c>
      <c r="CE95" s="65">
        <f t="shared" si="52"/>
        <v>27950</v>
      </c>
      <c r="CF95" s="65">
        <f t="shared" si="52"/>
        <v>27950</v>
      </c>
      <c r="CG95" s="65">
        <f t="shared" si="53"/>
        <v>27950</v>
      </c>
      <c r="CH95" s="65">
        <f t="shared" si="53"/>
        <v>27950</v>
      </c>
      <c r="CI95" s="65">
        <f t="shared" si="53"/>
        <v>27950</v>
      </c>
      <c r="CJ95" s="65">
        <f t="shared" si="53"/>
        <v>27950</v>
      </c>
      <c r="CK95" s="65">
        <f t="shared" si="53"/>
        <v>27950</v>
      </c>
      <c r="CL95" s="65">
        <f t="shared" si="53"/>
        <v>27950</v>
      </c>
      <c r="CM95" s="65">
        <f t="shared" si="53"/>
        <v>27950</v>
      </c>
      <c r="CN95" s="65">
        <f t="shared" si="53"/>
        <v>27950</v>
      </c>
      <c r="CO95" s="65">
        <f t="shared" si="53"/>
        <v>27950</v>
      </c>
      <c r="CP95" s="65">
        <f t="shared" si="53"/>
        <v>27950</v>
      </c>
      <c r="CQ95" s="65">
        <f t="shared" si="54"/>
        <v>27950</v>
      </c>
      <c r="CR95" s="65">
        <f t="shared" si="54"/>
        <v>27950</v>
      </c>
      <c r="CS95" s="65">
        <f t="shared" si="54"/>
        <v>27950</v>
      </c>
      <c r="CT95" s="65">
        <f t="shared" si="54"/>
        <v>27950</v>
      </c>
      <c r="CU95" s="65">
        <f t="shared" si="54"/>
        <v>27950</v>
      </c>
      <c r="CV95" s="65">
        <f t="shared" si="54"/>
        <v>27950</v>
      </c>
      <c r="CW95" s="65">
        <f t="shared" si="54"/>
        <v>27950</v>
      </c>
      <c r="CX95" s="65">
        <f t="shared" si="54"/>
        <v>27950</v>
      </c>
      <c r="CY95" s="65">
        <f t="shared" si="54"/>
        <v>27950</v>
      </c>
      <c r="CZ95" s="65">
        <f t="shared" si="54"/>
        <v>27950</v>
      </c>
      <c r="DA95" s="65">
        <f t="shared" si="55"/>
        <v>27950</v>
      </c>
      <c r="DB95" s="65">
        <f t="shared" si="55"/>
        <v>27950</v>
      </c>
      <c r="DC95" s="65">
        <f t="shared" si="55"/>
        <v>27950</v>
      </c>
      <c r="DD95" s="65">
        <f t="shared" si="55"/>
        <v>27950</v>
      </c>
      <c r="DE95" s="65">
        <f t="shared" si="55"/>
        <v>27950</v>
      </c>
      <c r="DF95" s="65">
        <f t="shared" si="55"/>
        <v>27950</v>
      </c>
      <c r="DG95" s="65">
        <f t="shared" si="55"/>
        <v>27950</v>
      </c>
      <c r="DH95" s="65">
        <f t="shared" si="55"/>
        <v>27950</v>
      </c>
      <c r="DI95" s="65">
        <f t="shared" si="55"/>
        <v>27950</v>
      </c>
      <c r="DJ95" s="65">
        <f t="shared" si="55"/>
        <v>27950</v>
      </c>
      <c r="DK95" s="65">
        <f t="shared" si="56"/>
        <v>27950</v>
      </c>
      <c r="DL95" s="65">
        <f t="shared" si="56"/>
        <v>27950</v>
      </c>
      <c r="DM95" s="65">
        <f t="shared" si="56"/>
        <v>27950</v>
      </c>
      <c r="DN95" s="65">
        <f t="shared" si="56"/>
        <v>27950</v>
      </c>
      <c r="DO95" s="65">
        <f t="shared" si="56"/>
        <v>27950</v>
      </c>
      <c r="DP95" s="65">
        <f t="shared" si="56"/>
        <v>27950</v>
      </c>
      <c r="DQ95" s="65">
        <f t="shared" si="56"/>
        <v>27950</v>
      </c>
      <c r="DR95" s="65">
        <f t="shared" si="56"/>
        <v>27950</v>
      </c>
      <c r="DS95" s="65">
        <f t="shared" si="56"/>
        <v>27950</v>
      </c>
      <c r="DT95" s="65">
        <f t="shared" si="56"/>
        <v>27950</v>
      </c>
      <c r="DU95" s="65">
        <f t="shared" si="57"/>
        <v>27950</v>
      </c>
      <c r="DV95" s="65">
        <f t="shared" si="57"/>
        <v>27950</v>
      </c>
      <c r="DW95" s="65">
        <f t="shared" si="57"/>
        <v>27950</v>
      </c>
      <c r="DX95" s="65">
        <f t="shared" si="57"/>
        <v>27950</v>
      </c>
      <c r="DY95" s="65">
        <f t="shared" si="57"/>
        <v>27950</v>
      </c>
      <c r="DZ95" s="65">
        <f t="shared" si="57"/>
        <v>27950</v>
      </c>
      <c r="EA95" s="65">
        <f t="shared" si="57"/>
        <v>27950</v>
      </c>
      <c r="EB95" s="65">
        <f t="shared" si="57"/>
        <v>27950</v>
      </c>
      <c r="EC95" s="65">
        <f t="shared" si="57"/>
        <v>27950</v>
      </c>
      <c r="ED95" s="65">
        <f t="shared" si="57"/>
        <v>27950</v>
      </c>
      <c r="EE95" s="65">
        <f t="shared" si="58"/>
        <v>27950</v>
      </c>
      <c r="EF95" s="65">
        <f t="shared" si="58"/>
        <v>27950</v>
      </c>
      <c r="EG95" s="65">
        <f t="shared" si="58"/>
        <v>27950</v>
      </c>
      <c r="EH95" s="65">
        <f t="shared" si="58"/>
        <v>27950</v>
      </c>
      <c r="EI95" s="65">
        <f t="shared" si="58"/>
        <v>27950</v>
      </c>
      <c r="EJ95" s="65">
        <f t="shared" si="58"/>
        <v>27950</v>
      </c>
      <c r="EK95" s="65">
        <f t="shared" si="58"/>
        <v>27950</v>
      </c>
      <c r="EL95" s="65">
        <f t="shared" si="58"/>
        <v>27950</v>
      </c>
      <c r="EM95" s="65">
        <f t="shared" si="58"/>
        <v>27950</v>
      </c>
      <c r="EN95" s="65">
        <f t="shared" si="58"/>
        <v>27950</v>
      </c>
      <c r="EO95" s="65">
        <f t="shared" si="59"/>
        <v>27950</v>
      </c>
      <c r="EP95" s="65">
        <f t="shared" si="59"/>
        <v>27950</v>
      </c>
      <c r="EQ95" s="65">
        <f t="shared" si="59"/>
        <v>27950</v>
      </c>
      <c r="ER95" s="65">
        <f t="shared" si="59"/>
        <v>27950</v>
      </c>
      <c r="ES95" s="65">
        <f t="shared" si="59"/>
        <v>27950</v>
      </c>
      <c r="ET95" s="65">
        <f t="shared" si="59"/>
        <v>27950</v>
      </c>
      <c r="EU95" s="65">
        <f t="shared" si="59"/>
        <v>27950</v>
      </c>
      <c r="EV95" s="65">
        <f t="shared" si="59"/>
        <v>27950</v>
      </c>
      <c r="EW95" s="65">
        <f t="shared" si="59"/>
        <v>27950</v>
      </c>
      <c r="EX95" s="65">
        <f t="shared" si="59"/>
        <v>27950</v>
      </c>
      <c r="EY95" s="65">
        <f t="shared" si="60"/>
        <v>27950</v>
      </c>
      <c r="EZ95" s="65">
        <f t="shared" si="60"/>
        <v>27950</v>
      </c>
      <c r="FA95" s="65">
        <f t="shared" si="60"/>
        <v>27950</v>
      </c>
      <c r="FB95" s="65">
        <f t="shared" si="60"/>
        <v>27950</v>
      </c>
    </row>
    <row r="96" spans="1:158" x14ac:dyDescent="0.3">
      <c r="A96" s="53" t="s">
        <v>56</v>
      </c>
      <c r="C96" s="69">
        <f>Engine!F143</f>
        <v>6500</v>
      </c>
      <c r="D96" s="69">
        <f>Engine!G143</f>
        <v>6500</v>
      </c>
      <c r="E96" s="65">
        <f t="shared" si="45"/>
        <v>2548</v>
      </c>
      <c r="F96" s="65">
        <f t="shared" si="45"/>
        <v>2548</v>
      </c>
      <c r="G96" s="65">
        <f t="shared" si="45"/>
        <v>5096</v>
      </c>
      <c r="H96" s="65">
        <f t="shared" si="45"/>
        <v>5096</v>
      </c>
      <c r="I96" s="65">
        <f t="shared" si="45"/>
        <v>7644</v>
      </c>
      <c r="J96" s="65">
        <f t="shared" si="45"/>
        <v>7644</v>
      </c>
      <c r="K96" s="65">
        <f t="shared" si="45"/>
        <v>7644</v>
      </c>
      <c r="L96" s="65">
        <f t="shared" si="45"/>
        <v>7644</v>
      </c>
      <c r="M96" s="65">
        <f t="shared" si="45"/>
        <v>7644</v>
      </c>
      <c r="N96" s="65">
        <f t="shared" si="45"/>
        <v>7644</v>
      </c>
      <c r="O96" s="65">
        <f t="shared" si="46"/>
        <v>10192</v>
      </c>
      <c r="P96" s="65">
        <f t="shared" si="46"/>
        <v>10192</v>
      </c>
      <c r="Q96" s="65">
        <f t="shared" si="46"/>
        <v>10192</v>
      </c>
      <c r="R96" s="67">
        <f t="shared" si="46"/>
        <v>10192</v>
      </c>
      <c r="S96" s="65">
        <f t="shared" si="46"/>
        <v>10192</v>
      </c>
      <c r="T96" s="65">
        <f t="shared" si="46"/>
        <v>10192</v>
      </c>
      <c r="U96" s="65">
        <f t="shared" si="46"/>
        <v>10192</v>
      </c>
      <c r="V96" s="65">
        <f t="shared" si="46"/>
        <v>10192</v>
      </c>
      <c r="W96" s="65">
        <f t="shared" si="46"/>
        <v>10192</v>
      </c>
      <c r="X96" s="65">
        <f t="shared" si="46"/>
        <v>10920</v>
      </c>
      <c r="Y96" s="65">
        <f t="shared" si="47"/>
        <v>10920</v>
      </c>
      <c r="Z96" s="65">
        <f t="shared" si="47"/>
        <v>10920</v>
      </c>
      <c r="AA96" s="65">
        <f t="shared" si="47"/>
        <v>10920</v>
      </c>
      <c r="AB96" s="65">
        <f t="shared" si="47"/>
        <v>10920</v>
      </c>
      <c r="AC96" s="65">
        <f t="shared" si="47"/>
        <v>10920</v>
      </c>
      <c r="AD96" s="65">
        <f t="shared" si="47"/>
        <v>10920</v>
      </c>
      <c r="AE96" s="65">
        <f t="shared" si="47"/>
        <v>10920</v>
      </c>
      <c r="AF96" s="65">
        <f t="shared" si="47"/>
        <v>10920</v>
      </c>
      <c r="AG96" s="65">
        <f t="shared" si="47"/>
        <v>10920</v>
      </c>
      <c r="AH96" s="65">
        <f t="shared" si="47"/>
        <v>10920</v>
      </c>
      <c r="AI96" s="65">
        <f t="shared" si="48"/>
        <v>10920</v>
      </c>
      <c r="AJ96" s="65">
        <f t="shared" si="48"/>
        <v>10920</v>
      </c>
      <c r="AK96" s="65">
        <f t="shared" si="48"/>
        <v>10920</v>
      </c>
      <c r="AL96" s="65">
        <f t="shared" si="48"/>
        <v>10920</v>
      </c>
      <c r="AM96" s="65">
        <f t="shared" si="48"/>
        <v>10920</v>
      </c>
      <c r="AN96" s="65">
        <f t="shared" si="48"/>
        <v>10920</v>
      </c>
      <c r="AO96" s="65">
        <f t="shared" si="48"/>
        <v>10920</v>
      </c>
      <c r="AP96" s="65">
        <f t="shared" si="48"/>
        <v>10920</v>
      </c>
      <c r="AQ96" s="65">
        <f t="shared" si="48"/>
        <v>10920</v>
      </c>
      <c r="AR96" s="65">
        <f t="shared" si="48"/>
        <v>10920</v>
      </c>
      <c r="AS96" s="65">
        <f t="shared" si="49"/>
        <v>10920</v>
      </c>
      <c r="AT96" s="65">
        <f t="shared" si="49"/>
        <v>10920</v>
      </c>
      <c r="AU96" s="65">
        <f t="shared" si="49"/>
        <v>10920</v>
      </c>
      <c r="AV96" s="65">
        <f t="shared" si="49"/>
        <v>10920</v>
      </c>
      <c r="AW96" s="65">
        <f t="shared" si="49"/>
        <v>10920</v>
      </c>
      <c r="AX96" s="65">
        <f t="shared" si="49"/>
        <v>10920</v>
      </c>
      <c r="AY96" s="65">
        <f t="shared" si="49"/>
        <v>10920</v>
      </c>
      <c r="AZ96" s="65">
        <f t="shared" si="49"/>
        <v>10920</v>
      </c>
      <c r="BA96" s="65">
        <f t="shared" si="49"/>
        <v>11830</v>
      </c>
      <c r="BB96" s="65">
        <f t="shared" si="49"/>
        <v>11830</v>
      </c>
      <c r="BC96" s="65">
        <f t="shared" si="50"/>
        <v>11830</v>
      </c>
      <c r="BD96" s="65">
        <f t="shared" si="50"/>
        <v>11830</v>
      </c>
      <c r="BE96" s="65">
        <f t="shared" si="50"/>
        <v>11830</v>
      </c>
      <c r="BF96" s="65">
        <f t="shared" si="50"/>
        <v>11830</v>
      </c>
      <c r="BG96" s="65">
        <f t="shared" si="50"/>
        <v>11830</v>
      </c>
      <c r="BH96" s="65">
        <f t="shared" si="50"/>
        <v>11830</v>
      </c>
      <c r="BI96" s="65">
        <f t="shared" si="50"/>
        <v>11830</v>
      </c>
      <c r="BJ96" s="65">
        <f t="shared" si="50"/>
        <v>11830</v>
      </c>
      <c r="BK96" s="65">
        <f t="shared" si="50"/>
        <v>11830</v>
      </c>
      <c r="BL96" s="65">
        <f t="shared" si="50"/>
        <v>11830</v>
      </c>
      <c r="BM96" s="65">
        <f t="shared" si="51"/>
        <v>11830</v>
      </c>
      <c r="BN96" s="65">
        <f t="shared" si="51"/>
        <v>11830</v>
      </c>
      <c r="BO96" s="65">
        <f t="shared" si="51"/>
        <v>11830</v>
      </c>
      <c r="BP96" s="65">
        <f t="shared" si="51"/>
        <v>11830</v>
      </c>
      <c r="BQ96" s="65">
        <f t="shared" si="51"/>
        <v>11830</v>
      </c>
      <c r="BR96" s="65">
        <f t="shared" si="51"/>
        <v>11830</v>
      </c>
      <c r="BS96" s="65">
        <f t="shared" si="51"/>
        <v>11830</v>
      </c>
      <c r="BT96" s="65">
        <f t="shared" si="51"/>
        <v>11830</v>
      </c>
      <c r="BU96" s="65">
        <f t="shared" si="51"/>
        <v>11830</v>
      </c>
      <c r="BV96" s="65">
        <f t="shared" si="51"/>
        <v>11830</v>
      </c>
      <c r="BW96" s="65">
        <f t="shared" si="52"/>
        <v>11830</v>
      </c>
      <c r="BX96" s="65">
        <f t="shared" si="52"/>
        <v>11830</v>
      </c>
      <c r="BY96" s="65">
        <f t="shared" si="52"/>
        <v>11830</v>
      </c>
      <c r="BZ96" s="65">
        <f t="shared" si="52"/>
        <v>11830</v>
      </c>
      <c r="CA96" s="65">
        <f t="shared" si="52"/>
        <v>11830</v>
      </c>
      <c r="CB96" s="65">
        <f t="shared" si="52"/>
        <v>10920</v>
      </c>
      <c r="CC96" s="65">
        <f t="shared" si="52"/>
        <v>10920</v>
      </c>
      <c r="CD96" s="65">
        <f t="shared" si="52"/>
        <v>10920</v>
      </c>
      <c r="CE96" s="65">
        <f t="shared" si="52"/>
        <v>10920</v>
      </c>
      <c r="CF96" s="65">
        <f t="shared" si="52"/>
        <v>10920</v>
      </c>
      <c r="CG96" s="65">
        <f t="shared" si="53"/>
        <v>10920</v>
      </c>
      <c r="CH96" s="65">
        <f t="shared" si="53"/>
        <v>10920</v>
      </c>
      <c r="CI96" s="65">
        <f t="shared" si="53"/>
        <v>10920</v>
      </c>
      <c r="CJ96" s="65">
        <f t="shared" si="53"/>
        <v>10920</v>
      </c>
      <c r="CK96" s="65">
        <f t="shared" si="53"/>
        <v>10920</v>
      </c>
      <c r="CL96" s="65">
        <f t="shared" si="53"/>
        <v>10920</v>
      </c>
      <c r="CM96" s="65">
        <f t="shared" si="53"/>
        <v>10920</v>
      </c>
      <c r="CN96" s="65">
        <f t="shared" si="53"/>
        <v>10920</v>
      </c>
      <c r="CO96" s="65">
        <f t="shared" si="53"/>
        <v>10920</v>
      </c>
      <c r="CP96" s="65">
        <f t="shared" si="53"/>
        <v>10920</v>
      </c>
      <c r="CQ96" s="65">
        <f t="shared" si="54"/>
        <v>10920</v>
      </c>
      <c r="CR96" s="65">
        <f t="shared" si="54"/>
        <v>10920</v>
      </c>
      <c r="CS96" s="65">
        <f t="shared" si="54"/>
        <v>10920</v>
      </c>
      <c r="CT96" s="65">
        <f t="shared" si="54"/>
        <v>10920</v>
      </c>
      <c r="CU96" s="65">
        <f t="shared" si="54"/>
        <v>10920</v>
      </c>
      <c r="CV96" s="65">
        <f t="shared" si="54"/>
        <v>10920</v>
      </c>
      <c r="CW96" s="65">
        <f t="shared" si="54"/>
        <v>10920</v>
      </c>
      <c r="CX96" s="65">
        <f t="shared" si="54"/>
        <v>10920</v>
      </c>
      <c r="CY96" s="65">
        <f t="shared" si="54"/>
        <v>10920</v>
      </c>
      <c r="CZ96" s="65">
        <f t="shared" si="54"/>
        <v>10920</v>
      </c>
      <c r="DA96" s="65">
        <f t="shared" si="55"/>
        <v>10920</v>
      </c>
      <c r="DB96" s="65">
        <f t="shared" si="55"/>
        <v>10920</v>
      </c>
      <c r="DC96" s="65">
        <f t="shared" si="55"/>
        <v>10920</v>
      </c>
      <c r="DD96" s="65">
        <f t="shared" si="55"/>
        <v>10920</v>
      </c>
      <c r="DE96" s="65">
        <f t="shared" si="55"/>
        <v>10920</v>
      </c>
      <c r="DF96" s="65">
        <f t="shared" si="55"/>
        <v>10920</v>
      </c>
      <c r="DG96" s="65">
        <f t="shared" si="55"/>
        <v>10920</v>
      </c>
      <c r="DH96" s="65">
        <f t="shared" si="55"/>
        <v>10920</v>
      </c>
      <c r="DI96" s="65">
        <f t="shared" si="55"/>
        <v>10920</v>
      </c>
      <c r="DJ96" s="65">
        <f t="shared" si="55"/>
        <v>10920</v>
      </c>
      <c r="DK96" s="65">
        <f t="shared" si="56"/>
        <v>10920</v>
      </c>
      <c r="DL96" s="65">
        <f t="shared" si="56"/>
        <v>10920</v>
      </c>
      <c r="DM96" s="65">
        <f t="shared" si="56"/>
        <v>10920</v>
      </c>
      <c r="DN96" s="65">
        <f t="shared" si="56"/>
        <v>10920</v>
      </c>
      <c r="DO96" s="65">
        <f t="shared" si="56"/>
        <v>10920</v>
      </c>
      <c r="DP96" s="65">
        <f t="shared" si="56"/>
        <v>10920</v>
      </c>
      <c r="DQ96" s="65">
        <f t="shared" si="56"/>
        <v>10920</v>
      </c>
      <c r="DR96" s="65">
        <f t="shared" si="56"/>
        <v>10920</v>
      </c>
      <c r="DS96" s="65">
        <f t="shared" si="56"/>
        <v>10920</v>
      </c>
      <c r="DT96" s="65">
        <f t="shared" si="56"/>
        <v>10920</v>
      </c>
      <c r="DU96" s="65">
        <f t="shared" si="57"/>
        <v>10920</v>
      </c>
      <c r="DV96" s="65">
        <f t="shared" si="57"/>
        <v>10920</v>
      </c>
      <c r="DW96" s="65">
        <f t="shared" si="57"/>
        <v>10920</v>
      </c>
      <c r="DX96" s="65">
        <f t="shared" si="57"/>
        <v>10920</v>
      </c>
      <c r="DY96" s="65">
        <f t="shared" si="57"/>
        <v>10920</v>
      </c>
      <c r="DZ96" s="65">
        <f t="shared" si="57"/>
        <v>10920</v>
      </c>
      <c r="EA96" s="65">
        <f t="shared" si="57"/>
        <v>10920</v>
      </c>
      <c r="EB96" s="65">
        <f t="shared" si="57"/>
        <v>10920</v>
      </c>
      <c r="EC96" s="65">
        <f t="shared" si="57"/>
        <v>10920</v>
      </c>
      <c r="ED96" s="65">
        <f t="shared" si="57"/>
        <v>10920</v>
      </c>
      <c r="EE96" s="65">
        <f t="shared" si="58"/>
        <v>10920</v>
      </c>
      <c r="EF96" s="65">
        <f t="shared" si="58"/>
        <v>10920</v>
      </c>
      <c r="EG96" s="65">
        <f t="shared" si="58"/>
        <v>10920</v>
      </c>
      <c r="EH96" s="65">
        <f t="shared" si="58"/>
        <v>10920</v>
      </c>
      <c r="EI96" s="65">
        <f t="shared" si="58"/>
        <v>10920</v>
      </c>
      <c r="EJ96" s="65">
        <f t="shared" si="58"/>
        <v>10920</v>
      </c>
      <c r="EK96" s="65">
        <f t="shared" si="58"/>
        <v>10920</v>
      </c>
      <c r="EL96" s="65">
        <f t="shared" si="58"/>
        <v>10920</v>
      </c>
      <c r="EM96" s="65">
        <f t="shared" si="58"/>
        <v>10920</v>
      </c>
      <c r="EN96" s="65">
        <f t="shared" si="58"/>
        <v>10920</v>
      </c>
      <c r="EO96" s="65">
        <f t="shared" si="59"/>
        <v>10920</v>
      </c>
      <c r="EP96" s="65">
        <f t="shared" si="59"/>
        <v>10920</v>
      </c>
      <c r="EQ96" s="65">
        <f t="shared" si="59"/>
        <v>10920</v>
      </c>
      <c r="ER96" s="65">
        <f t="shared" si="59"/>
        <v>10920</v>
      </c>
      <c r="ES96" s="65">
        <f t="shared" si="59"/>
        <v>10920</v>
      </c>
      <c r="ET96" s="65">
        <f t="shared" si="59"/>
        <v>10920</v>
      </c>
      <c r="EU96" s="65">
        <f t="shared" si="59"/>
        <v>10920</v>
      </c>
      <c r="EV96" s="65">
        <f t="shared" si="59"/>
        <v>10920</v>
      </c>
      <c r="EW96" s="65">
        <f t="shared" si="59"/>
        <v>10920</v>
      </c>
      <c r="EX96" s="65">
        <f t="shared" si="59"/>
        <v>10920</v>
      </c>
      <c r="EY96" s="65">
        <f t="shared" si="60"/>
        <v>10920</v>
      </c>
      <c r="EZ96" s="65">
        <f t="shared" si="60"/>
        <v>10920</v>
      </c>
      <c r="FA96" s="65">
        <f t="shared" si="60"/>
        <v>10920</v>
      </c>
      <c r="FB96" s="65">
        <f t="shared" si="60"/>
        <v>10920</v>
      </c>
    </row>
    <row r="97" spans="1:158" x14ac:dyDescent="0.3">
      <c r="A97" s="53" t="s">
        <v>57</v>
      </c>
      <c r="C97" s="69">
        <f>Engine!F144</f>
        <v>0</v>
      </c>
      <c r="D97" s="69">
        <f>Engine!G144</f>
        <v>0</v>
      </c>
      <c r="E97" s="65">
        <f t="shared" si="45"/>
        <v>0</v>
      </c>
      <c r="F97" s="65">
        <f t="shared" si="45"/>
        <v>0</v>
      </c>
      <c r="G97" s="65">
        <f t="shared" si="45"/>
        <v>3276</v>
      </c>
      <c r="H97" s="65">
        <f t="shared" si="45"/>
        <v>3276</v>
      </c>
      <c r="I97" s="65">
        <f t="shared" si="45"/>
        <v>3276</v>
      </c>
      <c r="J97" s="65">
        <f t="shared" si="45"/>
        <v>3276</v>
      </c>
      <c r="K97" s="65">
        <f t="shared" si="45"/>
        <v>3276</v>
      </c>
      <c r="L97" s="65">
        <f t="shared" si="45"/>
        <v>3276</v>
      </c>
      <c r="M97" s="65">
        <f t="shared" si="45"/>
        <v>3276</v>
      </c>
      <c r="N97" s="65">
        <f t="shared" si="45"/>
        <v>3276</v>
      </c>
      <c r="O97" s="65">
        <f t="shared" si="46"/>
        <v>3276</v>
      </c>
      <c r="P97" s="65">
        <f t="shared" si="46"/>
        <v>3276</v>
      </c>
      <c r="Q97" s="65">
        <f t="shared" si="46"/>
        <v>3276</v>
      </c>
      <c r="R97" s="67">
        <f t="shared" si="46"/>
        <v>3276</v>
      </c>
      <c r="S97" s="65">
        <f t="shared" si="46"/>
        <v>3276</v>
      </c>
      <c r="T97" s="65">
        <f t="shared" si="46"/>
        <v>3276</v>
      </c>
      <c r="U97" s="65">
        <f t="shared" si="46"/>
        <v>3276</v>
      </c>
      <c r="V97" s="65">
        <f t="shared" si="46"/>
        <v>3276</v>
      </c>
      <c r="W97" s="65">
        <f t="shared" si="46"/>
        <v>3276</v>
      </c>
      <c r="X97" s="65">
        <f t="shared" si="46"/>
        <v>3276</v>
      </c>
      <c r="Y97" s="65">
        <f t="shared" si="47"/>
        <v>3276</v>
      </c>
      <c r="Z97" s="65">
        <f t="shared" si="47"/>
        <v>3276</v>
      </c>
      <c r="AA97" s="65">
        <f t="shared" si="47"/>
        <v>3276</v>
      </c>
      <c r="AB97" s="65">
        <f t="shared" si="47"/>
        <v>3276</v>
      </c>
      <c r="AC97" s="65">
        <f t="shared" si="47"/>
        <v>3276</v>
      </c>
      <c r="AD97" s="65">
        <f t="shared" si="47"/>
        <v>3276</v>
      </c>
      <c r="AE97" s="65">
        <f t="shared" si="47"/>
        <v>3276</v>
      </c>
      <c r="AF97" s="65">
        <f t="shared" si="47"/>
        <v>3276</v>
      </c>
      <c r="AG97" s="65">
        <f t="shared" si="47"/>
        <v>3276</v>
      </c>
      <c r="AH97" s="65">
        <f t="shared" si="47"/>
        <v>3276</v>
      </c>
      <c r="AI97" s="65">
        <f t="shared" si="48"/>
        <v>3276</v>
      </c>
      <c r="AJ97" s="65">
        <f t="shared" si="48"/>
        <v>3276</v>
      </c>
      <c r="AK97" s="65">
        <f t="shared" si="48"/>
        <v>3276</v>
      </c>
      <c r="AL97" s="65">
        <f t="shared" si="48"/>
        <v>3276</v>
      </c>
      <c r="AM97" s="65">
        <f t="shared" si="48"/>
        <v>3276</v>
      </c>
      <c r="AN97" s="65">
        <f t="shared" si="48"/>
        <v>3276</v>
      </c>
      <c r="AO97" s="65">
        <f t="shared" si="48"/>
        <v>3276</v>
      </c>
      <c r="AP97" s="65">
        <f t="shared" si="48"/>
        <v>3276</v>
      </c>
      <c r="AQ97" s="65">
        <f t="shared" si="48"/>
        <v>3276</v>
      </c>
      <c r="AR97" s="65">
        <f t="shared" si="48"/>
        <v>3276</v>
      </c>
      <c r="AS97" s="65">
        <f t="shared" si="49"/>
        <v>3276</v>
      </c>
      <c r="AT97" s="65">
        <f t="shared" si="49"/>
        <v>3276</v>
      </c>
      <c r="AU97" s="65">
        <f t="shared" si="49"/>
        <v>3276</v>
      </c>
      <c r="AV97" s="65">
        <f t="shared" si="49"/>
        <v>3276</v>
      </c>
      <c r="AW97" s="65">
        <f t="shared" si="49"/>
        <v>3276</v>
      </c>
      <c r="AX97" s="65">
        <f t="shared" si="49"/>
        <v>3276</v>
      </c>
      <c r="AY97" s="65">
        <f t="shared" si="49"/>
        <v>3276</v>
      </c>
      <c r="AZ97" s="65">
        <f t="shared" si="49"/>
        <v>3276</v>
      </c>
      <c r="BA97" s="65">
        <f t="shared" si="49"/>
        <v>3276</v>
      </c>
      <c r="BB97" s="65">
        <f t="shared" si="49"/>
        <v>3276</v>
      </c>
      <c r="BC97" s="65">
        <f t="shared" si="50"/>
        <v>3276</v>
      </c>
      <c r="BD97" s="65">
        <f t="shared" si="50"/>
        <v>3276</v>
      </c>
      <c r="BE97" s="65">
        <f t="shared" si="50"/>
        <v>3276</v>
      </c>
      <c r="BF97" s="65">
        <f t="shared" si="50"/>
        <v>3276</v>
      </c>
      <c r="BG97" s="65">
        <f t="shared" si="50"/>
        <v>3276</v>
      </c>
      <c r="BH97" s="65">
        <f t="shared" si="50"/>
        <v>3276</v>
      </c>
      <c r="BI97" s="65">
        <f t="shared" si="50"/>
        <v>3276</v>
      </c>
      <c r="BJ97" s="65">
        <f t="shared" si="50"/>
        <v>3276</v>
      </c>
      <c r="BK97" s="65">
        <f t="shared" si="50"/>
        <v>3276</v>
      </c>
      <c r="BL97" s="65">
        <f t="shared" si="50"/>
        <v>3276</v>
      </c>
      <c r="BM97" s="65">
        <f t="shared" si="51"/>
        <v>3276</v>
      </c>
      <c r="BN97" s="65">
        <f t="shared" si="51"/>
        <v>3276</v>
      </c>
      <c r="BO97" s="65">
        <f t="shared" si="51"/>
        <v>3276</v>
      </c>
      <c r="BP97" s="65">
        <f t="shared" si="51"/>
        <v>3276</v>
      </c>
      <c r="BQ97" s="65">
        <f t="shared" si="51"/>
        <v>3276</v>
      </c>
      <c r="BR97" s="65">
        <f t="shared" si="51"/>
        <v>3276</v>
      </c>
      <c r="BS97" s="65">
        <f t="shared" si="51"/>
        <v>3276</v>
      </c>
      <c r="BT97" s="65">
        <f t="shared" si="51"/>
        <v>3276</v>
      </c>
      <c r="BU97" s="65">
        <f t="shared" si="51"/>
        <v>3276</v>
      </c>
      <c r="BV97" s="65">
        <f t="shared" si="51"/>
        <v>3276</v>
      </c>
      <c r="BW97" s="65">
        <f t="shared" si="52"/>
        <v>3276</v>
      </c>
      <c r="BX97" s="65">
        <f t="shared" si="52"/>
        <v>3276</v>
      </c>
      <c r="BY97" s="65">
        <f t="shared" si="52"/>
        <v>3276</v>
      </c>
      <c r="BZ97" s="65">
        <f t="shared" si="52"/>
        <v>3276</v>
      </c>
      <c r="CA97" s="65">
        <f t="shared" si="52"/>
        <v>3276</v>
      </c>
      <c r="CB97" s="65">
        <f t="shared" si="52"/>
        <v>3276</v>
      </c>
      <c r="CC97" s="65">
        <f t="shared" si="52"/>
        <v>3276</v>
      </c>
      <c r="CD97" s="65">
        <f t="shared" si="52"/>
        <v>3276</v>
      </c>
      <c r="CE97" s="65">
        <f t="shared" si="52"/>
        <v>3276</v>
      </c>
      <c r="CF97" s="65">
        <f t="shared" si="52"/>
        <v>3276</v>
      </c>
      <c r="CG97" s="65">
        <f t="shared" si="53"/>
        <v>3276</v>
      </c>
      <c r="CH97" s="65">
        <f t="shared" si="53"/>
        <v>3276</v>
      </c>
      <c r="CI97" s="65">
        <f t="shared" si="53"/>
        <v>3276</v>
      </c>
      <c r="CJ97" s="65">
        <f t="shared" si="53"/>
        <v>3276</v>
      </c>
      <c r="CK97" s="65">
        <f t="shared" si="53"/>
        <v>3276</v>
      </c>
      <c r="CL97" s="65">
        <f t="shared" si="53"/>
        <v>3276</v>
      </c>
      <c r="CM97" s="65">
        <f t="shared" si="53"/>
        <v>3276</v>
      </c>
      <c r="CN97" s="65">
        <f t="shared" si="53"/>
        <v>3276</v>
      </c>
      <c r="CO97" s="65">
        <f t="shared" si="53"/>
        <v>3276</v>
      </c>
      <c r="CP97" s="65">
        <f t="shared" si="53"/>
        <v>3276</v>
      </c>
      <c r="CQ97" s="65">
        <f t="shared" si="54"/>
        <v>3276</v>
      </c>
      <c r="CR97" s="65">
        <f t="shared" si="54"/>
        <v>3276</v>
      </c>
      <c r="CS97" s="65">
        <f t="shared" si="54"/>
        <v>3276</v>
      </c>
      <c r="CT97" s="65">
        <f t="shared" si="54"/>
        <v>3276</v>
      </c>
      <c r="CU97" s="65">
        <f t="shared" si="54"/>
        <v>3276</v>
      </c>
      <c r="CV97" s="65">
        <f t="shared" si="54"/>
        <v>3276</v>
      </c>
      <c r="CW97" s="65">
        <f t="shared" si="54"/>
        <v>3276</v>
      </c>
      <c r="CX97" s="65">
        <f t="shared" si="54"/>
        <v>3276</v>
      </c>
      <c r="CY97" s="65">
        <f t="shared" si="54"/>
        <v>3276</v>
      </c>
      <c r="CZ97" s="65">
        <f t="shared" si="54"/>
        <v>3276</v>
      </c>
      <c r="DA97" s="65">
        <f t="shared" si="55"/>
        <v>3276</v>
      </c>
      <c r="DB97" s="65">
        <f t="shared" si="55"/>
        <v>3276</v>
      </c>
      <c r="DC97" s="65">
        <f t="shared" si="55"/>
        <v>3276</v>
      </c>
      <c r="DD97" s="65">
        <f t="shared" si="55"/>
        <v>3276</v>
      </c>
      <c r="DE97" s="65">
        <f t="shared" si="55"/>
        <v>3276</v>
      </c>
      <c r="DF97" s="65">
        <f t="shared" si="55"/>
        <v>3276</v>
      </c>
      <c r="DG97" s="65">
        <f t="shared" si="55"/>
        <v>3276</v>
      </c>
      <c r="DH97" s="65">
        <f t="shared" si="55"/>
        <v>3276</v>
      </c>
      <c r="DI97" s="65">
        <f t="shared" si="55"/>
        <v>3276</v>
      </c>
      <c r="DJ97" s="65">
        <f t="shared" si="55"/>
        <v>3276</v>
      </c>
      <c r="DK97" s="65">
        <f t="shared" si="56"/>
        <v>3276</v>
      </c>
      <c r="DL97" s="65">
        <f t="shared" si="56"/>
        <v>3276</v>
      </c>
      <c r="DM97" s="65">
        <f t="shared" si="56"/>
        <v>3276</v>
      </c>
      <c r="DN97" s="65">
        <f t="shared" si="56"/>
        <v>3276</v>
      </c>
      <c r="DO97" s="65">
        <f t="shared" si="56"/>
        <v>3276</v>
      </c>
      <c r="DP97" s="65">
        <f t="shared" si="56"/>
        <v>3276</v>
      </c>
      <c r="DQ97" s="65">
        <f t="shared" si="56"/>
        <v>3276</v>
      </c>
      <c r="DR97" s="65">
        <f t="shared" si="56"/>
        <v>3276</v>
      </c>
      <c r="DS97" s="65">
        <f t="shared" si="56"/>
        <v>3276</v>
      </c>
      <c r="DT97" s="65">
        <f t="shared" si="56"/>
        <v>3276</v>
      </c>
      <c r="DU97" s="65">
        <f t="shared" si="57"/>
        <v>3276</v>
      </c>
      <c r="DV97" s="65">
        <f t="shared" si="57"/>
        <v>3276</v>
      </c>
      <c r="DW97" s="65">
        <f t="shared" si="57"/>
        <v>3276</v>
      </c>
      <c r="DX97" s="65">
        <f t="shared" si="57"/>
        <v>3276</v>
      </c>
      <c r="DY97" s="65">
        <f t="shared" si="57"/>
        <v>3276</v>
      </c>
      <c r="DZ97" s="65">
        <f t="shared" si="57"/>
        <v>3276</v>
      </c>
      <c r="EA97" s="65">
        <f t="shared" si="57"/>
        <v>3276</v>
      </c>
      <c r="EB97" s="65">
        <f t="shared" si="57"/>
        <v>3276</v>
      </c>
      <c r="EC97" s="65">
        <f t="shared" si="57"/>
        <v>3276</v>
      </c>
      <c r="ED97" s="65">
        <f t="shared" si="57"/>
        <v>3276</v>
      </c>
      <c r="EE97" s="65">
        <f t="shared" si="58"/>
        <v>3276</v>
      </c>
      <c r="EF97" s="65">
        <f t="shared" si="58"/>
        <v>3276</v>
      </c>
      <c r="EG97" s="65">
        <f t="shared" si="58"/>
        <v>3276</v>
      </c>
      <c r="EH97" s="65">
        <f t="shared" si="58"/>
        <v>3276</v>
      </c>
      <c r="EI97" s="65">
        <f t="shared" si="58"/>
        <v>3276</v>
      </c>
      <c r="EJ97" s="65">
        <f t="shared" si="58"/>
        <v>3276</v>
      </c>
      <c r="EK97" s="65">
        <f t="shared" si="58"/>
        <v>3276</v>
      </c>
      <c r="EL97" s="65">
        <f t="shared" si="58"/>
        <v>3276</v>
      </c>
      <c r="EM97" s="65">
        <f t="shared" si="58"/>
        <v>3276</v>
      </c>
      <c r="EN97" s="65">
        <f t="shared" si="58"/>
        <v>3276</v>
      </c>
      <c r="EO97" s="65">
        <f t="shared" si="59"/>
        <v>3276</v>
      </c>
      <c r="EP97" s="65">
        <f t="shared" si="59"/>
        <v>3276</v>
      </c>
      <c r="EQ97" s="65">
        <f t="shared" si="59"/>
        <v>3276</v>
      </c>
      <c r="ER97" s="65">
        <f t="shared" si="59"/>
        <v>3276</v>
      </c>
      <c r="ES97" s="65">
        <f t="shared" si="59"/>
        <v>3276</v>
      </c>
      <c r="ET97" s="65">
        <f t="shared" si="59"/>
        <v>3276</v>
      </c>
      <c r="EU97" s="65">
        <f t="shared" si="59"/>
        <v>3276</v>
      </c>
      <c r="EV97" s="65">
        <f t="shared" si="59"/>
        <v>3276</v>
      </c>
      <c r="EW97" s="65">
        <f t="shared" si="59"/>
        <v>3276</v>
      </c>
      <c r="EX97" s="65">
        <f t="shared" si="59"/>
        <v>3276</v>
      </c>
      <c r="EY97" s="65">
        <f t="shared" si="60"/>
        <v>3276</v>
      </c>
      <c r="EZ97" s="65">
        <f t="shared" si="60"/>
        <v>3276</v>
      </c>
      <c r="FA97" s="65">
        <f t="shared" si="60"/>
        <v>3276</v>
      </c>
      <c r="FB97" s="65">
        <f t="shared" si="60"/>
        <v>3276</v>
      </c>
    </row>
    <row r="98" spans="1:158" x14ac:dyDescent="0.3">
      <c r="A98" s="53" t="s">
        <v>9</v>
      </c>
      <c r="C98" s="69">
        <f>Engine!F147</f>
        <v>0</v>
      </c>
      <c r="D98" s="69">
        <f>Engine!G147</f>
        <v>0</v>
      </c>
      <c r="E98" s="65">
        <f t="shared" si="45"/>
        <v>0</v>
      </c>
      <c r="F98" s="65">
        <f t="shared" si="45"/>
        <v>0</v>
      </c>
      <c r="G98" s="65">
        <f t="shared" si="45"/>
        <v>0</v>
      </c>
      <c r="H98" s="65">
        <f t="shared" si="45"/>
        <v>0</v>
      </c>
      <c r="I98" s="65">
        <f t="shared" si="45"/>
        <v>0</v>
      </c>
      <c r="J98" s="65">
        <f t="shared" si="45"/>
        <v>0</v>
      </c>
      <c r="K98" s="65">
        <f t="shared" si="45"/>
        <v>0</v>
      </c>
      <c r="L98" s="65">
        <f t="shared" si="45"/>
        <v>0</v>
      </c>
      <c r="M98" s="65">
        <f t="shared" si="45"/>
        <v>0</v>
      </c>
      <c r="N98" s="65">
        <f t="shared" si="45"/>
        <v>0</v>
      </c>
      <c r="O98" s="65">
        <f t="shared" si="46"/>
        <v>0</v>
      </c>
      <c r="P98" s="65">
        <f t="shared" si="46"/>
        <v>0</v>
      </c>
      <c r="Q98" s="65">
        <f t="shared" si="46"/>
        <v>0</v>
      </c>
      <c r="R98" s="67">
        <f t="shared" si="46"/>
        <v>0</v>
      </c>
      <c r="S98" s="65">
        <f t="shared" si="46"/>
        <v>0</v>
      </c>
      <c r="T98" s="65">
        <f t="shared" si="46"/>
        <v>0</v>
      </c>
      <c r="U98" s="65">
        <f t="shared" si="46"/>
        <v>0</v>
      </c>
      <c r="V98" s="65">
        <f t="shared" si="46"/>
        <v>0</v>
      </c>
      <c r="W98" s="65">
        <f t="shared" si="46"/>
        <v>0</v>
      </c>
      <c r="X98" s="65">
        <f t="shared" si="46"/>
        <v>0</v>
      </c>
      <c r="Y98" s="65">
        <f t="shared" si="47"/>
        <v>0</v>
      </c>
      <c r="Z98" s="65">
        <f t="shared" si="47"/>
        <v>13000</v>
      </c>
      <c r="AA98" s="65">
        <f t="shared" si="47"/>
        <v>13000</v>
      </c>
      <c r="AB98" s="65">
        <f t="shared" si="47"/>
        <v>19500</v>
      </c>
      <c r="AC98" s="65">
        <f t="shared" si="47"/>
        <v>19500</v>
      </c>
      <c r="AD98" s="65">
        <f t="shared" si="47"/>
        <v>19500</v>
      </c>
      <c r="AE98" s="65">
        <f t="shared" si="47"/>
        <v>23400</v>
      </c>
      <c r="AF98" s="65">
        <f t="shared" si="47"/>
        <v>23400</v>
      </c>
      <c r="AG98" s="65">
        <f t="shared" si="47"/>
        <v>23400</v>
      </c>
      <c r="AH98" s="65">
        <f t="shared" si="47"/>
        <v>23400</v>
      </c>
      <c r="AI98" s="65">
        <f t="shared" si="48"/>
        <v>23400</v>
      </c>
      <c r="AJ98" s="65">
        <f t="shared" si="48"/>
        <v>23400</v>
      </c>
      <c r="AK98" s="65">
        <f t="shared" si="48"/>
        <v>23400</v>
      </c>
      <c r="AL98" s="65">
        <f t="shared" si="48"/>
        <v>23400</v>
      </c>
      <c r="AM98" s="65">
        <f t="shared" si="48"/>
        <v>29250</v>
      </c>
      <c r="AN98" s="65">
        <f t="shared" si="48"/>
        <v>29250</v>
      </c>
      <c r="AO98" s="65">
        <f t="shared" si="48"/>
        <v>29250</v>
      </c>
      <c r="AP98" s="65">
        <f t="shared" si="48"/>
        <v>29250</v>
      </c>
      <c r="AQ98" s="65">
        <f t="shared" si="48"/>
        <v>29250</v>
      </c>
      <c r="AR98" s="65">
        <f t="shared" si="48"/>
        <v>29250</v>
      </c>
      <c r="AS98" s="65">
        <f t="shared" si="49"/>
        <v>29250</v>
      </c>
      <c r="AT98" s="65">
        <f t="shared" si="49"/>
        <v>29250</v>
      </c>
      <c r="AU98" s="65">
        <f t="shared" si="49"/>
        <v>39000</v>
      </c>
      <c r="AV98" s="65">
        <f t="shared" si="49"/>
        <v>39000</v>
      </c>
      <c r="AW98" s="65">
        <f t="shared" si="49"/>
        <v>39000</v>
      </c>
      <c r="AX98" s="65">
        <f t="shared" si="49"/>
        <v>39000</v>
      </c>
      <c r="AY98" s="65">
        <f t="shared" si="49"/>
        <v>39000</v>
      </c>
      <c r="AZ98" s="65">
        <f t="shared" si="49"/>
        <v>39000</v>
      </c>
      <c r="BA98" s="65">
        <f t="shared" si="49"/>
        <v>39000</v>
      </c>
      <c r="BB98" s="65">
        <f t="shared" si="49"/>
        <v>39000</v>
      </c>
      <c r="BC98" s="65">
        <f t="shared" si="50"/>
        <v>39000</v>
      </c>
      <c r="BD98" s="65">
        <f t="shared" si="50"/>
        <v>39000</v>
      </c>
      <c r="BE98" s="65">
        <f t="shared" si="50"/>
        <v>39000</v>
      </c>
      <c r="BF98" s="65">
        <f t="shared" si="50"/>
        <v>39000</v>
      </c>
      <c r="BG98" s="65">
        <f t="shared" si="50"/>
        <v>39000</v>
      </c>
      <c r="BH98" s="65">
        <f t="shared" si="50"/>
        <v>39000</v>
      </c>
      <c r="BI98" s="65">
        <f t="shared" si="50"/>
        <v>45500</v>
      </c>
      <c r="BJ98" s="65">
        <f t="shared" si="50"/>
        <v>45500</v>
      </c>
      <c r="BK98" s="65">
        <f t="shared" si="50"/>
        <v>45500</v>
      </c>
      <c r="BL98" s="65">
        <f t="shared" si="50"/>
        <v>45500</v>
      </c>
      <c r="BM98" s="65">
        <f t="shared" si="51"/>
        <v>45500</v>
      </c>
      <c r="BN98" s="65">
        <f t="shared" si="51"/>
        <v>45500</v>
      </c>
      <c r="BO98" s="65">
        <f t="shared" si="51"/>
        <v>45500</v>
      </c>
      <c r="BP98" s="65">
        <f t="shared" si="51"/>
        <v>45500</v>
      </c>
      <c r="BQ98" s="65">
        <f t="shared" si="51"/>
        <v>45500</v>
      </c>
      <c r="BR98" s="65">
        <f t="shared" si="51"/>
        <v>54600</v>
      </c>
      <c r="BS98" s="65">
        <f t="shared" si="51"/>
        <v>54600</v>
      </c>
      <c r="BT98" s="65">
        <f t="shared" si="51"/>
        <v>54600</v>
      </c>
      <c r="BU98" s="65">
        <f t="shared" si="51"/>
        <v>54600</v>
      </c>
      <c r="BV98" s="65">
        <f t="shared" si="51"/>
        <v>54600</v>
      </c>
      <c r="BW98" s="65">
        <f t="shared" si="52"/>
        <v>54600</v>
      </c>
      <c r="BX98" s="65">
        <f t="shared" si="52"/>
        <v>54600</v>
      </c>
      <c r="BY98" s="65">
        <f t="shared" si="52"/>
        <v>54600</v>
      </c>
      <c r="BZ98" s="65">
        <f t="shared" si="52"/>
        <v>54600</v>
      </c>
      <c r="CA98" s="65">
        <f t="shared" si="52"/>
        <v>54600</v>
      </c>
      <c r="CB98" s="65">
        <f t="shared" si="52"/>
        <v>54600</v>
      </c>
      <c r="CC98" s="65">
        <f t="shared" si="52"/>
        <v>54600</v>
      </c>
      <c r="CD98" s="65">
        <f t="shared" si="52"/>
        <v>54600</v>
      </c>
      <c r="CE98" s="65">
        <f t="shared" si="52"/>
        <v>54600</v>
      </c>
      <c r="CF98" s="65">
        <f t="shared" si="52"/>
        <v>54600</v>
      </c>
      <c r="CG98" s="65">
        <f t="shared" si="53"/>
        <v>54600</v>
      </c>
      <c r="CH98" s="65">
        <f t="shared" si="53"/>
        <v>54600</v>
      </c>
      <c r="CI98" s="65">
        <f t="shared" si="53"/>
        <v>54600</v>
      </c>
      <c r="CJ98" s="65">
        <f t="shared" si="53"/>
        <v>54600</v>
      </c>
      <c r="CK98" s="65">
        <f t="shared" si="53"/>
        <v>54600</v>
      </c>
      <c r="CL98" s="65">
        <f t="shared" si="53"/>
        <v>54600</v>
      </c>
      <c r="CM98" s="65">
        <f t="shared" si="53"/>
        <v>54600</v>
      </c>
      <c r="CN98" s="65">
        <f t="shared" si="53"/>
        <v>54600</v>
      </c>
      <c r="CO98" s="65">
        <f t="shared" si="53"/>
        <v>54600</v>
      </c>
      <c r="CP98" s="65">
        <f t="shared" si="53"/>
        <v>54600</v>
      </c>
      <c r="CQ98" s="65">
        <f t="shared" si="54"/>
        <v>54600</v>
      </c>
      <c r="CR98" s="65">
        <f t="shared" si="54"/>
        <v>54600</v>
      </c>
      <c r="CS98" s="65">
        <f t="shared" si="54"/>
        <v>54600</v>
      </c>
      <c r="CT98" s="65">
        <f t="shared" si="54"/>
        <v>54600</v>
      </c>
      <c r="CU98" s="65">
        <f t="shared" si="54"/>
        <v>54600</v>
      </c>
      <c r="CV98" s="65">
        <f t="shared" si="54"/>
        <v>54600</v>
      </c>
      <c r="CW98" s="65">
        <f t="shared" si="54"/>
        <v>54600</v>
      </c>
      <c r="CX98" s="65">
        <f t="shared" si="54"/>
        <v>54600</v>
      </c>
      <c r="CY98" s="65">
        <f t="shared" si="54"/>
        <v>54600</v>
      </c>
      <c r="CZ98" s="65">
        <f t="shared" si="54"/>
        <v>54600</v>
      </c>
      <c r="DA98" s="65">
        <f t="shared" si="55"/>
        <v>54600</v>
      </c>
      <c r="DB98" s="65">
        <f t="shared" si="55"/>
        <v>54600</v>
      </c>
      <c r="DC98" s="65">
        <f t="shared" si="55"/>
        <v>54600</v>
      </c>
      <c r="DD98" s="65">
        <f t="shared" si="55"/>
        <v>54600</v>
      </c>
      <c r="DE98" s="65">
        <f t="shared" si="55"/>
        <v>54600</v>
      </c>
      <c r="DF98" s="65">
        <f t="shared" si="55"/>
        <v>54600</v>
      </c>
      <c r="DG98" s="65">
        <f t="shared" si="55"/>
        <v>54600</v>
      </c>
      <c r="DH98" s="65">
        <f t="shared" si="55"/>
        <v>54600</v>
      </c>
      <c r="DI98" s="65">
        <f t="shared" si="55"/>
        <v>54600</v>
      </c>
      <c r="DJ98" s="65">
        <f t="shared" si="55"/>
        <v>54600</v>
      </c>
      <c r="DK98" s="65">
        <f t="shared" si="56"/>
        <v>54600</v>
      </c>
      <c r="DL98" s="65">
        <f t="shared" si="56"/>
        <v>54600</v>
      </c>
      <c r="DM98" s="65">
        <f t="shared" si="56"/>
        <v>54600</v>
      </c>
      <c r="DN98" s="65">
        <f t="shared" si="56"/>
        <v>54600</v>
      </c>
      <c r="DO98" s="65">
        <f t="shared" si="56"/>
        <v>54600</v>
      </c>
      <c r="DP98" s="65">
        <f t="shared" si="56"/>
        <v>54600</v>
      </c>
      <c r="DQ98" s="65">
        <f t="shared" si="56"/>
        <v>54600</v>
      </c>
      <c r="DR98" s="65">
        <f t="shared" si="56"/>
        <v>54600</v>
      </c>
      <c r="DS98" s="65">
        <f t="shared" si="56"/>
        <v>54600</v>
      </c>
      <c r="DT98" s="65">
        <f t="shared" si="56"/>
        <v>54600</v>
      </c>
      <c r="DU98" s="65">
        <f t="shared" si="57"/>
        <v>54600</v>
      </c>
      <c r="DV98" s="65">
        <f t="shared" si="57"/>
        <v>54600</v>
      </c>
      <c r="DW98" s="65">
        <f t="shared" si="57"/>
        <v>54600</v>
      </c>
      <c r="DX98" s="65">
        <f t="shared" si="57"/>
        <v>54600</v>
      </c>
      <c r="DY98" s="65">
        <f t="shared" si="57"/>
        <v>54600</v>
      </c>
      <c r="DZ98" s="65">
        <f t="shared" si="57"/>
        <v>54600</v>
      </c>
      <c r="EA98" s="65">
        <f t="shared" si="57"/>
        <v>54600</v>
      </c>
      <c r="EB98" s="65">
        <f t="shared" si="57"/>
        <v>54600</v>
      </c>
      <c r="EC98" s="65">
        <f t="shared" si="57"/>
        <v>54600</v>
      </c>
      <c r="ED98" s="65">
        <f t="shared" si="57"/>
        <v>54600</v>
      </c>
      <c r="EE98" s="65">
        <f t="shared" si="58"/>
        <v>54600</v>
      </c>
      <c r="EF98" s="65">
        <f t="shared" si="58"/>
        <v>54600</v>
      </c>
      <c r="EG98" s="65">
        <f t="shared" si="58"/>
        <v>54600</v>
      </c>
      <c r="EH98" s="65">
        <f t="shared" si="58"/>
        <v>54600</v>
      </c>
      <c r="EI98" s="65">
        <f t="shared" si="58"/>
        <v>54600</v>
      </c>
      <c r="EJ98" s="65">
        <f t="shared" si="58"/>
        <v>54600</v>
      </c>
      <c r="EK98" s="65">
        <f t="shared" si="58"/>
        <v>54600</v>
      </c>
      <c r="EL98" s="65">
        <f t="shared" si="58"/>
        <v>54600</v>
      </c>
      <c r="EM98" s="65">
        <f t="shared" si="58"/>
        <v>54600</v>
      </c>
      <c r="EN98" s="65">
        <f t="shared" si="58"/>
        <v>54600</v>
      </c>
      <c r="EO98" s="65">
        <f t="shared" si="59"/>
        <v>54600</v>
      </c>
      <c r="EP98" s="65">
        <f t="shared" si="59"/>
        <v>54600</v>
      </c>
      <c r="EQ98" s="65">
        <f t="shared" si="59"/>
        <v>54600</v>
      </c>
      <c r="ER98" s="65">
        <f t="shared" si="59"/>
        <v>54600</v>
      </c>
      <c r="ES98" s="65">
        <f t="shared" si="59"/>
        <v>54600</v>
      </c>
      <c r="ET98" s="65">
        <f t="shared" si="59"/>
        <v>54600</v>
      </c>
      <c r="EU98" s="65">
        <f t="shared" si="59"/>
        <v>54600</v>
      </c>
      <c r="EV98" s="65">
        <f t="shared" si="59"/>
        <v>54600</v>
      </c>
      <c r="EW98" s="65">
        <f t="shared" si="59"/>
        <v>54600</v>
      </c>
      <c r="EX98" s="65">
        <f t="shared" si="59"/>
        <v>54600</v>
      </c>
      <c r="EY98" s="65">
        <f t="shared" si="60"/>
        <v>54600</v>
      </c>
      <c r="EZ98" s="65">
        <f t="shared" si="60"/>
        <v>54600</v>
      </c>
      <c r="FA98" s="65">
        <f t="shared" si="60"/>
        <v>54600</v>
      </c>
      <c r="FB98" s="65">
        <f t="shared" si="60"/>
        <v>54600</v>
      </c>
    </row>
    <row r="99" spans="1:158" ht="7.95" customHeight="1" x14ac:dyDescent="0.3">
      <c r="A99" s="73"/>
      <c r="B99" s="1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79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</row>
    <row r="100" spans="1:158" ht="7.95" customHeight="1" x14ac:dyDescent="0.3"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65"/>
      <c r="FA100" s="65"/>
      <c r="FB100" s="65"/>
    </row>
    <row r="101" spans="1:158" ht="16.2" customHeight="1" x14ac:dyDescent="0.3">
      <c r="A101" s="53" t="s">
        <v>89</v>
      </c>
      <c r="C101" s="65">
        <f t="shared" ref="C101:AH101" si="61">SUM(C94:C98)</f>
        <v>42900</v>
      </c>
      <c r="D101" s="65">
        <f t="shared" si="61"/>
        <v>42900</v>
      </c>
      <c r="E101" s="65">
        <f t="shared" si="61"/>
        <v>29380</v>
      </c>
      <c r="F101" s="65">
        <f t="shared" si="61"/>
        <v>29484</v>
      </c>
      <c r="G101" s="65">
        <f t="shared" si="61"/>
        <v>38662</v>
      </c>
      <c r="H101" s="65">
        <f t="shared" si="61"/>
        <v>38662</v>
      </c>
      <c r="I101" s="65">
        <f t="shared" si="61"/>
        <v>41210</v>
      </c>
      <c r="J101" s="65">
        <f t="shared" si="61"/>
        <v>41210</v>
      </c>
      <c r="K101" s="65">
        <f t="shared" si="61"/>
        <v>41210</v>
      </c>
      <c r="L101" s="65">
        <f t="shared" si="61"/>
        <v>41210</v>
      </c>
      <c r="M101" s="65">
        <f t="shared" si="61"/>
        <v>41210</v>
      </c>
      <c r="N101" s="65">
        <f t="shared" si="61"/>
        <v>41210</v>
      </c>
      <c r="O101" s="65">
        <f t="shared" si="61"/>
        <v>43758</v>
      </c>
      <c r="P101" s="65">
        <f t="shared" si="61"/>
        <v>45838</v>
      </c>
      <c r="Q101" s="65">
        <f t="shared" si="61"/>
        <v>45838</v>
      </c>
      <c r="R101" s="67">
        <f t="shared" si="61"/>
        <v>45838</v>
      </c>
      <c r="S101" s="65">
        <f t="shared" si="61"/>
        <v>51428</v>
      </c>
      <c r="T101" s="65">
        <f t="shared" si="61"/>
        <v>51428</v>
      </c>
      <c r="U101" s="65">
        <f t="shared" si="61"/>
        <v>57018</v>
      </c>
      <c r="V101" s="65">
        <f t="shared" si="61"/>
        <v>57018</v>
      </c>
      <c r="W101" s="65">
        <f t="shared" si="61"/>
        <v>57018</v>
      </c>
      <c r="X101" s="65">
        <f t="shared" si="61"/>
        <v>57746</v>
      </c>
      <c r="Y101" s="65">
        <f t="shared" si="61"/>
        <v>57746</v>
      </c>
      <c r="Z101" s="65">
        <f t="shared" si="61"/>
        <v>70746</v>
      </c>
      <c r="AA101" s="65">
        <f t="shared" si="61"/>
        <v>70746</v>
      </c>
      <c r="AB101" s="65">
        <f t="shared" si="61"/>
        <v>77246</v>
      </c>
      <c r="AC101" s="65">
        <f t="shared" si="61"/>
        <v>77246</v>
      </c>
      <c r="AD101" s="65">
        <f t="shared" si="61"/>
        <v>77246</v>
      </c>
      <c r="AE101" s="65">
        <f t="shared" si="61"/>
        <v>81146</v>
      </c>
      <c r="AF101" s="65">
        <f t="shared" si="61"/>
        <v>81146</v>
      </c>
      <c r="AG101" s="65">
        <f t="shared" si="61"/>
        <v>81146</v>
      </c>
      <c r="AH101" s="65">
        <f t="shared" si="61"/>
        <v>81146</v>
      </c>
      <c r="AI101" s="65">
        <f t="shared" ref="AI101:BN101" si="62">SUM(AI94:AI98)</f>
        <v>81146</v>
      </c>
      <c r="AJ101" s="65">
        <f t="shared" si="62"/>
        <v>81146</v>
      </c>
      <c r="AK101" s="65">
        <f t="shared" si="62"/>
        <v>81146</v>
      </c>
      <c r="AL101" s="65">
        <f t="shared" si="62"/>
        <v>81146</v>
      </c>
      <c r="AM101" s="65">
        <f t="shared" si="62"/>
        <v>86996</v>
      </c>
      <c r="AN101" s="65">
        <f t="shared" si="62"/>
        <v>86996</v>
      </c>
      <c r="AO101" s="65">
        <f t="shared" si="62"/>
        <v>86996</v>
      </c>
      <c r="AP101" s="65">
        <f t="shared" si="62"/>
        <v>86996</v>
      </c>
      <c r="AQ101" s="65">
        <f t="shared" si="62"/>
        <v>86996</v>
      </c>
      <c r="AR101" s="65">
        <f t="shared" si="62"/>
        <v>86996</v>
      </c>
      <c r="AS101" s="65">
        <f t="shared" si="62"/>
        <v>86996</v>
      </c>
      <c r="AT101" s="65">
        <f t="shared" si="62"/>
        <v>86996</v>
      </c>
      <c r="AU101" s="65">
        <f t="shared" si="62"/>
        <v>96746</v>
      </c>
      <c r="AV101" s="65">
        <f t="shared" si="62"/>
        <v>96746</v>
      </c>
      <c r="AW101" s="65">
        <f t="shared" si="62"/>
        <v>96746</v>
      </c>
      <c r="AX101" s="65">
        <f t="shared" si="62"/>
        <v>96746</v>
      </c>
      <c r="AY101" s="65">
        <f t="shared" si="62"/>
        <v>96746</v>
      </c>
      <c r="AZ101" s="65">
        <f t="shared" si="62"/>
        <v>96746</v>
      </c>
      <c r="BA101" s="65">
        <f t="shared" si="62"/>
        <v>97656</v>
      </c>
      <c r="BB101" s="65">
        <f t="shared" si="62"/>
        <v>97656</v>
      </c>
      <c r="BC101" s="65">
        <f t="shared" si="62"/>
        <v>97656</v>
      </c>
      <c r="BD101" s="65">
        <f t="shared" si="62"/>
        <v>97656</v>
      </c>
      <c r="BE101" s="65">
        <f t="shared" si="62"/>
        <v>97656</v>
      </c>
      <c r="BF101" s="65">
        <f t="shared" si="62"/>
        <v>97656</v>
      </c>
      <c r="BG101" s="65">
        <f t="shared" si="62"/>
        <v>97656</v>
      </c>
      <c r="BH101" s="65">
        <f t="shared" si="62"/>
        <v>97656</v>
      </c>
      <c r="BI101" s="65">
        <f t="shared" si="62"/>
        <v>104156</v>
      </c>
      <c r="BJ101" s="65">
        <f t="shared" si="62"/>
        <v>104156</v>
      </c>
      <c r="BK101" s="65">
        <f t="shared" si="62"/>
        <v>104156</v>
      </c>
      <c r="BL101" s="65">
        <f t="shared" si="62"/>
        <v>104156</v>
      </c>
      <c r="BM101" s="65">
        <f t="shared" si="62"/>
        <v>104156</v>
      </c>
      <c r="BN101" s="65">
        <f t="shared" si="62"/>
        <v>104156</v>
      </c>
      <c r="BO101" s="65">
        <f t="shared" ref="BO101:CT101" si="63">SUM(BO94:BO98)</f>
        <v>104156</v>
      </c>
      <c r="BP101" s="65">
        <f t="shared" si="63"/>
        <v>104156</v>
      </c>
      <c r="BQ101" s="65">
        <f t="shared" si="63"/>
        <v>104156</v>
      </c>
      <c r="BR101" s="65">
        <f t="shared" si="63"/>
        <v>113256</v>
      </c>
      <c r="BS101" s="65">
        <f t="shared" si="63"/>
        <v>113256</v>
      </c>
      <c r="BT101" s="65">
        <f t="shared" si="63"/>
        <v>113256</v>
      </c>
      <c r="BU101" s="65">
        <f t="shared" si="63"/>
        <v>113256</v>
      </c>
      <c r="BV101" s="65">
        <f t="shared" si="63"/>
        <v>113256</v>
      </c>
      <c r="BW101" s="65">
        <f t="shared" si="63"/>
        <v>113256</v>
      </c>
      <c r="BX101" s="65">
        <f t="shared" si="63"/>
        <v>113256</v>
      </c>
      <c r="BY101" s="65">
        <f t="shared" si="63"/>
        <v>113256</v>
      </c>
      <c r="BZ101" s="65">
        <f t="shared" si="63"/>
        <v>113256</v>
      </c>
      <c r="CA101" s="65">
        <f t="shared" si="63"/>
        <v>113256</v>
      </c>
      <c r="CB101" s="65">
        <f t="shared" si="63"/>
        <v>112346</v>
      </c>
      <c r="CC101" s="65">
        <f t="shared" si="63"/>
        <v>112346</v>
      </c>
      <c r="CD101" s="65">
        <f t="shared" si="63"/>
        <v>112346</v>
      </c>
      <c r="CE101" s="65">
        <f t="shared" si="63"/>
        <v>112346</v>
      </c>
      <c r="CF101" s="65">
        <f t="shared" si="63"/>
        <v>112346</v>
      </c>
      <c r="CG101" s="65">
        <f t="shared" si="63"/>
        <v>112346</v>
      </c>
      <c r="CH101" s="65">
        <f t="shared" si="63"/>
        <v>112346</v>
      </c>
      <c r="CI101" s="65">
        <f t="shared" si="63"/>
        <v>112346</v>
      </c>
      <c r="CJ101" s="65">
        <f t="shared" si="63"/>
        <v>112346</v>
      </c>
      <c r="CK101" s="65">
        <f t="shared" si="63"/>
        <v>112346</v>
      </c>
      <c r="CL101" s="65">
        <f t="shared" si="63"/>
        <v>112346</v>
      </c>
      <c r="CM101" s="65">
        <f t="shared" si="63"/>
        <v>112346</v>
      </c>
      <c r="CN101" s="65">
        <f t="shared" si="63"/>
        <v>112346</v>
      </c>
      <c r="CO101" s="65">
        <f t="shared" si="63"/>
        <v>112346</v>
      </c>
      <c r="CP101" s="65">
        <f t="shared" si="63"/>
        <v>112346</v>
      </c>
      <c r="CQ101" s="65">
        <f t="shared" si="63"/>
        <v>112346</v>
      </c>
      <c r="CR101" s="65">
        <f t="shared" si="63"/>
        <v>112346</v>
      </c>
      <c r="CS101" s="65">
        <f t="shared" si="63"/>
        <v>112346</v>
      </c>
      <c r="CT101" s="65">
        <f t="shared" si="63"/>
        <v>112346</v>
      </c>
      <c r="CU101" s="65">
        <f t="shared" ref="CU101:DZ101" si="64">SUM(CU94:CU98)</f>
        <v>112346</v>
      </c>
      <c r="CV101" s="65">
        <f t="shared" si="64"/>
        <v>112346</v>
      </c>
      <c r="CW101" s="65">
        <f t="shared" si="64"/>
        <v>112346</v>
      </c>
      <c r="CX101" s="65">
        <f t="shared" si="64"/>
        <v>112346</v>
      </c>
      <c r="CY101" s="65">
        <f t="shared" si="64"/>
        <v>112346</v>
      </c>
      <c r="CZ101" s="65">
        <f t="shared" si="64"/>
        <v>112346</v>
      </c>
      <c r="DA101" s="65">
        <f t="shared" si="64"/>
        <v>112346</v>
      </c>
      <c r="DB101" s="65">
        <f t="shared" si="64"/>
        <v>112346</v>
      </c>
      <c r="DC101" s="65">
        <f t="shared" si="64"/>
        <v>112346</v>
      </c>
      <c r="DD101" s="65">
        <f t="shared" si="64"/>
        <v>112346</v>
      </c>
      <c r="DE101" s="65">
        <f t="shared" si="64"/>
        <v>112346</v>
      </c>
      <c r="DF101" s="65">
        <f t="shared" si="64"/>
        <v>112346</v>
      </c>
      <c r="DG101" s="65">
        <f t="shared" si="64"/>
        <v>112346</v>
      </c>
      <c r="DH101" s="65">
        <f t="shared" si="64"/>
        <v>112346</v>
      </c>
      <c r="DI101" s="65">
        <f t="shared" si="64"/>
        <v>112346</v>
      </c>
      <c r="DJ101" s="65">
        <f t="shared" si="64"/>
        <v>112346</v>
      </c>
      <c r="DK101" s="65">
        <f t="shared" si="64"/>
        <v>112346</v>
      </c>
      <c r="DL101" s="65">
        <f t="shared" si="64"/>
        <v>112346</v>
      </c>
      <c r="DM101" s="65">
        <f t="shared" si="64"/>
        <v>112346</v>
      </c>
      <c r="DN101" s="65">
        <f t="shared" si="64"/>
        <v>112346</v>
      </c>
      <c r="DO101" s="65">
        <f t="shared" si="64"/>
        <v>112346</v>
      </c>
      <c r="DP101" s="65">
        <f t="shared" si="64"/>
        <v>112346</v>
      </c>
      <c r="DQ101" s="65">
        <f t="shared" si="64"/>
        <v>112346</v>
      </c>
      <c r="DR101" s="65">
        <f t="shared" si="64"/>
        <v>112346</v>
      </c>
      <c r="DS101" s="65">
        <f t="shared" si="64"/>
        <v>112346</v>
      </c>
      <c r="DT101" s="65">
        <f t="shared" si="64"/>
        <v>112346</v>
      </c>
      <c r="DU101" s="65">
        <f t="shared" si="64"/>
        <v>112346</v>
      </c>
      <c r="DV101" s="65">
        <f t="shared" si="64"/>
        <v>112346</v>
      </c>
      <c r="DW101" s="65">
        <f t="shared" si="64"/>
        <v>112346</v>
      </c>
      <c r="DX101" s="65">
        <f t="shared" si="64"/>
        <v>112346</v>
      </c>
      <c r="DY101" s="65">
        <f t="shared" si="64"/>
        <v>112346</v>
      </c>
      <c r="DZ101" s="65">
        <f t="shared" si="64"/>
        <v>112346</v>
      </c>
      <c r="EA101" s="65">
        <f t="shared" ref="EA101:FB101" si="65">SUM(EA94:EA98)</f>
        <v>112346</v>
      </c>
      <c r="EB101" s="65">
        <f t="shared" si="65"/>
        <v>112346</v>
      </c>
      <c r="EC101" s="65">
        <f t="shared" si="65"/>
        <v>112346</v>
      </c>
      <c r="ED101" s="65">
        <f t="shared" si="65"/>
        <v>112346</v>
      </c>
      <c r="EE101" s="65">
        <f t="shared" si="65"/>
        <v>112346</v>
      </c>
      <c r="EF101" s="65">
        <f t="shared" si="65"/>
        <v>112346</v>
      </c>
      <c r="EG101" s="65">
        <f t="shared" si="65"/>
        <v>112346</v>
      </c>
      <c r="EH101" s="65">
        <f t="shared" si="65"/>
        <v>112346</v>
      </c>
      <c r="EI101" s="65">
        <f t="shared" si="65"/>
        <v>112346</v>
      </c>
      <c r="EJ101" s="65">
        <f t="shared" si="65"/>
        <v>112346</v>
      </c>
      <c r="EK101" s="65">
        <f t="shared" si="65"/>
        <v>112346</v>
      </c>
      <c r="EL101" s="65">
        <f t="shared" si="65"/>
        <v>112346</v>
      </c>
      <c r="EM101" s="65">
        <f t="shared" si="65"/>
        <v>112346</v>
      </c>
      <c r="EN101" s="65">
        <f t="shared" si="65"/>
        <v>112346</v>
      </c>
      <c r="EO101" s="65">
        <f t="shared" si="65"/>
        <v>112346</v>
      </c>
      <c r="EP101" s="65">
        <f t="shared" si="65"/>
        <v>112346</v>
      </c>
      <c r="EQ101" s="65">
        <f t="shared" si="65"/>
        <v>112346</v>
      </c>
      <c r="ER101" s="65">
        <f t="shared" si="65"/>
        <v>112346</v>
      </c>
      <c r="ES101" s="65">
        <f t="shared" si="65"/>
        <v>112346</v>
      </c>
      <c r="ET101" s="65">
        <f t="shared" si="65"/>
        <v>112346</v>
      </c>
      <c r="EU101" s="65">
        <f t="shared" si="65"/>
        <v>112346</v>
      </c>
      <c r="EV101" s="65">
        <f t="shared" si="65"/>
        <v>112346</v>
      </c>
      <c r="EW101" s="65">
        <f t="shared" si="65"/>
        <v>112346</v>
      </c>
      <c r="EX101" s="65">
        <f t="shared" si="65"/>
        <v>112346</v>
      </c>
      <c r="EY101" s="65">
        <f t="shared" si="65"/>
        <v>112346</v>
      </c>
      <c r="EZ101" s="65">
        <f t="shared" si="65"/>
        <v>112346</v>
      </c>
      <c r="FA101" s="65">
        <f t="shared" si="65"/>
        <v>112346</v>
      </c>
      <c r="FB101" s="65">
        <f t="shared" si="65"/>
        <v>112346</v>
      </c>
    </row>
    <row r="102" spans="1:158" ht="16.2" customHeight="1" x14ac:dyDescent="0.3"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65"/>
      <c r="FA102" s="65"/>
      <c r="FB102" s="65"/>
    </row>
    <row r="103" spans="1:158" ht="16.2" customHeight="1" x14ac:dyDescent="0.3">
      <c r="A103" s="53" t="s">
        <v>90</v>
      </c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5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</row>
    <row r="104" spans="1:158" s="61" customFormat="1" ht="16.2" customHeight="1" x14ac:dyDescent="0.3">
      <c r="A104" s="57" t="s">
        <v>38</v>
      </c>
      <c r="C104" s="70">
        <v>500</v>
      </c>
      <c r="D104" s="70">
        <v>500</v>
      </c>
      <c r="E104" s="71">
        <f t="shared" ref="E104:AJ104" si="66">C28</f>
        <v>660.4</v>
      </c>
      <c r="F104" s="71">
        <f t="shared" si="66"/>
        <v>686.4</v>
      </c>
      <c r="G104" s="71">
        <f t="shared" si="66"/>
        <v>837.2</v>
      </c>
      <c r="H104" s="71">
        <f t="shared" si="66"/>
        <v>837.2</v>
      </c>
      <c r="I104" s="71">
        <f t="shared" si="66"/>
        <v>873.6</v>
      </c>
      <c r="J104" s="71">
        <f t="shared" si="66"/>
        <v>873.6</v>
      </c>
      <c r="K104" s="71">
        <f t="shared" si="66"/>
        <v>873.6</v>
      </c>
      <c r="L104" s="71">
        <f t="shared" si="66"/>
        <v>873.6</v>
      </c>
      <c r="M104" s="71">
        <f t="shared" si="66"/>
        <v>873.6</v>
      </c>
      <c r="N104" s="71">
        <f t="shared" si="66"/>
        <v>873.6</v>
      </c>
      <c r="O104" s="71">
        <f t="shared" si="66"/>
        <v>910</v>
      </c>
      <c r="P104" s="71">
        <f t="shared" si="66"/>
        <v>962</v>
      </c>
      <c r="Q104" s="71">
        <f t="shared" si="66"/>
        <v>962</v>
      </c>
      <c r="R104" s="80">
        <f t="shared" si="66"/>
        <v>962</v>
      </c>
      <c r="S104" s="71">
        <f t="shared" si="66"/>
        <v>1092</v>
      </c>
      <c r="T104" s="71">
        <f t="shared" si="66"/>
        <v>1092</v>
      </c>
      <c r="U104" s="71">
        <f t="shared" si="66"/>
        <v>1222</v>
      </c>
      <c r="V104" s="71">
        <f t="shared" si="66"/>
        <v>1222</v>
      </c>
      <c r="W104" s="71">
        <f t="shared" si="66"/>
        <v>1222</v>
      </c>
      <c r="X104" s="71">
        <f t="shared" si="66"/>
        <v>1232.4000000000001</v>
      </c>
      <c r="Y104" s="71">
        <f t="shared" si="66"/>
        <v>1232.4000000000001</v>
      </c>
      <c r="Z104" s="71">
        <f t="shared" si="66"/>
        <v>1232.4000000000001</v>
      </c>
      <c r="AA104" s="71">
        <f t="shared" si="66"/>
        <v>1232.4000000000001</v>
      </c>
      <c r="AB104" s="71">
        <f t="shared" si="66"/>
        <v>1232.4000000000001</v>
      </c>
      <c r="AC104" s="71">
        <f t="shared" si="66"/>
        <v>1232.4000000000001</v>
      </c>
      <c r="AD104" s="71">
        <f t="shared" si="66"/>
        <v>1232.4000000000001</v>
      </c>
      <c r="AE104" s="71">
        <f t="shared" si="66"/>
        <v>1232.4000000000001</v>
      </c>
      <c r="AF104" s="71">
        <f t="shared" si="66"/>
        <v>1232.4000000000001</v>
      </c>
      <c r="AG104" s="71">
        <f t="shared" si="66"/>
        <v>1232.4000000000001</v>
      </c>
      <c r="AH104" s="71">
        <f t="shared" si="66"/>
        <v>1232.4000000000001</v>
      </c>
      <c r="AI104" s="71">
        <f t="shared" si="66"/>
        <v>1232.4000000000001</v>
      </c>
      <c r="AJ104" s="71">
        <f t="shared" si="66"/>
        <v>1232.4000000000001</v>
      </c>
      <c r="AK104" s="71">
        <f t="shared" ref="AK104:BP104" si="67">AI28</f>
        <v>1232.4000000000001</v>
      </c>
      <c r="AL104" s="71">
        <f t="shared" si="67"/>
        <v>1232.4000000000001</v>
      </c>
      <c r="AM104" s="71">
        <f t="shared" si="67"/>
        <v>1232.4000000000001</v>
      </c>
      <c r="AN104" s="71">
        <f t="shared" si="67"/>
        <v>1232.4000000000001</v>
      </c>
      <c r="AO104" s="71">
        <f t="shared" si="67"/>
        <v>1232.4000000000001</v>
      </c>
      <c r="AP104" s="71">
        <f t="shared" si="67"/>
        <v>1232.4000000000001</v>
      </c>
      <c r="AQ104" s="71">
        <f t="shared" si="67"/>
        <v>1232.4000000000001</v>
      </c>
      <c r="AR104" s="71">
        <f t="shared" si="67"/>
        <v>1232.4000000000001</v>
      </c>
      <c r="AS104" s="71">
        <f t="shared" si="67"/>
        <v>1232.4000000000001</v>
      </c>
      <c r="AT104" s="71">
        <f t="shared" si="67"/>
        <v>1232.4000000000001</v>
      </c>
      <c r="AU104" s="71">
        <f t="shared" si="67"/>
        <v>1232.4000000000001</v>
      </c>
      <c r="AV104" s="71">
        <f t="shared" si="67"/>
        <v>1232.4000000000001</v>
      </c>
      <c r="AW104" s="71">
        <f t="shared" si="67"/>
        <v>1232.4000000000001</v>
      </c>
      <c r="AX104" s="71">
        <f t="shared" si="67"/>
        <v>1232.4000000000001</v>
      </c>
      <c r="AY104" s="71">
        <f t="shared" si="67"/>
        <v>1232.4000000000001</v>
      </c>
      <c r="AZ104" s="71">
        <f t="shared" si="67"/>
        <v>1232.4000000000001</v>
      </c>
      <c r="BA104" s="71">
        <f t="shared" si="67"/>
        <v>1245.4000000000001</v>
      </c>
      <c r="BB104" s="71">
        <f t="shared" si="67"/>
        <v>1245.4000000000001</v>
      </c>
      <c r="BC104" s="71">
        <f t="shared" si="67"/>
        <v>1245.4000000000001</v>
      </c>
      <c r="BD104" s="71">
        <f t="shared" si="67"/>
        <v>1245.4000000000001</v>
      </c>
      <c r="BE104" s="71">
        <f t="shared" si="67"/>
        <v>1245.4000000000001</v>
      </c>
      <c r="BF104" s="71">
        <f t="shared" si="67"/>
        <v>1245.4000000000001</v>
      </c>
      <c r="BG104" s="71">
        <f t="shared" si="67"/>
        <v>1245.4000000000001</v>
      </c>
      <c r="BH104" s="71">
        <f t="shared" si="67"/>
        <v>1245.4000000000001</v>
      </c>
      <c r="BI104" s="71">
        <f t="shared" si="67"/>
        <v>1245.4000000000001</v>
      </c>
      <c r="BJ104" s="71">
        <f t="shared" si="67"/>
        <v>1245.4000000000001</v>
      </c>
      <c r="BK104" s="71">
        <f t="shared" si="67"/>
        <v>1245.4000000000001</v>
      </c>
      <c r="BL104" s="71">
        <f t="shared" si="67"/>
        <v>1245.4000000000001</v>
      </c>
      <c r="BM104" s="71">
        <f t="shared" si="67"/>
        <v>1245.4000000000001</v>
      </c>
      <c r="BN104" s="71">
        <f t="shared" si="67"/>
        <v>1245.4000000000001</v>
      </c>
      <c r="BO104" s="71">
        <f t="shared" si="67"/>
        <v>1245.4000000000001</v>
      </c>
      <c r="BP104" s="71">
        <f t="shared" si="67"/>
        <v>1245.4000000000001</v>
      </c>
      <c r="BQ104" s="71">
        <f t="shared" ref="BQ104:CV104" si="68">BO28</f>
        <v>1245.4000000000001</v>
      </c>
      <c r="BR104" s="71">
        <f t="shared" si="68"/>
        <v>1245.4000000000001</v>
      </c>
      <c r="BS104" s="71">
        <f t="shared" si="68"/>
        <v>1245.4000000000001</v>
      </c>
      <c r="BT104" s="71">
        <f t="shared" si="68"/>
        <v>1245.4000000000001</v>
      </c>
      <c r="BU104" s="71">
        <f t="shared" si="68"/>
        <v>1245.4000000000001</v>
      </c>
      <c r="BV104" s="71">
        <f t="shared" si="68"/>
        <v>1245.4000000000001</v>
      </c>
      <c r="BW104" s="71">
        <f t="shared" si="68"/>
        <v>1245.4000000000001</v>
      </c>
      <c r="BX104" s="71">
        <f t="shared" si="68"/>
        <v>1245.4000000000001</v>
      </c>
      <c r="BY104" s="71">
        <f t="shared" si="68"/>
        <v>1245.4000000000001</v>
      </c>
      <c r="BZ104" s="71">
        <f t="shared" si="68"/>
        <v>1245.4000000000001</v>
      </c>
      <c r="CA104" s="71">
        <f t="shared" si="68"/>
        <v>1245.4000000000001</v>
      </c>
      <c r="CB104" s="71">
        <f t="shared" si="68"/>
        <v>1232.4000000000001</v>
      </c>
      <c r="CC104" s="71">
        <f t="shared" si="68"/>
        <v>1232.4000000000001</v>
      </c>
      <c r="CD104" s="71">
        <f t="shared" si="68"/>
        <v>1232.4000000000001</v>
      </c>
      <c r="CE104" s="71">
        <f t="shared" si="68"/>
        <v>1232.4000000000001</v>
      </c>
      <c r="CF104" s="71">
        <f t="shared" si="68"/>
        <v>1232.4000000000001</v>
      </c>
      <c r="CG104" s="71">
        <f t="shared" si="68"/>
        <v>1232.4000000000001</v>
      </c>
      <c r="CH104" s="71">
        <f t="shared" si="68"/>
        <v>1232.4000000000001</v>
      </c>
      <c r="CI104" s="71">
        <f t="shared" si="68"/>
        <v>1232.4000000000001</v>
      </c>
      <c r="CJ104" s="71">
        <f t="shared" si="68"/>
        <v>1232.4000000000001</v>
      </c>
      <c r="CK104" s="71">
        <f t="shared" si="68"/>
        <v>1232.4000000000001</v>
      </c>
      <c r="CL104" s="71">
        <f t="shared" si="68"/>
        <v>1232.4000000000001</v>
      </c>
      <c r="CM104" s="71">
        <f t="shared" si="68"/>
        <v>1232.4000000000001</v>
      </c>
      <c r="CN104" s="71">
        <f t="shared" si="68"/>
        <v>1232.4000000000001</v>
      </c>
      <c r="CO104" s="71">
        <f t="shared" si="68"/>
        <v>1232.4000000000001</v>
      </c>
      <c r="CP104" s="71">
        <f t="shared" si="68"/>
        <v>1232.4000000000001</v>
      </c>
      <c r="CQ104" s="71">
        <f t="shared" si="68"/>
        <v>1232.4000000000001</v>
      </c>
      <c r="CR104" s="71">
        <f t="shared" si="68"/>
        <v>1232.4000000000001</v>
      </c>
      <c r="CS104" s="71">
        <f t="shared" si="68"/>
        <v>1232.4000000000001</v>
      </c>
      <c r="CT104" s="71">
        <f t="shared" si="68"/>
        <v>1232.4000000000001</v>
      </c>
      <c r="CU104" s="71">
        <f t="shared" si="68"/>
        <v>1232.4000000000001</v>
      </c>
      <c r="CV104" s="71">
        <f t="shared" si="68"/>
        <v>1232.4000000000001</v>
      </c>
      <c r="CW104" s="71">
        <f t="shared" ref="CW104:EB104" si="69">CU28</f>
        <v>1232.4000000000001</v>
      </c>
      <c r="CX104" s="71">
        <f t="shared" si="69"/>
        <v>1232.4000000000001</v>
      </c>
      <c r="CY104" s="71">
        <f t="shared" si="69"/>
        <v>1232.4000000000001</v>
      </c>
      <c r="CZ104" s="71">
        <f t="shared" si="69"/>
        <v>1232.4000000000001</v>
      </c>
      <c r="DA104" s="71">
        <f t="shared" si="69"/>
        <v>1232.4000000000001</v>
      </c>
      <c r="DB104" s="71">
        <f t="shared" si="69"/>
        <v>1232.4000000000001</v>
      </c>
      <c r="DC104" s="71">
        <f t="shared" si="69"/>
        <v>1232.4000000000001</v>
      </c>
      <c r="DD104" s="71">
        <f t="shared" si="69"/>
        <v>1232.4000000000001</v>
      </c>
      <c r="DE104" s="71">
        <f t="shared" si="69"/>
        <v>1232.4000000000001</v>
      </c>
      <c r="DF104" s="71">
        <f t="shared" si="69"/>
        <v>1232.4000000000001</v>
      </c>
      <c r="DG104" s="71">
        <f t="shared" si="69"/>
        <v>1232.4000000000001</v>
      </c>
      <c r="DH104" s="71">
        <f t="shared" si="69"/>
        <v>1232.4000000000001</v>
      </c>
      <c r="DI104" s="71">
        <f t="shared" si="69"/>
        <v>1232.4000000000001</v>
      </c>
      <c r="DJ104" s="71">
        <f t="shared" si="69"/>
        <v>1232.4000000000001</v>
      </c>
      <c r="DK104" s="71">
        <f t="shared" si="69"/>
        <v>1232.4000000000001</v>
      </c>
      <c r="DL104" s="71">
        <f t="shared" si="69"/>
        <v>1232.4000000000001</v>
      </c>
      <c r="DM104" s="71">
        <f t="shared" si="69"/>
        <v>1232.4000000000001</v>
      </c>
      <c r="DN104" s="71">
        <f t="shared" si="69"/>
        <v>1232.4000000000001</v>
      </c>
      <c r="DO104" s="71">
        <f t="shared" si="69"/>
        <v>1232.4000000000001</v>
      </c>
      <c r="DP104" s="71">
        <f t="shared" si="69"/>
        <v>1232.4000000000001</v>
      </c>
      <c r="DQ104" s="71">
        <f t="shared" si="69"/>
        <v>1232.4000000000001</v>
      </c>
      <c r="DR104" s="71">
        <f t="shared" si="69"/>
        <v>1232.4000000000001</v>
      </c>
      <c r="DS104" s="71">
        <f t="shared" si="69"/>
        <v>1232.4000000000001</v>
      </c>
      <c r="DT104" s="71">
        <f t="shared" si="69"/>
        <v>1232.4000000000001</v>
      </c>
      <c r="DU104" s="71">
        <f t="shared" si="69"/>
        <v>1232.4000000000001</v>
      </c>
      <c r="DV104" s="71">
        <f t="shared" si="69"/>
        <v>1232.4000000000001</v>
      </c>
      <c r="DW104" s="71">
        <f t="shared" si="69"/>
        <v>1232.4000000000001</v>
      </c>
      <c r="DX104" s="71">
        <f t="shared" si="69"/>
        <v>1232.4000000000001</v>
      </c>
      <c r="DY104" s="71">
        <f t="shared" si="69"/>
        <v>1232.4000000000001</v>
      </c>
      <c r="DZ104" s="71">
        <f t="shared" si="69"/>
        <v>1232.4000000000001</v>
      </c>
      <c r="EA104" s="71">
        <f t="shared" si="69"/>
        <v>1232.4000000000001</v>
      </c>
      <c r="EB104" s="71">
        <f t="shared" si="69"/>
        <v>1232.4000000000001</v>
      </c>
      <c r="EC104" s="71">
        <f t="shared" ref="EC104:FB104" si="70">EA28</f>
        <v>1232.4000000000001</v>
      </c>
      <c r="ED104" s="71">
        <f t="shared" si="70"/>
        <v>1232.4000000000001</v>
      </c>
      <c r="EE104" s="71">
        <f t="shared" si="70"/>
        <v>1232.4000000000001</v>
      </c>
      <c r="EF104" s="71">
        <f t="shared" si="70"/>
        <v>1232.4000000000001</v>
      </c>
      <c r="EG104" s="71">
        <f t="shared" si="70"/>
        <v>1232.4000000000001</v>
      </c>
      <c r="EH104" s="71">
        <f t="shared" si="70"/>
        <v>1232.4000000000001</v>
      </c>
      <c r="EI104" s="71">
        <f t="shared" si="70"/>
        <v>1232.4000000000001</v>
      </c>
      <c r="EJ104" s="71">
        <f t="shared" si="70"/>
        <v>1232.4000000000001</v>
      </c>
      <c r="EK104" s="71">
        <f t="shared" si="70"/>
        <v>1232.4000000000001</v>
      </c>
      <c r="EL104" s="71">
        <f t="shared" si="70"/>
        <v>1232.4000000000001</v>
      </c>
      <c r="EM104" s="71">
        <f t="shared" si="70"/>
        <v>1232.4000000000001</v>
      </c>
      <c r="EN104" s="71">
        <f t="shared" si="70"/>
        <v>1232.4000000000001</v>
      </c>
      <c r="EO104" s="71">
        <f t="shared" si="70"/>
        <v>1232.4000000000001</v>
      </c>
      <c r="EP104" s="71">
        <f t="shared" si="70"/>
        <v>1232.4000000000001</v>
      </c>
      <c r="EQ104" s="71">
        <f t="shared" si="70"/>
        <v>1232.4000000000001</v>
      </c>
      <c r="ER104" s="71">
        <f t="shared" si="70"/>
        <v>1232.4000000000001</v>
      </c>
      <c r="ES104" s="71">
        <f t="shared" si="70"/>
        <v>1232.4000000000001</v>
      </c>
      <c r="ET104" s="71">
        <f t="shared" si="70"/>
        <v>1232.4000000000001</v>
      </c>
      <c r="EU104" s="71">
        <f t="shared" si="70"/>
        <v>1232.4000000000001</v>
      </c>
      <c r="EV104" s="71">
        <f t="shared" si="70"/>
        <v>1232.4000000000001</v>
      </c>
      <c r="EW104" s="71">
        <f t="shared" si="70"/>
        <v>1232.4000000000001</v>
      </c>
      <c r="EX104" s="71">
        <f t="shared" si="70"/>
        <v>1232.4000000000001</v>
      </c>
      <c r="EY104" s="71">
        <f t="shared" si="70"/>
        <v>1232.4000000000001</v>
      </c>
      <c r="EZ104" s="71">
        <f t="shared" si="70"/>
        <v>1232.4000000000001</v>
      </c>
      <c r="FA104" s="71">
        <f t="shared" si="70"/>
        <v>1232.4000000000001</v>
      </c>
      <c r="FB104" s="71">
        <f t="shared" si="70"/>
        <v>1232.4000000000001</v>
      </c>
    </row>
    <row r="105" spans="1:158" s="61" customFormat="1" ht="16.2" customHeight="1" x14ac:dyDescent="0.3">
      <c r="A105" s="57" t="s">
        <v>22</v>
      </c>
      <c r="C105" s="70">
        <v>160</v>
      </c>
      <c r="D105" s="70">
        <f t="shared" ref="D105:AI105" si="71">C29</f>
        <v>171.60000000000002</v>
      </c>
      <c r="E105" s="71">
        <f t="shared" si="71"/>
        <v>171.60000000000002</v>
      </c>
      <c r="F105" s="71">
        <f t="shared" si="71"/>
        <v>171.60000000000002</v>
      </c>
      <c r="G105" s="71">
        <f t="shared" si="71"/>
        <v>171.60000000000002</v>
      </c>
      <c r="H105" s="71">
        <f t="shared" si="71"/>
        <v>171.60000000000002</v>
      </c>
      <c r="I105" s="71">
        <f t="shared" si="71"/>
        <v>171.60000000000002</v>
      </c>
      <c r="J105" s="71">
        <f t="shared" si="71"/>
        <v>171.60000000000002</v>
      </c>
      <c r="K105" s="71">
        <f t="shared" si="71"/>
        <v>171.60000000000002</v>
      </c>
      <c r="L105" s="71">
        <f t="shared" si="71"/>
        <v>200.20000000000002</v>
      </c>
      <c r="M105" s="71">
        <f t="shared" si="71"/>
        <v>200.20000000000002</v>
      </c>
      <c r="N105" s="71">
        <f t="shared" si="71"/>
        <v>214.50000000000003</v>
      </c>
      <c r="O105" s="71">
        <f t="shared" si="71"/>
        <v>214.50000000000003</v>
      </c>
      <c r="P105" s="71">
        <f t="shared" si="71"/>
        <v>214.50000000000003</v>
      </c>
      <c r="Q105" s="71">
        <f t="shared" si="71"/>
        <v>214.50000000000003</v>
      </c>
      <c r="R105" s="80">
        <f t="shared" si="71"/>
        <v>243.10000000000002</v>
      </c>
      <c r="S105" s="71">
        <f t="shared" si="71"/>
        <v>243.10000000000002</v>
      </c>
      <c r="T105" s="71">
        <f t="shared" si="71"/>
        <v>271.70000000000005</v>
      </c>
      <c r="U105" s="71">
        <f t="shared" si="71"/>
        <v>271.70000000000005</v>
      </c>
      <c r="V105" s="71">
        <f t="shared" si="71"/>
        <v>271.70000000000005</v>
      </c>
      <c r="W105" s="71">
        <f t="shared" si="71"/>
        <v>271.70000000000005</v>
      </c>
      <c r="X105" s="71">
        <f t="shared" si="71"/>
        <v>271.70000000000005</v>
      </c>
      <c r="Y105" s="71">
        <f t="shared" si="71"/>
        <v>271.70000000000005</v>
      </c>
      <c r="Z105" s="71">
        <f t="shared" si="71"/>
        <v>271.70000000000005</v>
      </c>
      <c r="AA105" s="71">
        <f t="shared" si="71"/>
        <v>271.70000000000005</v>
      </c>
      <c r="AB105" s="71">
        <f t="shared" si="71"/>
        <v>271.70000000000005</v>
      </c>
      <c r="AC105" s="71">
        <f t="shared" si="71"/>
        <v>271.70000000000005</v>
      </c>
      <c r="AD105" s="71">
        <f t="shared" si="71"/>
        <v>271.70000000000005</v>
      </c>
      <c r="AE105" s="71">
        <f t="shared" si="71"/>
        <v>271.70000000000005</v>
      </c>
      <c r="AF105" s="71">
        <f t="shared" si="71"/>
        <v>271.70000000000005</v>
      </c>
      <c r="AG105" s="71">
        <f t="shared" si="71"/>
        <v>271.70000000000005</v>
      </c>
      <c r="AH105" s="71">
        <f t="shared" si="71"/>
        <v>271.70000000000005</v>
      </c>
      <c r="AI105" s="71">
        <f t="shared" si="71"/>
        <v>271.70000000000005</v>
      </c>
      <c r="AJ105" s="71">
        <f t="shared" ref="AJ105:BO105" si="72">AI29</f>
        <v>271.70000000000005</v>
      </c>
      <c r="AK105" s="71">
        <f t="shared" si="72"/>
        <v>271.70000000000005</v>
      </c>
      <c r="AL105" s="71">
        <f t="shared" si="72"/>
        <v>271.70000000000005</v>
      </c>
      <c r="AM105" s="71">
        <f t="shared" si="72"/>
        <v>271.70000000000005</v>
      </c>
      <c r="AN105" s="71">
        <f t="shared" si="72"/>
        <v>271.70000000000005</v>
      </c>
      <c r="AO105" s="71">
        <f t="shared" si="72"/>
        <v>271.70000000000005</v>
      </c>
      <c r="AP105" s="71">
        <f t="shared" si="72"/>
        <v>271.70000000000005</v>
      </c>
      <c r="AQ105" s="71">
        <f t="shared" si="72"/>
        <v>271.70000000000005</v>
      </c>
      <c r="AR105" s="71">
        <f t="shared" si="72"/>
        <v>271.70000000000005</v>
      </c>
      <c r="AS105" s="71">
        <f t="shared" si="72"/>
        <v>271.70000000000005</v>
      </c>
      <c r="AT105" s="71">
        <f t="shared" si="72"/>
        <v>271.70000000000005</v>
      </c>
      <c r="AU105" s="71">
        <f t="shared" si="72"/>
        <v>271.70000000000005</v>
      </c>
      <c r="AV105" s="71">
        <f t="shared" si="72"/>
        <v>271.70000000000005</v>
      </c>
      <c r="AW105" s="71">
        <f t="shared" si="72"/>
        <v>271.70000000000005</v>
      </c>
      <c r="AX105" s="71">
        <f t="shared" si="72"/>
        <v>271.70000000000005</v>
      </c>
      <c r="AY105" s="71">
        <f t="shared" si="72"/>
        <v>271.70000000000005</v>
      </c>
      <c r="AZ105" s="71">
        <f t="shared" si="72"/>
        <v>271.70000000000005</v>
      </c>
      <c r="BA105" s="71">
        <f t="shared" si="72"/>
        <v>271.70000000000005</v>
      </c>
      <c r="BB105" s="71">
        <f t="shared" si="72"/>
        <v>271.70000000000005</v>
      </c>
      <c r="BC105" s="71">
        <f t="shared" si="72"/>
        <v>271.70000000000005</v>
      </c>
      <c r="BD105" s="71">
        <f t="shared" si="72"/>
        <v>271.70000000000005</v>
      </c>
      <c r="BE105" s="71">
        <f t="shared" si="72"/>
        <v>271.70000000000005</v>
      </c>
      <c r="BF105" s="71">
        <f t="shared" si="72"/>
        <v>271.70000000000005</v>
      </c>
      <c r="BG105" s="71">
        <f t="shared" si="72"/>
        <v>271.70000000000005</v>
      </c>
      <c r="BH105" s="71">
        <f t="shared" si="72"/>
        <v>271.70000000000005</v>
      </c>
      <c r="BI105" s="71">
        <f t="shared" si="72"/>
        <v>271.70000000000005</v>
      </c>
      <c r="BJ105" s="71">
        <f t="shared" si="72"/>
        <v>271.70000000000005</v>
      </c>
      <c r="BK105" s="71">
        <f t="shared" si="72"/>
        <v>271.70000000000005</v>
      </c>
      <c r="BL105" s="71">
        <f t="shared" si="72"/>
        <v>271.70000000000005</v>
      </c>
      <c r="BM105" s="71">
        <f t="shared" si="72"/>
        <v>271.70000000000005</v>
      </c>
      <c r="BN105" s="71">
        <f t="shared" si="72"/>
        <v>271.70000000000005</v>
      </c>
      <c r="BO105" s="71">
        <f t="shared" si="72"/>
        <v>271.70000000000005</v>
      </c>
      <c r="BP105" s="71">
        <f t="shared" ref="BP105:CU105" si="73">BO29</f>
        <v>271.70000000000005</v>
      </c>
      <c r="BQ105" s="71">
        <f t="shared" si="73"/>
        <v>271.70000000000005</v>
      </c>
      <c r="BR105" s="71">
        <f t="shared" si="73"/>
        <v>271.70000000000005</v>
      </c>
      <c r="BS105" s="71">
        <f t="shared" si="73"/>
        <v>271.70000000000005</v>
      </c>
      <c r="BT105" s="71">
        <f t="shared" si="73"/>
        <v>271.70000000000005</v>
      </c>
      <c r="BU105" s="71">
        <f t="shared" si="73"/>
        <v>271.70000000000005</v>
      </c>
      <c r="BV105" s="71">
        <f t="shared" si="73"/>
        <v>271.70000000000005</v>
      </c>
      <c r="BW105" s="71">
        <f t="shared" si="73"/>
        <v>271.70000000000005</v>
      </c>
      <c r="BX105" s="71">
        <f t="shared" si="73"/>
        <v>271.70000000000005</v>
      </c>
      <c r="BY105" s="71">
        <f t="shared" si="73"/>
        <v>271.70000000000005</v>
      </c>
      <c r="BZ105" s="71">
        <f t="shared" si="73"/>
        <v>271.70000000000005</v>
      </c>
      <c r="CA105" s="71">
        <f t="shared" si="73"/>
        <v>271.70000000000005</v>
      </c>
      <c r="CB105" s="71">
        <f t="shared" si="73"/>
        <v>271.70000000000005</v>
      </c>
      <c r="CC105" s="71">
        <f t="shared" si="73"/>
        <v>271.70000000000005</v>
      </c>
      <c r="CD105" s="71">
        <f t="shared" si="73"/>
        <v>271.70000000000005</v>
      </c>
      <c r="CE105" s="71">
        <f t="shared" si="73"/>
        <v>271.70000000000005</v>
      </c>
      <c r="CF105" s="71">
        <f t="shared" si="73"/>
        <v>271.70000000000005</v>
      </c>
      <c r="CG105" s="71">
        <f t="shared" si="73"/>
        <v>271.70000000000005</v>
      </c>
      <c r="CH105" s="71">
        <f t="shared" si="73"/>
        <v>271.70000000000005</v>
      </c>
      <c r="CI105" s="71">
        <f t="shared" si="73"/>
        <v>271.70000000000005</v>
      </c>
      <c r="CJ105" s="71">
        <f t="shared" si="73"/>
        <v>271.70000000000005</v>
      </c>
      <c r="CK105" s="71">
        <f t="shared" si="73"/>
        <v>271.70000000000005</v>
      </c>
      <c r="CL105" s="71">
        <f t="shared" si="73"/>
        <v>271.70000000000005</v>
      </c>
      <c r="CM105" s="71">
        <f t="shared" si="73"/>
        <v>271.70000000000005</v>
      </c>
      <c r="CN105" s="71">
        <f t="shared" si="73"/>
        <v>271.70000000000005</v>
      </c>
      <c r="CO105" s="71">
        <f t="shared" si="73"/>
        <v>271.70000000000005</v>
      </c>
      <c r="CP105" s="71">
        <f t="shared" si="73"/>
        <v>271.70000000000005</v>
      </c>
      <c r="CQ105" s="71">
        <f t="shared" si="73"/>
        <v>271.70000000000005</v>
      </c>
      <c r="CR105" s="71">
        <f t="shared" si="73"/>
        <v>271.70000000000005</v>
      </c>
      <c r="CS105" s="71">
        <f t="shared" si="73"/>
        <v>271.70000000000005</v>
      </c>
      <c r="CT105" s="71">
        <f t="shared" si="73"/>
        <v>271.70000000000005</v>
      </c>
      <c r="CU105" s="71">
        <f t="shared" si="73"/>
        <v>271.70000000000005</v>
      </c>
      <c r="CV105" s="71">
        <f t="shared" ref="CV105:EA105" si="74">CU29</f>
        <v>271.70000000000005</v>
      </c>
      <c r="CW105" s="71">
        <f t="shared" si="74"/>
        <v>271.70000000000005</v>
      </c>
      <c r="CX105" s="71">
        <f t="shared" si="74"/>
        <v>271.70000000000005</v>
      </c>
      <c r="CY105" s="71">
        <f t="shared" si="74"/>
        <v>271.70000000000005</v>
      </c>
      <c r="CZ105" s="71">
        <f t="shared" si="74"/>
        <v>271.70000000000005</v>
      </c>
      <c r="DA105" s="71">
        <f t="shared" si="74"/>
        <v>271.70000000000005</v>
      </c>
      <c r="DB105" s="71">
        <f t="shared" si="74"/>
        <v>271.70000000000005</v>
      </c>
      <c r="DC105" s="71">
        <f t="shared" si="74"/>
        <v>271.70000000000005</v>
      </c>
      <c r="DD105" s="71">
        <f t="shared" si="74"/>
        <v>271.70000000000005</v>
      </c>
      <c r="DE105" s="71">
        <f t="shared" si="74"/>
        <v>271.70000000000005</v>
      </c>
      <c r="DF105" s="71">
        <f t="shared" si="74"/>
        <v>271.70000000000005</v>
      </c>
      <c r="DG105" s="71">
        <f t="shared" si="74"/>
        <v>271.70000000000005</v>
      </c>
      <c r="DH105" s="71">
        <f t="shared" si="74"/>
        <v>271.70000000000005</v>
      </c>
      <c r="DI105" s="71">
        <f t="shared" si="74"/>
        <v>271.70000000000005</v>
      </c>
      <c r="DJ105" s="71">
        <f t="shared" si="74"/>
        <v>271.70000000000005</v>
      </c>
      <c r="DK105" s="71">
        <f t="shared" si="74"/>
        <v>271.70000000000005</v>
      </c>
      <c r="DL105" s="71">
        <f t="shared" si="74"/>
        <v>271.70000000000005</v>
      </c>
      <c r="DM105" s="71">
        <f t="shared" si="74"/>
        <v>271.70000000000005</v>
      </c>
      <c r="DN105" s="71">
        <f t="shared" si="74"/>
        <v>271.70000000000005</v>
      </c>
      <c r="DO105" s="71">
        <f t="shared" si="74"/>
        <v>271.70000000000005</v>
      </c>
      <c r="DP105" s="71">
        <f t="shared" si="74"/>
        <v>271.70000000000005</v>
      </c>
      <c r="DQ105" s="71">
        <f t="shared" si="74"/>
        <v>271.70000000000005</v>
      </c>
      <c r="DR105" s="71">
        <f t="shared" si="74"/>
        <v>271.70000000000005</v>
      </c>
      <c r="DS105" s="71">
        <f t="shared" si="74"/>
        <v>271.70000000000005</v>
      </c>
      <c r="DT105" s="71">
        <f t="shared" si="74"/>
        <v>271.70000000000005</v>
      </c>
      <c r="DU105" s="71">
        <f t="shared" si="74"/>
        <v>271.70000000000005</v>
      </c>
      <c r="DV105" s="71">
        <f t="shared" si="74"/>
        <v>271.70000000000005</v>
      </c>
      <c r="DW105" s="71">
        <f t="shared" si="74"/>
        <v>271.70000000000005</v>
      </c>
      <c r="DX105" s="71">
        <f t="shared" si="74"/>
        <v>271.70000000000005</v>
      </c>
      <c r="DY105" s="71">
        <f t="shared" si="74"/>
        <v>271.70000000000005</v>
      </c>
      <c r="DZ105" s="71">
        <f t="shared" si="74"/>
        <v>271.70000000000005</v>
      </c>
      <c r="EA105" s="71">
        <f t="shared" si="74"/>
        <v>271.70000000000005</v>
      </c>
      <c r="EB105" s="71">
        <f t="shared" ref="EB105:FB105" si="75">EA29</f>
        <v>271.70000000000005</v>
      </c>
      <c r="EC105" s="71">
        <f t="shared" si="75"/>
        <v>271.70000000000005</v>
      </c>
      <c r="ED105" s="71">
        <f t="shared" si="75"/>
        <v>271.70000000000005</v>
      </c>
      <c r="EE105" s="71">
        <f t="shared" si="75"/>
        <v>271.70000000000005</v>
      </c>
      <c r="EF105" s="71">
        <f t="shared" si="75"/>
        <v>271.70000000000005</v>
      </c>
      <c r="EG105" s="71">
        <f t="shared" si="75"/>
        <v>271.70000000000005</v>
      </c>
      <c r="EH105" s="71">
        <f t="shared" si="75"/>
        <v>271.70000000000005</v>
      </c>
      <c r="EI105" s="71">
        <f t="shared" si="75"/>
        <v>271.70000000000005</v>
      </c>
      <c r="EJ105" s="71">
        <f t="shared" si="75"/>
        <v>271.70000000000005</v>
      </c>
      <c r="EK105" s="71">
        <f t="shared" si="75"/>
        <v>271.70000000000005</v>
      </c>
      <c r="EL105" s="71">
        <f t="shared" si="75"/>
        <v>271.70000000000005</v>
      </c>
      <c r="EM105" s="71">
        <f t="shared" si="75"/>
        <v>271.70000000000005</v>
      </c>
      <c r="EN105" s="71">
        <f t="shared" si="75"/>
        <v>271.70000000000005</v>
      </c>
      <c r="EO105" s="71">
        <f t="shared" si="75"/>
        <v>271.70000000000005</v>
      </c>
      <c r="EP105" s="71">
        <f t="shared" si="75"/>
        <v>271.70000000000005</v>
      </c>
      <c r="EQ105" s="71">
        <f t="shared" si="75"/>
        <v>271.70000000000005</v>
      </c>
      <c r="ER105" s="71">
        <f t="shared" si="75"/>
        <v>271.70000000000005</v>
      </c>
      <c r="ES105" s="71">
        <f t="shared" si="75"/>
        <v>271.70000000000005</v>
      </c>
      <c r="ET105" s="71">
        <f t="shared" si="75"/>
        <v>271.70000000000005</v>
      </c>
      <c r="EU105" s="71">
        <f t="shared" si="75"/>
        <v>271.70000000000005</v>
      </c>
      <c r="EV105" s="71">
        <f t="shared" si="75"/>
        <v>271.70000000000005</v>
      </c>
      <c r="EW105" s="71">
        <f t="shared" si="75"/>
        <v>271.70000000000005</v>
      </c>
      <c r="EX105" s="71">
        <f t="shared" si="75"/>
        <v>271.70000000000005</v>
      </c>
      <c r="EY105" s="71">
        <f t="shared" si="75"/>
        <v>271.70000000000005</v>
      </c>
      <c r="EZ105" s="71">
        <f t="shared" si="75"/>
        <v>271.70000000000005</v>
      </c>
      <c r="FA105" s="71">
        <f t="shared" si="75"/>
        <v>271.70000000000005</v>
      </c>
      <c r="FB105" s="71">
        <f t="shared" si="75"/>
        <v>271.70000000000005</v>
      </c>
    </row>
    <row r="106" spans="1:158" s="61" customFormat="1" ht="16.2" customHeight="1" x14ac:dyDescent="0.3">
      <c r="A106" s="57" t="s">
        <v>32</v>
      </c>
      <c r="C106" s="70">
        <v>300</v>
      </c>
      <c r="D106" s="70">
        <f t="shared" ref="D106:AI106" si="76">C30</f>
        <v>405.6</v>
      </c>
      <c r="E106" s="71">
        <f t="shared" si="76"/>
        <v>405.6</v>
      </c>
      <c r="F106" s="71">
        <f t="shared" si="76"/>
        <v>405.6</v>
      </c>
      <c r="G106" s="71">
        <f t="shared" si="76"/>
        <v>405.6</v>
      </c>
      <c r="H106" s="71">
        <f t="shared" si="76"/>
        <v>405.6</v>
      </c>
      <c r="I106" s="71">
        <f t="shared" si="76"/>
        <v>405.6</v>
      </c>
      <c r="J106" s="71">
        <f t="shared" si="76"/>
        <v>405.6</v>
      </c>
      <c r="K106" s="71">
        <f t="shared" si="76"/>
        <v>405.6</v>
      </c>
      <c r="L106" s="71">
        <f t="shared" si="76"/>
        <v>530.4</v>
      </c>
      <c r="M106" s="71">
        <f t="shared" si="76"/>
        <v>530.4</v>
      </c>
      <c r="N106" s="71">
        <f t="shared" si="76"/>
        <v>592.79999999999995</v>
      </c>
      <c r="O106" s="71">
        <f t="shared" si="76"/>
        <v>592.79999999999995</v>
      </c>
      <c r="P106" s="71">
        <f t="shared" si="76"/>
        <v>592.79999999999995</v>
      </c>
      <c r="Q106" s="71">
        <f t="shared" si="76"/>
        <v>592.79999999999995</v>
      </c>
      <c r="R106" s="80">
        <f t="shared" si="76"/>
        <v>717.6</v>
      </c>
      <c r="S106" s="71">
        <f t="shared" si="76"/>
        <v>717.6</v>
      </c>
      <c r="T106" s="71">
        <f t="shared" si="76"/>
        <v>842.4</v>
      </c>
      <c r="U106" s="71">
        <f t="shared" si="76"/>
        <v>842.4</v>
      </c>
      <c r="V106" s="71">
        <f t="shared" si="76"/>
        <v>842.4</v>
      </c>
      <c r="W106" s="71">
        <f t="shared" si="76"/>
        <v>842.4</v>
      </c>
      <c r="X106" s="71">
        <f t="shared" si="76"/>
        <v>842.4</v>
      </c>
      <c r="Y106" s="71">
        <f t="shared" si="76"/>
        <v>842.4</v>
      </c>
      <c r="Z106" s="71">
        <f t="shared" si="76"/>
        <v>842.4</v>
      </c>
      <c r="AA106" s="71">
        <f t="shared" si="76"/>
        <v>842.4</v>
      </c>
      <c r="AB106" s="71">
        <f t="shared" si="76"/>
        <v>842.4</v>
      </c>
      <c r="AC106" s="71">
        <f t="shared" si="76"/>
        <v>842.4</v>
      </c>
      <c r="AD106" s="71">
        <f t="shared" si="76"/>
        <v>842.4</v>
      </c>
      <c r="AE106" s="71">
        <f t="shared" si="76"/>
        <v>842.4</v>
      </c>
      <c r="AF106" s="71">
        <f t="shared" si="76"/>
        <v>842.4</v>
      </c>
      <c r="AG106" s="71">
        <f t="shared" si="76"/>
        <v>842.4</v>
      </c>
      <c r="AH106" s="71">
        <f t="shared" si="76"/>
        <v>842.4</v>
      </c>
      <c r="AI106" s="71">
        <f t="shared" si="76"/>
        <v>842.4</v>
      </c>
      <c r="AJ106" s="71">
        <f t="shared" ref="AJ106:BO106" si="77">AI30</f>
        <v>842.4</v>
      </c>
      <c r="AK106" s="71">
        <f t="shared" si="77"/>
        <v>842.4</v>
      </c>
      <c r="AL106" s="71">
        <f t="shared" si="77"/>
        <v>842.4</v>
      </c>
      <c r="AM106" s="71">
        <f t="shared" si="77"/>
        <v>842.4</v>
      </c>
      <c r="AN106" s="71">
        <f t="shared" si="77"/>
        <v>842.4</v>
      </c>
      <c r="AO106" s="71">
        <f t="shared" si="77"/>
        <v>842.4</v>
      </c>
      <c r="AP106" s="71">
        <f t="shared" si="77"/>
        <v>842.4</v>
      </c>
      <c r="AQ106" s="71">
        <f t="shared" si="77"/>
        <v>842.4</v>
      </c>
      <c r="AR106" s="71">
        <f t="shared" si="77"/>
        <v>842.4</v>
      </c>
      <c r="AS106" s="71">
        <f t="shared" si="77"/>
        <v>842.4</v>
      </c>
      <c r="AT106" s="71">
        <f t="shared" si="77"/>
        <v>842.4</v>
      </c>
      <c r="AU106" s="71">
        <f t="shared" si="77"/>
        <v>842.4</v>
      </c>
      <c r="AV106" s="71">
        <f t="shared" si="77"/>
        <v>842.4</v>
      </c>
      <c r="AW106" s="71">
        <f t="shared" si="77"/>
        <v>842.4</v>
      </c>
      <c r="AX106" s="71">
        <f t="shared" si="77"/>
        <v>842.4</v>
      </c>
      <c r="AY106" s="71">
        <f t="shared" si="77"/>
        <v>842.4</v>
      </c>
      <c r="AZ106" s="71">
        <f t="shared" si="77"/>
        <v>842.4</v>
      </c>
      <c r="BA106" s="71">
        <f t="shared" si="77"/>
        <v>842.4</v>
      </c>
      <c r="BB106" s="71">
        <f t="shared" si="77"/>
        <v>842.4</v>
      </c>
      <c r="BC106" s="71">
        <f t="shared" si="77"/>
        <v>842.4</v>
      </c>
      <c r="BD106" s="71">
        <f t="shared" si="77"/>
        <v>842.4</v>
      </c>
      <c r="BE106" s="71">
        <f t="shared" si="77"/>
        <v>842.4</v>
      </c>
      <c r="BF106" s="71">
        <f t="shared" si="77"/>
        <v>842.4</v>
      </c>
      <c r="BG106" s="71">
        <f t="shared" si="77"/>
        <v>842.4</v>
      </c>
      <c r="BH106" s="71">
        <f t="shared" si="77"/>
        <v>842.4</v>
      </c>
      <c r="BI106" s="71">
        <f t="shared" si="77"/>
        <v>842.4</v>
      </c>
      <c r="BJ106" s="71">
        <f t="shared" si="77"/>
        <v>842.4</v>
      </c>
      <c r="BK106" s="71">
        <f t="shared" si="77"/>
        <v>842.4</v>
      </c>
      <c r="BL106" s="71">
        <f t="shared" si="77"/>
        <v>842.4</v>
      </c>
      <c r="BM106" s="71">
        <f t="shared" si="77"/>
        <v>842.4</v>
      </c>
      <c r="BN106" s="71">
        <f t="shared" si="77"/>
        <v>842.4</v>
      </c>
      <c r="BO106" s="71">
        <f t="shared" si="77"/>
        <v>842.4</v>
      </c>
      <c r="BP106" s="71">
        <f t="shared" ref="BP106:CU106" si="78">BO30</f>
        <v>842.4</v>
      </c>
      <c r="BQ106" s="71">
        <f t="shared" si="78"/>
        <v>842.4</v>
      </c>
      <c r="BR106" s="71">
        <f t="shared" si="78"/>
        <v>842.4</v>
      </c>
      <c r="BS106" s="71">
        <f t="shared" si="78"/>
        <v>842.4</v>
      </c>
      <c r="BT106" s="71">
        <f t="shared" si="78"/>
        <v>842.4</v>
      </c>
      <c r="BU106" s="71">
        <f t="shared" si="78"/>
        <v>842.4</v>
      </c>
      <c r="BV106" s="71">
        <f t="shared" si="78"/>
        <v>842.4</v>
      </c>
      <c r="BW106" s="71">
        <f t="shared" si="78"/>
        <v>842.4</v>
      </c>
      <c r="BX106" s="71">
        <f t="shared" si="78"/>
        <v>842.4</v>
      </c>
      <c r="BY106" s="71">
        <f t="shared" si="78"/>
        <v>842.4</v>
      </c>
      <c r="BZ106" s="71">
        <f t="shared" si="78"/>
        <v>842.4</v>
      </c>
      <c r="CA106" s="71">
        <f t="shared" si="78"/>
        <v>842.4</v>
      </c>
      <c r="CB106" s="71">
        <f t="shared" si="78"/>
        <v>842.4</v>
      </c>
      <c r="CC106" s="71">
        <f t="shared" si="78"/>
        <v>842.4</v>
      </c>
      <c r="CD106" s="71">
        <f t="shared" si="78"/>
        <v>842.4</v>
      </c>
      <c r="CE106" s="71">
        <f t="shared" si="78"/>
        <v>842.4</v>
      </c>
      <c r="CF106" s="71">
        <f t="shared" si="78"/>
        <v>842.4</v>
      </c>
      <c r="CG106" s="71">
        <f t="shared" si="78"/>
        <v>842.4</v>
      </c>
      <c r="CH106" s="71">
        <f t="shared" si="78"/>
        <v>842.4</v>
      </c>
      <c r="CI106" s="71">
        <f t="shared" si="78"/>
        <v>842.4</v>
      </c>
      <c r="CJ106" s="71">
        <f t="shared" si="78"/>
        <v>842.4</v>
      </c>
      <c r="CK106" s="71">
        <f t="shared" si="78"/>
        <v>842.4</v>
      </c>
      <c r="CL106" s="71">
        <f t="shared" si="78"/>
        <v>842.4</v>
      </c>
      <c r="CM106" s="71">
        <f t="shared" si="78"/>
        <v>842.4</v>
      </c>
      <c r="CN106" s="71">
        <f t="shared" si="78"/>
        <v>842.4</v>
      </c>
      <c r="CO106" s="71">
        <f t="shared" si="78"/>
        <v>842.4</v>
      </c>
      <c r="CP106" s="71">
        <f t="shared" si="78"/>
        <v>842.4</v>
      </c>
      <c r="CQ106" s="71">
        <f t="shared" si="78"/>
        <v>842.4</v>
      </c>
      <c r="CR106" s="71">
        <f t="shared" si="78"/>
        <v>842.4</v>
      </c>
      <c r="CS106" s="71">
        <f t="shared" si="78"/>
        <v>842.4</v>
      </c>
      <c r="CT106" s="71">
        <f t="shared" si="78"/>
        <v>842.4</v>
      </c>
      <c r="CU106" s="71">
        <f t="shared" si="78"/>
        <v>842.4</v>
      </c>
      <c r="CV106" s="71">
        <f t="shared" ref="CV106:EA106" si="79">CU30</f>
        <v>842.4</v>
      </c>
      <c r="CW106" s="71">
        <f t="shared" si="79"/>
        <v>842.4</v>
      </c>
      <c r="CX106" s="71">
        <f t="shared" si="79"/>
        <v>842.4</v>
      </c>
      <c r="CY106" s="71">
        <f t="shared" si="79"/>
        <v>842.4</v>
      </c>
      <c r="CZ106" s="71">
        <f t="shared" si="79"/>
        <v>842.4</v>
      </c>
      <c r="DA106" s="71">
        <f t="shared" si="79"/>
        <v>842.4</v>
      </c>
      <c r="DB106" s="71">
        <f t="shared" si="79"/>
        <v>842.4</v>
      </c>
      <c r="DC106" s="71">
        <f t="shared" si="79"/>
        <v>842.4</v>
      </c>
      <c r="DD106" s="71">
        <f t="shared" si="79"/>
        <v>842.4</v>
      </c>
      <c r="DE106" s="71">
        <f t="shared" si="79"/>
        <v>842.4</v>
      </c>
      <c r="DF106" s="71">
        <f t="shared" si="79"/>
        <v>842.4</v>
      </c>
      <c r="DG106" s="71">
        <f t="shared" si="79"/>
        <v>842.4</v>
      </c>
      <c r="DH106" s="71">
        <f t="shared" si="79"/>
        <v>842.4</v>
      </c>
      <c r="DI106" s="71">
        <f t="shared" si="79"/>
        <v>842.4</v>
      </c>
      <c r="DJ106" s="71">
        <f t="shared" si="79"/>
        <v>842.4</v>
      </c>
      <c r="DK106" s="71">
        <f t="shared" si="79"/>
        <v>842.4</v>
      </c>
      <c r="DL106" s="71">
        <f t="shared" si="79"/>
        <v>842.4</v>
      </c>
      <c r="DM106" s="71">
        <f t="shared" si="79"/>
        <v>842.4</v>
      </c>
      <c r="DN106" s="71">
        <f t="shared" si="79"/>
        <v>842.4</v>
      </c>
      <c r="DO106" s="71">
        <f t="shared" si="79"/>
        <v>842.4</v>
      </c>
      <c r="DP106" s="71">
        <f t="shared" si="79"/>
        <v>842.4</v>
      </c>
      <c r="DQ106" s="71">
        <f t="shared" si="79"/>
        <v>842.4</v>
      </c>
      <c r="DR106" s="71">
        <f t="shared" si="79"/>
        <v>842.4</v>
      </c>
      <c r="DS106" s="71">
        <f t="shared" si="79"/>
        <v>842.4</v>
      </c>
      <c r="DT106" s="71">
        <f t="shared" si="79"/>
        <v>842.4</v>
      </c>
      <c r="DU106" s="71">
        <f t="shared" si="79"/>
        <v>842.4</v>
      </c>
      <c r="DV106" s="71">
        <f t="shared" si="79"/>
        <v>842.4</v>
      </c>
      <c r="DW106" s="71">
        <f t="shared" si="79"/>
        <v>842.4</v>
      </c>
      <c r="DX106" s="71">
        <f t="shared" si="79"/>
        <v>842.4</v>
      </c>
      <c r="DY106" s="71">
        <f t="shared" si="79"/>
        <v>842.4</v>
      </c>
      <c r="DZ106" s="71">
        <f t="shared" si="79"/>
        <v>842.4</v>
      </c>
      <c r="EA106" s="71">
        <f t="shared" si="79"/>
        <v>842.4</v>
      </c>
      <c r="EB106" s="71">
        <f t="shared" ref="EB106:FB106" si="80">EA30</f>
        <v>842.4</v>
      </c>
      <c r="EC106" s="71">
        <f t="shared" si="80"/>
        <v>842.4</v>
      </c>
      <c r="ED106" s="71">
        <f t="shared" si="80"/>
        <v>842.4</v>
      </c>
      <c r="EE106" s="71">
        <f t="shared" si="80"/>
        <v>842.4</v>
      </c>
      <c r="EF106" s="71">
        <f t="shared" si="80"/>
        <v>842.4</v>
      </c>
      <c r="EG106" s="71">
        <f t="shared" si="80"/>
        <v>842.4</v>
      </c>
      <c r="EH106" s="71">
        <f t="shared" si="80"/>
        <v>842.4</v>
      </c>
      <c r="EI106" s="71">
        <f t="shared" si="80"/>
        <v>842.4</v>
      </c>
      <c r="EJ106" s="71">
        <f t="shared" si="80"/>
        <v>842.4</v>
      </c>
      <c r="EK106" s="71">
        <f t="shared" si="80"/>
        <v>842.4</v>
      </c>
      <c r="EL106" s="71">
        <f t="shared" si="80"/>
        <v>842.4</v>
      </c>
      <c r="EM106" s="71">
        <f t="shared" si="80"/>
        <v>842.4</v>
      </c>
      <c r="EN106" s="71">
        <f t="shared" si="80"/>
        <v>842.4</v>
      </c>
      <c r="EO106" s="71">
        <f t="shared" si="80"/>
        <v>842.4</v>
      </c>
      <c r="EP106" s="71">
        <f t="shared" si="80"/>
        <v>842.4</v>
      </c>
      <c r="EQ106" s="71">
        <f t="shared" si="80"/>
        <v>842.4</v>
      </c>
      <c r="ER106" s="71">
        <f t="shared" si="80"/>
        <v>842.4</v>
      </c>
      <c r="ES106" s="71">
        <f t="shared" si="80"/>
        <v>842.4</v>
      </c>
      <c r="ET106" s="71">
        <f t="shared" si="80"/>
        <v>842.4</v>
      </c>
      <c r="EU106" s="71">
        <f t="shared" si="80"/>
        <v>842.4</v>
      </c>
      <c r="EV106" s="71">
        <f t="shared" si="80"/>
        <v>842.4</v>
      </c>
      <c r="EW106" s="71">
        <f t="shared" si="80"/>
        <v>842.4</v>
      </c>
      <c r="EX106" s="71">
        <f t="shared" si="80"/>
        <v>842.4</v>
      </c>
      <c r="EY106" s="71">
        <f t="shared" si="80"/>
        <v>842.4</v>
      </c>
      <c r="EZ106" s="71">
        <f t="shared" si="80"/>
        <v>842.4</v>
      </c>
      <c r="FA106" s="71">
        <f t="shared" si="80"/>
        <v>842.4</v>
      </c>
      <c r="FB106" s="71">
        <f t="shared" si="80"/>
        <v>842.4</v>
      </c>
    </row>
    <row r="107" spans="1:158" s="61" customFormat="1" ht="16.2" customHeight="1" x14ac:dyDescent="0.3">
      <c r="A107" s="57" t="s">
        <v>33</v>
      </c>
      <c r="C107" s="70">
        <v>280</v>
      </c>
      <c r="D107" s="70">
        <f t="shared" ref="D107:AI107" si="81">C31</f>
        <v>305.5</v>
      </c>
      <c r="E107" s="71">
        <f t="shared" si="81"/>
        <v>305.5</v>
      </c>
      <c r="F107" s="71">
        <f t="shared" si="81"/>
        <v>305.5</v>
      </c>
      <c r="G107" s="71">
        <f t="shared" si="81"/>
        <v>305.5</v>
      </c>
      <c r="H107" s="71">
        <f t="shared" si="81"/>
        <v>305.5</v>
      </c>
      <c r="I107" s="71">
        <f t="shared" si="81"/>
        <v>305.5</v>
      </c>
      <c r="J107" s="71">
        <f t="shared" si="81"/>
        <v>305.5</v>
      </c>
      <c r="K107" s="71">
        <f t="shared" si="81"/>
        <v>305.5</v>
      </c>
      <c r="L107" s="71">
        <f t="shared" si="81"/>
        <v>427.7</v>
      </c>
      <c r="M107" s="71">
        <f t="shared" si="81"/>
        <v>427.7</v>
      </c>
      <c r="N107" s="71">
        <f t="shared" si="81"/>
        <v>488.8</v>
      </c>
      <c r="O107" s="71">
        <f t="shared" si="81"/>
        <v>488.8</v>
      </c>
      <c r="P107" s="71">
        <f t="shared" si="81"/>
        <v>488.8</v>
      </c>
      <c r="Q107" s="71">
        <f t="shared" si="81"/>
        <v>488.8</v>
      </c>
      <c r="R107" s="80">
        <f t="shared" si="81"/>
        <v>611</v>
      </c>
      <c r="S107" s="71">
        <f t="shared" si="81"/>
        <v>611</v>
      </c>
      <c r="T107" s="71">
        <f t="shared" si="81"/>
        <v>733.19999999999993</v>
      </c>
      <c r="U107" s="71">
        <f t="shared" si="81"/>
        <v>733.19999999999993</v>
      </c>
      <c r="V107" s="71">
        <f t="shared" si="81"/>
        <v>733.19999999999993</v>
      </c>
      <c r="W107" s="71">
        <f t="shared" si="81"/>
        <v>733.19999999999993</v>
      </c>
      <c r="X107" s="71">
        <f t="shared" si="81"/>
        <v>733.19999999999993</v>
      </c>
      <c r="Y107" s="71">
        <f t="shared" si="81"/>
        <v>733.19999999999993</v>
      </c>
      <c r="Z107" s="71">
        <f t="shared" si="81"/>
        <v>733.19999999999993</v>
      </c>
      <c r="AA107" s="71">
        <f t="shared" si="81"/>
        <v>733.19999999999993</v>
      </c>
      <c r="AB107" s="71">
        <f t="shared" si="81"/>
        <v>733.19999999999993</v>
      </c>
      <c r="AC107" s="71">
        <f t="shared" si="81"/>
        <v>733.19999999999993</v>
      </c>
      <c r="AD107" s="71">
        <f t="shared" si="81"/>
        <v>733.19999999999993</v>
      </c>
      <c r="AE107" s="71">
        <f t="shared" si="81"/>
        <v>733.19999999999993</v>
      </c>
      <c r="AF107" s="71">
        <f t="shared" si="81"/>
        <v>733.19999999999993</v>
      </c>
      <c r="AG107" s="71">
        <f t="shared" si="81"/>
        <v>733.19999999999993</v>
      </c>
      <c r="AH107" s="71">
        <f t="shared" si="81"/>
        <v>733.19999999999993</v>
      </c>
      <c r="AI107" s="71">
        <f t="shared" si="81"/>
        <v>733.19999999999993</v>
      </c>
      <c r="AJ107" s="71">
        <f t="shared" ref="AJ107:BO107" si="82">AI31</f>
        <v>733.19999999999993</v>
      </c>
      <c r="AK107" s="71">
        <f t="shared" si="82"/>
        <v>733.19999999999993</v>
      </c>
      <c r="AL107" s="71">
        <f t="shared" si="82"/>
        <v>733.19999999999993</v>
      </c>
      <c r="AM107" s="71">
        <f t="shared" si="82"/>
        <v>733.19999999999993</v>
      </c>
      <c r="AN107" s="71">
        <f t="shared" si="82"/>
        <v>733.19999999999993</v>
      </c>
      <c r="AO107" s="71">
        <f t="shared" si="82"/>
        <v>733.19999999999993</v>
      </c>
      <c r="AP107" s="71">
        <f t="shared" si="82"/>
        <v>733.19999999999993</v>
      </c>
      <c r="AQ107" s="71">
        <f t="shared" si="82"/>
        <v>733.19999999999993</v>
      </c>
      <c r="AR107" s="71">
        <f t="shared" si="82"/>
        <v>733.19999999999993</v>
      </c>
      <c r="AS107" s="71">
        <f t="shared" si="82"/>
        <v>733.19999999999993</v>
      </c>
      <c r="AT107" s="71">
        <f t="shared" si="82"/>
        <v>733.19999999999993</v>
      </c>
      <c r="AU107" s="71">
        <f t="shared" si="82"/>
        <v>733.19999999999993</v>
      </c>
      <c r="AV107" s="71">
        <f t="shared" si="82"/>
        <v>733.19999999999993</v>
      </c>
      <c r="AW107" s="71">
        <f t="shared" si="82"/>
        <v>733.19999999999993</v>
      </c>
      <c r="AX107" s="71">
        <f t="shared" si="82"/>
        <v>733.19999999999993</v>
      </c>
      <c r="AY107" s="71">
        <f t="shared" si="82"/>
        <v>733.19999999999993</v>
      </c>
      <c r="AZ107" s="71">
        <f t="shared" si="82"/>
        <v>733.19999999999993</v>
      </c>
      <c r="BA107" s="71">
        <f t="shared" si="82"/>
        <v>733.19999999999993</v>
      </c>
      <c r="BB107" s="71">
        <f t="shared" si="82"/>
        <v>733.19999999999993</v>
      </c>
      <c r="BC107" s="71">
        <f t="shared" si="82"/>
        <v>733.19999999999993</v>
      </c>
      <c r="BD107" s="71">
        <f t="shared" si="82"/>
        <v>733.19999999999993</v>
      </c>
      <c r="BE107" s="71">
        <f t="shared" si="82"/>
        <v>733.19999999999993</v>
      </c>
      <c r="BF107" s="71">
        <f t="shared" si="82"/>
        <v>733.19999999999993</v>
      </c>
      <c r="BG107" s="71">
        <f t="shared" si="82"/>
        <v>733.19999999999993</v>
      </c>
      <c r="BH107" s="71">
        <f t="shared" si="82"/>
        <v>733.19999999999993</v>
      </c>
      <c r="BI107" s="71">
        <f t="shared" si="82"/>
        <v>733.19999999999993</v>
      </c>
      <c r="BJ107" s="71">
        <f t="shared" si="82"/>
        <v>733.19999999999993</v>
      </c>
      <c r="BK107" s="71">
        <f t="shared" si="82"/>
        <v>733.19999999999993</v>
      </c>
      <c r="BL107" s="71">
        <f t="shared" si="82"/>
        <v>733.19999999999993</v>
      </c>
      <c r="BM107" s="71">
        <f t="shared" si="82"/>
        <v>733.19999999999993</v>
      </c>
      <c r="BN107" s="71">
        <f t="shared" si="82"/>
        <v>733.19999999999993</v>
      </c>
      <c r="BO107" s="71">
        <f t="shared" si="82"/>
        <v>733.19999999999993</v>
      </c>
      <c r="BP107" s="71">
        <f t="shared" ref="BP107:CU107" si="83">BO31</f>
        <v>733.19999999999993</v>
      </c>
      <c r="BQ107" s="71">
        <f t="shared" si="83"/>
        <v>733.19999999999993</v>
      </c>
      <c r="BR107" s="71">
        <f t="shared" si="83"/>
        <v>733.19999999999993</v>
      </c>
      <c r="BS107" s="71">
        <f t="shared" si="83"/>
        <v>733.19999999999993</v>
      </c>
      <c r="BT107" s="71">
        <f t="shared" si="83"/>
        <v>733.19999999999993</v>
      </c>
      <c r="BU107" s="71">
        <f t="shared" si="83"/>
        <v>733.19999999999993</v>
      </c>
      <c r="BV107" s="71">
        <f t="shared" si="83"/>
        <v>733.19999999999993</v>
      </c>
      <c r="BW107" s="71">
        <f t="shared" si="83"/>
        <v>733.19999999999993</v>
      </c>
      <c r="BX107" s="71">
        <f t="shared" si="83"/>
        <v>733.19999999999993</v>
      </c>
      <c r="BY107" s="71">
        <f t="shared" si="83"/>
        <v>733.19999999999993</v>
      </c>
      <c r="BZ107" s="71">
        <f t="shared" si="83"/>
        <v>733.19999999999993</v>
      </c>
      <c r="CA107" s="71">
        <f t="shared" si="83"/>
        <v>733.19999999999993</v>
      </c>
      <c r="CB107" s="71">
        <f t="shared" si="83"/>
        <v>733.19999999999993</v>
      </c>
      <c r="CC107" s="71">
        <f t="shared" si="83"/>
        <v>733.19999999999993</v>
      </c>
      <c r="CD107" s="71">
        <f t="shared" si="83"/>
        <v>733.19999999999993</v>
      </c>
      <c r="CE107" s="71">
        <f t="shared" si="83"/>
        <v>733.19999999999993</v>
      </c>
      <c r="CF107" s="71">
        <f t="shared" si="83"/>
        <v>733.19999999999993</v>
      </c>
      <c r="CG107" s="71">
        <f t="shared" si="83"/>
        <v>733.19999999999993</v>
      </c>
      <c r="CH107" s="71">
        <f t="shared" si="83"/>
        <v>733.19999999999993</v>
      </c>
      <c r="CI107" s="71">
        <f t="shared" si="83"/>
        <v>733.19999999999993</v>
      </c>
      <c r="CJ107" s="71">
        <f t="shared" si="83"/>
        <v>733.19999999999993</v>
      </c>
      <c r="CK107" s="71">
        <f t="shared" si="83"/>
        <v>733.19999999999993</v>
      </c>
      <c r="CL107" s="71">
        <f t="shared" si="83"/>
        <v>733.19999999999993</v>
      </c>
      <c r="CM107" s="71">
        <f t="shared" si="83"/>
        <v>733.19999999999993</v>
      </c>
      <c r="CN107" s="71">
        <f t="shared" si="83"/>
        <v>733.19999999999993</v>
      </c>
      <c r="CO107" s="71">
        <f t="shared" si="83"/>
        <v>733.19999999999993</v>
      </c>
      <c r="CP107" s="71">
        <f t="shared" si="83"/>
        <v>733.19999999999993</v>
      </c>
      <c r="CQ107" s="71">
        <f t="shared" si="83"/>
        <v>733.19999999999993</v>
      </c>
      <c r="CR107" s="71">
        <f t="shared" si="83"/>
        <v>733.19999999999993</v>
      </c>
      <c r="CS107" s="71">
        <f t="shared" si="83"/>
        <v>733.19999999999993</v>
      </c>
      <c r="CT107" s="71">
        <f t="shared" si="83"/>
        <v>733.19999999999993</v>
      </c>
      <c r="CU107" s="71">
        <f t="shared" si="83"/>
        <v>733.19999999999993</v>
      </c>
      <c r="CV107" s="71">
        <f t="shared" ref="CV107:EA107" si="84">CU31</f>
        <v>733.19999999999993</v>
      </c>
      <c r="CW107" s="71">
        <f t="shared" si="84"/>
        <v>733.19999999999993</v>
      </c>
      <c r="CX107" s="71">
        <f t="shared" si="84"/>
        <v>733.19999999999993</v>
      </c>
      <c r="CY107" s="71">
        <f t="shared" si="84"/>
        <v>733.19999999999993</v>
      </c>
      <c r="CZ107" s="71">
        <f t="shared" si="84"/>
        <v>733.19999999999993</v>
      </c>
      <c r="DA107" s="71">
        <f t="shared" si="84"/>
        <v>733.19999999999993</v>
      </c>
      <c r="DB107" s="71">
        <f t="shared" si="84"/>
        <v>733.19999999999993</v>
      </c>
      <c r="DC107" s="71">
        <f t="shared" si="84"/>
        <v>733.19999999999993</v>
      </c>
      <c r="DD107" s="71">
        <f t="shared" si="84"/>
        <v>733.19999999999993</v>
      </c>
      <c r="DE107" s="71">
        <f t="shared" si="84"/>
        <v>733.19999999999993</v>
      </c>
      <c r="DF107" s="71">
        <f t="shared" si="84"/>
        <v>733.19999999999993</v>
      </c>
      <c r="DG107" s="71">
        <f t="shared" si="84"/>
        <v>733.19999999999993</v>
      </c>
      <c r="DH107" s="71">
        <f t="shared" si="84"/>
        <v>733.19999999999993</v>
      </c>
      <c r="DI107" s="71">
        <f t="shared" si="84"/>
        <v>733.19999999999993</v>
      </c>
      <c r="DJ107" s="71">
        <f t="shared" si="84"/>
        <v>733.19999999999993</v>
      </c>
      <c r="DK107" s="71">
        <f t="shared" si="84"/>
        <v>733.19999999999993</v>
      </c>
      <c r="DL107" s="71">
        <f t="shared" si="84"/>
        <v>733.19999999999993</v>
      </c>
      <c r="DM107" s="71">
        <f t="shared" si="84"/>
        <v>733.19999999999993</v>
      </c>
      <c r="DN107" s="71">
        <f t="shared" si="84"/>
        <v>733.19999999999993</v>
      </c>
      <c r="DO107" s="71">
        <f t="shared" si="84"/>
        <v>733.19999999999993</v>
      </c>
      <c r="DP107" s="71">
        <f t="shared" si="84"/>
        <v>733.19999999999993</v>
      </c>
      <c r="DQ107" s="71">
        <f t="shared" si="84"/>
        <v>733.19999999999993</v>
      </c>
      <c r="DR107" s="71">
        <f t="shared" si="84"/>
        <v>733.19999999999993</v>
      </c>
      <c r="DS107" s="71">
        <f t="shared" si="84"/>
        <v>733.19999999999993</v>
      </c>
      <c r="DT107" s="71">
        <f t="shared" si="84"/>
        <v>733.19999999999993</v>
      </c>
      <c r="DU107" s="71">
        <f t="shared" si="84"/>
        <v>733.19999999999993</v>
      </c>
      <c r="DV107" s="71">
        <f t="shared" si="84"/>
        <v>733.19999999999993</v>
      </c>
      <c r="DW107" s="71">
        <f t="shared" si="84"/>
        <v>733.19999999999993</v>
      </c>
      <c r="DX107" s="71">
        <f t="shared" si="84"/>
        <v>733.19999999999993</v>
      </c>
      <c r="DY107" s="71">
        <f t="shared" si="84"/>
        <v>733.19999999999993</v>
      </c>
      <c r="DZ107" s="71">
        <f t="shared" si="84"/>
        <v>733.19999999999993</v>
      </c>
      <c r="EA107" s="71">
        <f t="shared" si="84"/>
        <v>733.19999999999993</v>
      </c>
      <c r="EB107" s="71">
        <f t="shared" ref="EB107:FB107" si="85">EA31</f>
        <v>733.19999999999993</v>
      </c>
      <c r="EC107" s="71">
        <f t="shared" si="85"/>
        <v>733.19999999999993</v>
      </c>
      <c r="ED107" s="71">
        <f t="shared" si="85"/>
        <v>733.19999999999993</v>
      </c>
      <c r="EE107" s="71">
        <f t="shared" si="85"/>
        <v>733.19999999999993</v>
      </c>
      <c r="EF107" s="71">
        <f t="shared" si="85"/>
        <v>733.19999999999993</v>
      </c>
      <c r="EG107" s="71">
        <f t="shared" si="85"/>
        <v>733.19999999999993</v>
      </c>
      <c r="EH107" s="71">
        <f t="shared" si="85"/>
        <v>733.19999999999993</v>
      </c>
      <c r="EI107" s="71">
        <f t="shared" si="85"/>
        <v>733.19999999999993</v>
      </c>
      <c r="EJ107" s="71">
        <f t="shared" si="85"/>
        <v>733.19999999999993</v>
      </c>
      <c r="EK107" s="71">
        <f t="shared" si="85"/>
        <v>733.19999999999993</v>
      </c>
      <c r="EL107" s="71">
        <f t="shared" si="85"/>
        <v>733.19999999999993</v>
      </c>
      <c r="EM107" s="71">
        <f t="shared" si="85"/>
        <v>733.19999999999993</v>
      </c>
      <c r="EN107" s="71">
        <f t="shared" si="85"/>
        <v>733.19999999999993</v>
      </c>
      <c r="EO107" s="71">
        <f t="shared" si="85"/>
        <v>733.19999999999993</v>
      </c>
      <c r="EP107" s="71">
        <f t="shared" si="85"/>
        <v>733.19999999999993</v>
      </c>
      <c r="EQ107" s="71">
        <f t="shared" si="85"/>
        <v>733.19999999999993</v>
      </c>
      <c r="ER107" s="71">
        <f t="shared" si="85"/>
        <v>733.19999999999993</v>
      </c>
      <c r="ES107" s="71">
        <f t="shared" si="85"/>
        <v>733.19999999999993</v>
      </c>
      <c r="ET107" s="71">
        <f t="shared" si="85"/>
        <v>733.19999999999993</v>
      </c>
      <c r="EU107" s="71">
        <f t="shared" si="85"/>
        <v>733.19999999999993</v>
      </c>
      <c r="EV107" s="71">
        <f t="shared" si="85"/>
        <v>733.19999999999993</v>
      </c>
      <c r="EW107" s="71">
        <f t="shared" si="85"/>
        <v>733.19999999999993</v>
      </c>
      <c r="EX107" s="71">
        <f t="shared" si="85"/>
        <v>733.19999999999993</v>
      </c>
      <c r="EY107" s="71">
        <f t="shared" si="85"/>
        <v>733.19999999999993</v>
      </c>
      <c r="EZ107" s="71">
        <f t="shared" si="85"/>
        <v>733.19999999999993</v>
      </c>
      <c r="FA107" s="71">
        <f t="shared" si="85"/>
        <v>733.19999999999993</v>
      </c>
      <c r="FB107" s="71">
        <f t="shared" si="85"/>
        <v>733.19999999999993</v>
      </c>
    </row>
    <row r="108" spans="1:158" ht="7.95" customHeight="1" x14ac:dyDescent="0.3">
      <c r="A108" s="73"/>
      <c r="B108" s="17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79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</row>
    <row r="109" spans="1:158" ht="7.95" customHeight="1" x14ac:dyDescent="0.3"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5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</row>
    <row r="110" spans="1:158" ht="16.2" customHeight="1" x14ac:dyDescent="0.3">
      <c r="A110" s="53" t="s">
        <v>91</v>
      </c>
      <c r="C110" s="65">
        <f>SUM(C104:C108)</f>
        <v>1240</v>
      </c>
      <c r="D110" s="65">
        <f t="shared" ref="D110:BO110" si="86">SUM(D104:D108)</f>
        <v>1382.7</v>
      </c>
      <c r="E110" s="65">
        <f t="shared" si="86"/>
        <v>1543.1</v>
      </c>
      <c r="F110" s="65">
        <f t="shared" si="86"/>
        <v>1569.1</v>
      </c>
      <c r="G110" s="65">
        <f t="shared" si="86"/>
        <v>1719.9</v>
      </c>
      <c r="H110" s="65">
        <f t="shared" si="86"/>
        <v>1719.9</v>
      </c>
      <c r="I110" s="65">
        <f t="shared" si="86"/>
        <v>1756.3000000000002</v>
      </c>
      <c r="J110" s="65">
        <f t="shared" si="86"/>
        <v>1756.3000000000002</v>
      </c>
      <c r="K110" s="65">
        <f t="shared" si="86"/>
        <v>1756.3000000000002</v>
      </c>
      <c r="L110" s="65">
        <f t="shared" si="86"/>
        <v>2031.8999999999999</v>
      </c>
      <c r="M110" s="65">
        <f t="shared" si="86"/>
        <v>2031.8999999999999</v>
      </c>
      <c r="N110" s="65">
        <f t="shared" si="86"/>
        <v>2169.7000000000003</v>
      </c>
      <c r="O110" s="65">
        <f t="shared" si="86"/>
        <v>2206.1</v>
      </c>
      <c r="P110" s="65">
        <f t="shared" si="86"/>
        <v>2258.1</v>
      </c>
      <c r="Q110" s="65">
        <f t="shared" si="86"/>
        <v>2258.1</v>
      </c>
      <c r="R110" s="67">
        <f t="shared" si="86"/>
        <v>2533.6999999999998</v>
      </c>
      <c r="S110" s="65">
        <f t="shared" si="86"/>
        <v>2663.7</v>
      </c>
      <c r="T110" s="65">
        <f t="shared" si="86"/>
        <v>2939.2999999999997</v>
      </c>
      <c r="U110" s="65">
        <f t="shared" si="86"/>
        <v>3069.2999999999997</v>
      </c>
      <c r="V110" s="65">
        <f t="shared" si="86"/>
        <v>3069.2999999999997</v>
      </c>
      <c r="W110" s="65">
        <f t="shared" si="86"/>
        <v>3069.2999999999997</v>
      </c>
      <c r="X110" s="65">
        <f t="shared" si="86"/>
        <v>3079.7</v>
      </c>
      <c r="Y110" s="65">
        <f t="shared" si="86"/>
        <v>3079.7</v>
      </c>
      <c r="Z110" s="65">
        <f t="shared" si="86"/>
        <v>3079.7</v>
      </c>
      <c r="AA110" s="65">
        <f t="shared" si="86"/>
        <v>3079.7</v>
      </c>
      <c r="AB110" s="65">
        <f t="shared" si="86"/>
        <v>3079.7</v>
      </c>
      <c r="AC110" s="65">
        <f t="shared" si="86"/>
        <v>3079.7</v>
      </c>
      <c r="AD110" s="65">
        <f t="shared" si="86"/>
        <v>3079.7</v>
      </c>
      <c r="AE110" s="65">
        <f t="shared" si="86"/>
        <v>3079.7</v>
      </c>
      <c r="AF110" s="65">
        <f t="shared" si="86"/>
        <v>3079.7</v>
      </c>
      <c r="AG110" s="65">
        <f t="shared" si="86"/>
        <v>3079.7</v>
      </c>
      <c r="AH110" s="65">
        <f t="shared" si="86"/>
        <v>3079.7</v>
      </c>
      <c r="AI110" s="65">
        <f t="shared" si="86"/>
        <v>3079.7</v>
      </c>
      <c r="AJ110" s="65">
        <f t="shared" si="86"/>
        <v>3079.7</v>
      </c>
      <c r="AK110" s="65">
        <f t="shared" si="86"/>
        <v>3079.7</v>
      </c>
      <c r="AL110" s="65">
        <f t="shared" si="86"/>
        <v>3079.7</v>
      </c>
      <c r="AM110" s="65">
        <f t="shared" si="86"/>
        <v>3079.7</v>
      </c>
      <c r="AN110" s="65">
        <f t="shared" si="86"/>
        <v>3079.7</v>
      </c>
      <c r="AO110" s="65">
        <f t="shared" si="86"/>
        <v>3079.7</v>
      </c>
      <c r="AP110" s="65">
        <f t="shared" si="86"/>
        <v>3079.7</v>
      </c>
      <c r="AQ110" s="65">
        <f t="shared" si="86"/>
        <v>3079.7</v>
      </c>
      <c r="AR110" s="65">
        <f t="shared" si="86"/>
        <v>3079.7</v>
      </c>
      <c r="AS110" s="65">
        <f t="shared" si="86"/>
        <v>3079.7</v>
      </c>
      <c r="AT110" s="65">
        <f t="shared" si="86"/>
        <v>3079.7</v>
      </c>
      <c r="AU110" s="65">
        <f t="shared" si="86"/>
        <v>3079.7</v>
      </c>
      <c r="AV110" s="65">
        <f t="shared" si="86"/>
        <v>3079.7</v>
      </c>
      <c r="AW110" s="65">
        <f t="shared" si="86"/>
        <v>3079.7</v>
      </c>
      <c r="AX110" s="65">
        <f t="shared" si="86"/>
        <v>3079.7</v>
      </c>
      <c r="AY110" s="65">
        <f t="shared" si="86"/>
        <v>3079.7</v>
      </c>
      <c r="AZ110" s="65">
        <f t="shared" si="86"/>
        <v>3079.7</v>
      </c>
      <c r="BA110" s="65">
        <f t="shared" si="86"/>
        <v>3092.7</v>
      </c>
      <c r="BB110" s="65">
        <f t="shared" si="86"/>
        <v>3092.7</v>
      </c>
      <c r="BC110" s="65">
        <f t="shared" si="86"/>
        <v>3092.7</v>
      </c>
      <c r="BD110" s="65">
        <f t="shared" si="86"/>
        <v>3092.7</v>
      </c>
      <c r="BE110" s="65">
        <f t="shared" si="86"/>
        <v>3092.7</v>
      </c>
      <c r="BF110" s="65">
        <f t="shared" si="86"/>
        <v>3092.7</v>
      </c>
      <c r="BG110" s="65">
        <f t="shared" si="86"/>
        <v>3092.7</v>
      </c>
      <c r="BH110" s="65">
        <f t="shared" si="86"/>
        <v>3092.7</v>
      </c>
      <c r="BI110" s="65">
        <f t="shared" si="86"/>
        <v>3092.7</v>
      </c>
      <c r="BJ110" s="65">
        <f t="shared" si="86"/>
        <v>3092.7</v>
      </c>
      <c r="BK110" s="65">
        <f t="shared" si="86"/>
        <v>3092.7</v>
      </c>
      <c r="BL110" s="65">
        <f t="shared" si="86"/>
        <v>3092.7</v>
      </c>
      <c r="BM110" s="65">
        <f t="shared" si="86"/>
        <v>3092.7</v>
      </c>
      <c r="BN110" s="65">
        <f t="shared" si="86"/>
        <v>3092.7</v>
      </c>
      <c r="BO110" s="65">
        <f t="shared" si="86"/>
        <v>3092.7</v>
      </c>
      <c r="BP110" s="65">
        <f t="shared" ref="BP110:CD110" si="87">SUM(BP104:BP108)</f>
        <v>3092.7</v>
      </c>
      <c r="BQ110" s="65">
        <f t="shared" si="87"/>
        <v>3092.7</v>
      </c>
      <c r="BR110" s="65">
        <f t="shared" si="87"/>
        <v>3092.7</v>
      </c>
      <c r="BS110" s="65">
        <f t="shared" si="87"/>
        <v>3092.7</v>
      </c>
      <c r="BT110" s="65">
        <f t="shared" si="87"/>
        <v>3092.7</v>
      </c>
      <c r="BU110" s="65">
        <f t="shared" si="87"/>
        <v>3092.7</v>
      </c>
      <c r="BV110" s="65">
        <f t="shared" si="87"/>
        <v>3092.7</v>
      </c>
      <c r="BW110" s="65">
        <f t="shared" si="87"/>
        <v>3092.7</v>
      </c>
      <c r="BX110" s="65">
        <f t="shared" si="87"/>
        <v>3092.7</v>
      </c>
      <c r="BY110" s="65">
        <f t="shared" si="87"/>
        <v>3092.7</v>
      </c>
      <c r="BZ110" s="65">
        <f t="shared" si="87"/>
        <v>3092.7</v>
      </c>
      <c r="CA110" s="65">
        <f t="shared" si="87"/>
        <v>3092.7</v>
      </c>
      <c r="CB110" s="65">
        <f t="shared" si="87"/>
        <v>3079.7</v>
      </c>
      <c r="CC110" s="65">
        <f t="shared" si="87"/>
        <v>3079.7</v>
      </c>
      <c r="CD110" s="65">
        <f t="shared" si="87"/>
        <v>3079.7</v>
      </c>
      <c r="CE110" s="65">
        <f t="shared" ref="CE110:DB110" si="88">SUM(CE104:CE108)</f>
        <v>3079.7</v>
      </c>
      <c r="CF110" s="65">
        <f t="shared" si="88"/>
        <v>3079.7</v>
      </c>
      <c r="CG110" s="65">
        <f t="shared" si="88"/>
        <v>3079.7</v>
      </c>
      <c r="CH110" s="65">
        <f t="shared" si="88"/>
        <v>3079.7</v>
      </c>
      <c r="CI110" s="65">
        <f t="shared" si="88"/>
        <v>3079.7</v>
      </c>
      <c r="CJ110" s="65">
        <f t="shared" si="88"/>
        <v>3079.7</v>
      </c>
      <c r="CK110" s="65">
        <f t="shared" si="88"/>
        <v>3079.7</v>
      </c>
      <c r="CL110" s="65">
        <f t="shared" si="88"/>
        <v>3079.7</v>
      </c>
      <c r="CM110" s="65">
        <f t="shared" si="88"/>
        <v>3079.7</v>
      </c>
      <c r="CN110" s="65">
        <f t="shared" si="88"/>
        <v>3079.7</v>
      </c>
      <c r="CO110" s="65">
        <f t="shared" si="88"/>
        <v>3079.7</v>
      </c>
      <c r="CP110" s="65">
        <f t="shared" si="88"/>
        <v>3079.7</v>
      </c>
      <c r="CQ110" s="65">
        <f t="shared" si="88"/>
        <v>3079.7</v>
      </c>
      <c r="CR110" s="65">
        <f t="shared" si="88"/>
        <v>3079.7</v>
      </c>
      <c r="CS110" s="65">
        <f t="shared" si="88"/>
        <v>3079.7</v>
      </c>
      <c r="CT110" s="65">
        <f t="shared" si="88"/>
        <v>3079.7</v>
      </c>
      <c r="CU110" s="65">
        <f t="shared" si="88"/>
        <v>3079.7</v>
      </c>
      <c r="CV110" s="65">
        <f t="shared" si="88"/>
        <v>3079.7</v>
      </c>
      <c r="CW110" s="65">
        <f t="shared" si="88"/>
        <v>3079.7</v>
      </c>
      <c r="CX110" s="65">
        <f t="shared" si="88"/>
        <v>3079.7</v>
      </c>
      <c r="CY110" s="65">
        <f t="shared" si="88"/>
        <v>3079.7</v>
      </c>
      <c r="CZ110" s="65">
        <f t="shared" si="88"/>
        <v>3079.7</v>
      </c>
      <c r="DA110" s="65">
        <f t="shared" si="88"/>
        <v>3079.7</v>
      </c>
      <c r="DB110" s="65">
        <f t="shared" si="88"/>
        <v>3079.7</v>
      </c>
      <c r="DC110" s="65">
        <f t="shared" ref="DC110:FB110" si="89">SUM(DC104:DC108)</f>
        <v>3079.7</v>
      </c>
      <c r="DD110" s="65">
        <f t="shared" si="89"/>
        <v>3079.7</v>
      </c>
      <c r="DE110" s="65">
        <f t="shared" si="89"/>
        <v>3079.7</v>
      </c>
      <c r="DF110" s="65">
        <f t="shared" si="89"/>
        <v>3079.7</v>
      </c>
      <c r="DG110" s="65">
        <f t="shared" si="89"/>
        <v>3079.7</v>
      </c>
      <c r="DH110" s="65">
        <f t="shared" si="89"/>
        <v>3079.7</v>
      </c>
      <c r="DI110" s="65">
        <f t="shared" si="89"/>
        <v>3079.7</v>
      </c>
      <c r="DJ110" s="65">
        <f t="shared" si="89"/>
        <v>3079.7</v>
      </c>
      <c r="DK110" s="65">
        <f t="shared" si="89"/>
        <v>3079.7</v>
      </c>
      <c r="DL110" s="65">
        <f t="shared" si="89"/>
        <v>3079.7</v>
      </c>
      <c r="DM110" s="65">
        <f t="shared" si="89"/>
        <v>3079.7</v>
      </c>
      <c r="DN110" s="65">
        <f t="shared" si="89"/>
        <v>3079.7</v>
      </c>
      <c r="DO110" s="65">
        <f t="shared" si="89"/>
        <v>3079.7</v>
      </c>
      <c r="DP110" s="65">
        <f t="shared" si="89"/>
        <v>3079.7</v>
      </c>
      <c r="DQ110" s="65">
        <f t="shared" si="89"/>
        <v>3079.7</v>
      </c>
      <c r="DR110" s="65">
        <f t="shared" si="89"/>
        <v>3079.7</v>
      </c>
      <c r="DS110" s="65">
        <f t="shared" si="89"/>
        <v>3079.7</v>
      </c>
      <c r="DT110" s="65">
        <f t="shared" si="89"/>
        <v>3079.7</v>
      </c>
      <c r="DU110" s="65">
        <f t="shared" si="89"/>
        <v>3079.7</v>
      </c>
      <c r="DV110" s="65">
        <f t="shared" si="89"/>
        <v>3079.7</v>
      </c>
      <c r="DW110" s="65">
        <f t="shared" si="89"/>
        <v>3079.7</v>
      </c>
      <c r="DX110" s="65">
        <f t="shared" si="89"/>
        <v>3079.7</v>
      </c>
      <c r="DY110" s="65">
        <f t="shared" si="89"/>
        <v>3079.7</v>
      </c>
      <c r="DZ110" s="65">
        <f t="shared" si="89"/>
        <v>3079.7</v>
      </c>
      <c r="EA110" s="65">
        <f t="shared" si="89"/>
        <v>3079.7</v>
      </c>
      <c r="EB110" s="65">
        <f t="shared" si="89"/>
        <v>3079.7</v>
      </c>
      <c r="EC110" s="65">
        <f t="shared" si="89"/>
        <v>3079.7</v>
      </c>
      <c r="ED110" s="65">
        <f t="shared" si="89"/>
        <v>3079.7</v>
      </c>
      <c r="EE110" s="65">
        <f t="shared" si="89"/>
        <v>3079.7</v>
      </c>
      <c r="EF110" s="65">
        <f t="shared" si="89"/>
        <v>3079.7</v>
      </c>
      <c r="EG110" s="65">
        <f t="shared" si="89"/>
        <v>3079.7</v>
      </c>
      <c r="EH110" s="65">
        <f t="shared" si="89"/>
        <v>3079.7</v>
      </c>
      <c r="EI110" s="65">
        <f t="shared" si="89"/>
        <v>3079.7</v>
      </c>
      <c r="EJ110" s="65">
        <f t="shared" si="89"/>
        <v>3079.7</v>
      </c>
      <c r="EK110" s="65">
        <f t="shared" si="89"/>
        <v>3079.7</v>
      </c>
      <c r="EL110" s="65">
        <f t="shared" si="89"/>
        <v>3079.7</v>
      </c>
      <c r="EM110" s="65">
        <f t="shared" si="89"/>
        <v>3079.7</v>
      </c>
      <c r="EN110" s="65">
        <f t="shared" si="89"/>
        <v>3079.7</v>
      </c>
      <c r="EO110" s="65">
        <f t="shared" si="89"/>
        <v>3079.7</v>
      </c>
      <c r="EP110" s="65">
        <f t="shared" si="89"/>
        <v>3079.7</v>
      </c>
      <c r="EQ110" s="65">
        <f t="shared" si="89"/>
        <v>3079.7</v>
      </c>
      <c r="ER110" s="65">
        <f t="shared" si="89"/>
        <v>3079.7</v>
      </c>
      <c r="ES110" s="65">
        <f t="shared" si="89"/>
        <v>3079.7</v>
      </c>
      <c r="ET110" s="65">
        <f t="shared" si="89"/>
        <v>3079.7</v>
      </c>
      <c r="EU110" s="65">
        <f t="shared" si="89"/>
        <v>3079.7</v>
      </c>
      <c r="EV110" s="65">
        <f t="shared" si="89"/>
        <v>3079.7</v>
      </c>
      <c r="EW110" s="65">
        <f t="shared" si="89"/>
        <v>3079.7</v>
      </c>
      <c r="EX110" s="65">
        <f t="shared" si="89"/>
        <v>3079.7</v>
      </c>
      <c r="EY110" s="65">
        <f t="shared" si="89"/>
        <v>3079.7</v>
      </c>
      <c r="EZ110" s="65">
        <f t="shared" si="89"/>
        <v>3079.7</v>
      </c>
      <c r="FA110" s="65">
        <f t="shared" si="89"/>
        <v>3079.7</v>
      </c>
      <c r="FB110" s="65">
        <f t="shared" si="89"/>
        <v>3079.7</v>
      </c>
    </row>
    <row r="111" spans="1:158" ht="7.95" customHeight="1" x14ac:dyDescent="0.3">
      <c r="A111" s="73"/>
      <c r="B111" s="17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79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</row>
    <row r="112" spans="1:158" ht="7.95" customHeight="1" x14ac:dyDescent="0.3"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65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65"/>
      <c r="FA112" s="65"/>
      <c r="FB112" s="65"/>
    </row>
    <row r="113" spans="1:158" ht="16.2" customHeight="1" x14ac:dyDescent="0.3">
      <c r="A113" s="53" t="s">
        <v>92</v>
      </c>
      <c r="C113" s="65">
        <f>C101-C110</f>
        <v>41660</v>
      </c>
      <c r="D113" s="65">
        <f t="shared" ref="D113:BO113" si="90">D101-D110</f>
        <v>41517.300000000003</v>
      </c>
      <c r="E113" s="65">
        <f t="shared" si="90"/>
        <v>27836.9</v>
      </c>
      <c r="F113" s="65">
        <f t="shared" si="90"/>
        <v>27914.9</v>
      </c>
      <c r="G113" s="65">
        <f t="shared" si="90"/>
        <v>36942.1</v>
      </c>
      <c r="H113" s="65">
        <f t="shared" si="90"/>
        <v>36942.1</v>
      </c>
      <c r="I113" s="65">
        <f t="shared" si="90"/>
        <v>39453.699999999997</v>
      </c>
      <c r="J113" s="65">
        <f t="shared" si="90"/>
        <v>39453.699999999997</v>
      </c>
      <c r="K113" s="65">
        <f t="shared" si="90"/>
        <v>39453.699999999997</v>
      </c>
      <c r="L113" s="65">
        <f t="shared" si="90"/>
        <v>39178.1</v>
      </c>
      <c r="M113" s="65">
        <f t="shared" si="90"/>
        <v>39178.1</v>
      </c>
      <c r="N113" s="65">
        <f t="shared" si="90"/>
        <v>39040.300000000003</v>
      </c>
      <c r="O113" s="65">
        <f t="shared" si="90"/>
        <v>41551.9</v>
      </c>
      <c r="P113" s="65">
        <f t="shared" si="90"/>
        <v>43579.9</v>
      </c>
      <c r="Q113" s="65">
        <f t="shared" si="90"/>
        <v>43579.9</v>
      </c>
      <c r="R113" s="67">
        <f t="shared" si="90"/>
        <v>43304.3</v>
      </c>
      <c r="S113" s="65">
        <f t="shared" si="90"/>
        <v>48764.3</v>
      </c>
      <c r="T113" s="65">
        <f t="shared" si="90"/>
        <v>48488.7</v>
      </c>
      <c r="U113" s="65">
        <f t="shared" si="90"/>
        <v>53948.7</v>
      </c>
      <c r="V113" s="65">
        <f t="shared" si="90"/>
        <v>53948.7</v>
      </c>
      <c r="W113" s="65">
        <f t="shared" si="90"/>
        <v>53948.7</v>
      </c>
      <c r="X113" s="65">
        <f t="shared" si="90"/>
        <v>54666.3</v>
      </c>
      <c r="Y113" s="65">
        <f t="shared" si="90"/>
        <v>54666.3</v>
      </c>
      <c r="Z113" s="65">
        <f t="shared" si="90"/>
        <v>67666.3</v>
      </c>
      <c r="AA113" s="65">
        <f t="shared" si="90"/>
        <v>67666.3</v>
      </c>
      <c r="AB113" s="65">
        <f t="shared" si="90"/>
        <v>74166.3</v>
      </c>
      <c r="AC113" s="65">
        <f t="shared" si="90"/>
        <v>74166.3</v>
      </c>
      <c r="AD113" s="65">
        <f t="shared" si="90"/>
        <v>74166.3</v>
      </c>
      <c r="AE113" s="65">
        <f t="shared" si="90"/>
        <v>78066.3</v>
      </c>
      <c r="AF113" s="65">
        <f t="shared" si="90"/>
        <v>78066.3</v>
      </c>
      <c r="AG113" s="65">
        <f t="shared" si="90"/>
        <v>78066.3</v>
      </c>
      <c r="AH113" s="65">
        <f t="shared" si="90"/>
        <v>78066.3</v>
      </c>
      <c r="AI113" s="65">
        <f t="shared" si="90"/>
        <v>78066.3</v>
      </c>
      <c r="AJ113" s="65">
        <f t="shared" si="90"/>
        <v>78066.3</v>
      </c>
      <c r="AK113" s="65">
        <f t="shared" si="90"/>
        <v>78066.3</v>
      </c>
      <c r="AL113" s="65">
        <f t="shared" si="90"/>
        <v>78066.3</v>
      </c>
      <c r="AM113" s="65">
        <f t="shared" si="90"/>
        <v>83916.3</v>
      </c>
      <c r="AN113" s="65">
        <f t="shared" si="90"/>
        <v>83916.3</v>
      </c>
      <c r="AO113" s="65">
        <f t="shared" si="90"/>
        <v>83916.3</v>
      </c>
      <c r="AP113" s="65">
        <f t="shared" si="90"/>
        <v>83916.3</v>
      </c>
      <c r="AQ113" s="65">
        <f t="shared" si="90"/>
        <v>83916.3</v>
      </c>
      <c r="AR113" s="65">
        <f t="shared" si="90"/>
        <v>83916.3</v>
      </c>
      <c r="AS113" s="65">
        <f t="shared" si="90"/>
        <v>83916.3</v>
      </c>
      <c r="AT113" s="65">
        <f t="shared" si="90"/>
        <v>83916.3</v>
      </c>
      <c r="AU113" s="65">
        <f t="shared" si="90"/>
        <v>93666.3</v>
      </c>
      <c r="AV113" s="65">
        <f t="shared" si="90"/>
        <v>93666.3</v>
      </c>
      <c r="AW113" s="65">
        <f t="shared" si="90"/>
        <v>93666.3</v>
      </c>
      <c r="AX113" s="65">
        <f t="shared" si="90"/>
        <v>93666.3</v>
      </c>
      <c r="AY113" s="65">
        <f t="shared" si="90"/>
        <v>93666.3</v>
      </c>
      <c r="AZ113" s="65">
        <f t="shared" si="90"/>
        <v>93666.3</v>
      </c>
      <c r="BA113" s="65">
        <f t="shared" si="90"/>
        <v>94563.3</v>
      </c>
      <c r="BB113" s="65">
        <f t="shared" si="90"/>
        <v>94563.3</v>
      </c>
      <c r="BC113" s="65">
        <f t="shared" si="90"/>
        <v>94563.3</v>
      </c>
      <c r="BD113" s="65">
        <f t="shared" si="90"/>
        <v>94563.3</v>
      </c>
      <c r="BE113" s="65">
        <f t="shared" si="90"/>
        <v>94563.3</v>
      </c>
      <c r="BF113" s="65">
        <f t="shared" si="90"/>
        <v>94563.3</v>
      </c>
      <c r="BG113" s="65">
        <f t="shared" si="90"/>
        <v>94563.3</v>
      </c>
      <c r="BH113" s="65">
        <f t="shared" si="90"/>
        <v>94563.3</v>
      </c>
      <c r="BI113" s="65">
        <f t="shared" si="90"/>
        <v>101063.3</v>
      </c>
      <c r="BJ113" s="65">
        <f t="shared" si="90"/>
        <v>101063.3</v>
      </c>
      <c r="BK113" s="65">
        <f t="shared" si="90"/>
        <v>101063.3</v>
      </c>
      <c r="BL113" s="65">
        <f t="shared" si="90"/>
        <v>101063.3</v>
      </c>
      <c r="BM113" s="65">
        <f t="shared" si="90"/>
        <v>101063.3</v>
      </c>
      <c r="BN113" s="65">
        <f t="shared" si="90"/>
        <v>101063.3</v>
      </c>
      <c r="BO113" s="65">
        <f t="shared" si="90"/>
        <v>101063.3</v>
      </c>
      <c r="BP113" s="65">
        <f t="shared" ref="BP113:CD113" si="91">BP101-BP110</f>
        <v>101063.3</v>
      </c>
      <c r="BQ113" s="65">
        <f t="shared" si="91"/>
        <v>101063.3</v>
      </c>
      <c r="BR113" s="65">
        <f t="shared" si="91"/>
        <v>110163.3</v>
      </c>
      <c r="BS113" s="65">
        <f t="shared" si="91"/>
        <v>110163.3</v>
      </c>
      <c r="BT113" s="65">
        <f t="shared" si="91"/>
        <v>110163.3</v>
      </c>
      <c r="BU113" s="65">
        <f t="shared" si="91"/>
        <v>110163.3</v>
      </c>
      <c r="BV113" s="65">
        <f t="shared" si="91"/>
        <v>110163.3</v>
      </c>
      <c r="BW113" s="65">
        <f t="shared" si="91"/>
        <v>110163.3</v>
      </c>
      <c r="BX113" s="65">
        <f t="shared" si="91"/>
        <v>110163.3</v>
      </c>
      <c r="BY113" s="65">
        <f t="shared" si="91"/>
        <v>110163.3</v>
      </c>
      <c r="BZ113" s="65">
        <f t="shared" si="91"/>
        <v>110163.3</v>
      </c>
      <c r="CA113" s="65">
        <f t="shared" si="91"/>
        <v>110163.3</v>
      </c>
      <c r="CB113" s="65">
        <f t="shared" si="91"/>
        <v>109266.3</v>
      </c>
      <c r="CC113" s="65">
        <f t="shared" si="91"/>
        <v>109266.3</v>
      </c>
      <c r="CD113" s="65">
        <f t="shared" si="91"/>
        <v>109266.3</v>
      </c>
      <c r="CE113" s="65">
        <f t="shared" ref="CE113:DB113" si="92">CE101-CE110</f>
        <v>109266.3</v>
      </c>
      <c r="CF113" s="65">
        <f t="shared" si="92"/>
        <v>109266.3</v>
      </c>
      <c r="CG113" s="65">
        <f t="shared" si="92"/>
        <v>109266.3</v>
      </c>
      <c r="CH113" s="65">
        <f t="shared" si="92"/>
        <v>109266.3</v>
      </c>
      <c r="CI113" s="65">
        <f t="shared" si="92"/>
        <v>109266.3</v>
      </c>
      <c r="CJ113" s="65">
        <f t="shared" si="92"/>
        <v>109266.3</v>
      </c>
      <c r="CK113" s="65">
        <f t="shared" si="92"/>
        <v>109266.3</v>
      </c>
      <c r="CL113" s="65">
        <f t="shared" si="92"/>
        <v>109266.3</v>
      </c>
      <c r="CM113" s="65">
        <f t="shared" si="92"/>
        <v>109266.3</v>
      </c>
      <c r="CN113" s="65">
        <f t="shared" si="92"/>
        <v>109266.3</v>
      </c>
      <c r="CO113" s="65">
        <f t="shared" si="92"/>
        <v>109266.3</v>
      </c>
      <c r="CP113" s="65">
        <f t="shared" si="92"/>
        <v>109266.3</v>
      </c>
      <c r="CQ113" s="65">
        <f t="shared" si="92"/>
        <v>109266.3</v>
      </c>
      <c r="CR113" s="65">
        <f t="shared" si="92"/>
        <v>109266.3</v>
      </c>
      <c r="CS113" s="65">
        <f t="shared" si="92"/>
        <v>109266.3</v>
      </c>
      <c r="CT113" s="65">
        <f t="shared" si="92"/>
        <v>109266.3</v>
      </c>
      <c r="CU113" s="65">
        <f t="shared" si="92"/>
        <v>109266.3</v>
      </c>
      <c r="CV113" s="65">
        <f t="shared" si="92"/>
        <v>109266.3</v>
      </c>
      <c r="CW113" s="65">
        <f t="shared" si="92"/>
        <v>109266.3</v>
      </c>
      <c r="CX113" s="65">
        <f t="shared" si="92"/>
        <v>109266.3</v>
      </c>
      <c r="CY113" s="65">
        <f t="shared" si="92"/>
        <v>109266.3</v>
      </c>
      <c r="CZ113" s="65">
        <f t="shared" si="92"/>
        <v>109266.3</v>
      </c>
      <c r="DA113" s="65">
        <f t="shared" si="92"/>
        <v>109266.3</v>
      </c>
      <c r="DB113" s="65">
        <f t="shared" si="92"/>
        <v>109266.3</v>
      </c>
      <c r="DC113" s="65">
        <f t="shared" ref="DC113:FB113" si="93">DC101-DC110</f>
        <v>109266.3</v>
      </c>
      <c r="DD113" s="65">
        <f t="shared" si="93"/>
        <v>109266.3</v>
      </c>
      <c r="DE113" s="65">
        <f t="shared" si="93"/>
        <v>109266.3</v>
      </c>
      <c r="DF113" s="65">
        <f t="shared" si="93"/>
        <v>109266.3</v>
      </c>
      <c r="DG113" s="65">
        <f t="shared" si="93"/>
        <v>109266.3</v>
      </c>
      <c r="DH113" s="65">
        <f t="shared" si="93"/>
        <v>109266.3</v>
      </c>
      <c r="DI113" s="65">
        <f t="shared" si="93"/>
        <v>109266.3</v>
      </c>
      <c r="DJ113" s="65">
        <f t="shared" si="93"/>
        <v>109266.3</v>
      </c>
      <c r="DK113" s="65">
        <f t="shared" si="93"/>
        <v>109266.3</v>
      </c>
      <c r="DL113" s="65">
        <f t="shared" si="93"/>
        <v>109266.3</v>
      </c>
      <c r="DM113" s="65">
        <f t="shared" si="93"/>
        <v>109266.3</v>
      </c>
      <c r="DN113" s="65">
        <f t="shared" si="93"/>
        <v>109266.3</v>
      </c>
      <c r="DO113" s="65">
        <f t="shared" si="93"/>
        <v>109266.3</v>
      </c>
      <c r="DP113" s="65">
        <f t="shared" si="93"/>
        <v>109266.3</v>
      </c>
      <c r="DQ113" s="65">
        <f t="shared" si="93"/>
        <v>109266.3</v>
      </c>
      <c r="DR113" s="65">
        <f t="shared" si="93"/>
        <v>109266.3</v>
      </c>
      <c r="DS113" s="65">
        <f t="shared" si="93"/>
        <v>109266.3</v>
      </c>
      <c r="DT113" s="65">
        <f t="shared" si="93"/>
        <v>109266.3</v>
      </c>
      <c r="DU113" s="65">
        <f t="shared" si="93"/>
        <v>109266.3</v>
      </c>
      <c r="DV113" s="65">
        <f t="shared" si="93"/>
        <v>109266.3</v>
      </c>
      <c r="DW113" s="65">
        <f t="shared" si="93"/>
        <v>109266.3</v>
      </c>
      <c r="DX113" s="65">
        <f t="shared" si="93"/>
        <v>109266.3</v>
      </c>
      <c r="DY113" s="65">
        <f t="shared" si="93"/>
        <v>109266.3</v>
      </c>
      <c r="DZ113" s="65">
        <f t="shared" si="93"/>
        <v>109266.3</v>
      </c>
      <c r="EA113" s="65">
        <f t="shared" si="93"/>
        <v>109266.3</v>
      </c>
      <c r="EB113" s="65">
        <f t="shared" si="93"/>
        <v>109266.3</v>
      </c>
      <c r="EC113" s="65">
        <f t="shared" si="93"/>
        <v>109266.3</v>
      </c>
      <c r="ED113" s="65">
        <f t="shared" si="93"/>
        <v>109266.3</v>
      </c>
      <c r="EE113" s="65">
        <f t="shared" si="93"/>
        <v>109266.3</v>
      </c>
      <c r="EF113" s="65">
        <f t="shared" si="93"/>
        <v>109266.3</v>
      </c>
      <c r="EG113" s="65">
        <f t="shared" si="93"/>
        <v>109266.3</v>
      </c>
      <c r="EH113" s="65">
        <f t="shared" si="93"/>
        <v>109266.3</v>
      </c>
      <c r="EI113" s="65">
        <f t="shared" si="93"/>
        <v>109266.3</v>
      </c>
      <c r="EJ113" s="65">
        <f t="shared" si="93"/>
        <v>109266.3</v>
      </c>
      <c r="EK113" s="65">
        <f t="shared" si="93"/>
        <v>109266.3</v>
      </c>
      <c r="EL113" s="65">
        <f t="shared" si="93"/>
        <v>109266.3</v>
      </c>
      <c r="EM113" s="65">
        <f t="shared" si="93"/>
        <v>109266.3</v>
      </c>
      <c r="EN113" s="65">
        <f t="shared" si="93"/>
        <v>109266.3</v>
      </c>
      <c r="EO113" s="65">
        <f t="shared" si="93"/>
        <v>109266.3</v>
      </c>
      <c r="EP113" s="65">
        <f t="shared" si="93"/>
        <v>109266.3</v>
      </c>
      <c r="EQ113" s="65">
        <f t="shared" si="93"/>
        <v>109266.3</v>
      </c>
      <c r="ER113" s="65">
        <f t="shared" si="93"/>
        <v>109266.3</v>
      </c>
      <c r="ES113" s="65">
        <f t="shared" si="93"/>
        <v>109266.3</v>
      </c>
      <c r="ET113" s="65">
        <f t="shared" si="93"/>
        <v>109266.3</v>
      </c>
      <c r="EU113" s="65">
        <f t="shared" si="93"/>
        <v>109266.3</v>
      </c>
      <c r="EV113" s="65">
        <f t="shared" si="93"/>
        <v>109266.3</v>
      </c>
      <c r="EW113" s="65">
        <f t="shared" si="93"/>
        <v>109266.3</v>
      </c>
      <c r="EX113" s="65">
        <f t="shared" si="93"/>
        <v>109266.3</v>
      </c>
      <c r="EY113" s="65">
        <f t="shared" si="93"/>
        <v>109266.3</v>
      </c>
      <c r="EZ113" s="65">
        <f t="shared" si="93"/>
        <v>109266.3</v>
      </c>
      <c r="FA113" s="65">
        <f t="shared" si="93"/>
        <v>109266.3</v>
      </c>
      <c r="FB113" s="65">
        <f t="shared" si="93"/>
        <v>109266.3</v>
      </c>
    </row>
    <row r="114" spans="1:158" x14ac:dyDescent="0.3"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W114" s="65"/>
      <c r="DX114" s="65"/>
      <c r="DY114" s="65"/>
      <c r="DZ114" s="65"/>
      <c r="EA114" s="65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L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/>
      <c r="FA114" s="65"/>
      <c r="FB114" s="65"/>
    </row>
    <row r="115" spans="1:158" x14ac:dyDescent="0.3">
      <c r="A115" s="53" t="s">
        <v>69</v>
      </c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  <c r="DW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/>
      <c r="EH115" s="65"/>
      <c r="EI115" s="65"/>
      <c r="EJ115" s="65"/>
      <c r="EK115" s="65"/>
      <c r="EL115" s="65"/>
      <c r="EM115" s="65"/>
      <c r="EN115" s="65"/>
      <c r="EO115" s="65"/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/>
      <c r="FA115" s="65"/>
      <c r="FB115" s="65"/>
    </row>
    <row r="116" spans="1:158" s="61" customFormat="1" x14ac:dyDescent="0.3">
      <c r="A116" s="57" t="s">
        <v>72</v>
      </c>
      <c r="B116" s="61" t="s">
        <v>71</v>
      </c>
      <c r="C116" s="71">
        <f t="shared" ref="C116:AH116" si="94">C40</f>
        <v>11544.000000000002</v>
      </c>
      <c r="D116" s="71">
        <f t="shared" si="94"/>
        <v>11544.000000000002</v>
      </c>
      <c r="E116" s="71">
        <f t="shared" si="94"/>
        <v>11544.000000000002</v>
      </c>
      <c r="F116" s="71">
        <f t="shared" si="94"/>
        <v>11544.000000000002</v>
      </c>
      <c r="G116" s="71">
        <f t="shared" si="94"/>
        <v>11544.000000000002</v>
      </c>
      <c r="H116" s="71">
        <f t="shared" si="94"/>
        <v>11544.000000000002</v>
      </c>
      <c r="I116" s="71">
        <f t="shared" si="94"/>
        <v>11544.000000000002</v>
      </c>
      <c r="J116" s="71">
        <f t="shared" si="94"/>
        <v>11544.000000000002</v>
      </c>
      <c r="K116" s="71">
        <f t="shared" si="94"/>
        <v>13468.000000000002</v>
      </c>
      <c r="L116" s="71">
        <f t="shared" si="94"/>
        <v>8080.8</v>
      </c>
      <c r="M116" s="71">
        <f t="shared" si="94"/>
        <v>3607.5000000000005</v>
      </c>
      <c r="N116" s="71">
        <f t="shared" si="94"/>
        <v>3607.5000000000005</v>
      </c>
      <c r="O116" s="71">
        <f t="shared" si="94"/>
        <v>3607.5000000000005</v>
      </c>
      <c r="P116" s="71">
        <f t="shared" si="94"/>
        <v>3607.5000000000005</v>
      </c>
      <c r="Q116" s="71">
        <f t="shared" si="94"/>
        <v>4088.5000000000005</v>
      </c>
      <c r="R116" s="80">
        <f t="shared" si="94"/>
        <v>4088.5000000000005</v>
      </c>
      <c r="S116" s="71">
        <f t="shared" si="94"/>
        <v>4569.5000000000009</v>
      </c>
      <c r="T116" s="71">
        <f t="shared" si="94"/>
        <v>4569.5000000000009</v>
      </c>
      <c r="U116" s="71">
        <f t="shared" si="94"/>
        <v>4569.5000000000009</v>
      </c>
      <c r="V116" s="71">
        <f t="shared" si="94"/>
        <v>4569.5000000000009</v>
      </c>
      <c r="W116" s="71">
        <f t="shared" si="94"/>
        <v>4569.5000000000009</v>
      </c>
      <c r="X116" s="71">
        <f t="shared" si="94"/>
        <v>4569.5000000000009</v>
      </c>
      <c r="Y116" s="71">
        <f t="shared" si="94"/>
        <v>4569.5000000000009</v>
      </c>
      <c r="Z116" s="71">
        <f t="shared" si="94"/>
        <v>4569.5000000000009</v>
      </c>
      <c r="AA116" s="71">
        <f t="shared" si="94"/>
        <v>4569.5000000000009</v>
      </c>
      <c r="AB116" s="71">
        <f t="shared" si="94"/>
        <v>4569.5000000000009</v>
      </c>
      <c r="AC116" s="71">
        <f t="shared" si="94"/>
        <v>4569.5000000000009</v>
      </c>
      <c r="AD116" s="71">
        <f t="shared" si="94"/>
        <v>4569.5000000000009</v>
      </c>
      <c r="AE116" s="71">
        <f t="shared" si="94"/>
        <v>4569.5000000000009</v>
      </c>
      <c r="AF116" s="71">
        <f t="shared" si="94"/>
        <v>4569.5000000000009</v>
      </c>
      <c r="AG116" s="71">
        <f t="shared" si="94"/>
        <v>4569.5000000000009</v>
      </c>
      <c r="AH116" s="71">
        <f t="shared" si="94"/>
        <v>4569.5000000000009</v>
      </c>
      <c r="AI116" s="71">
        <f t="shared" ref="AI116:BN116" si="95">AI40</f>
        <v>4569.5000000000009</v>
      </c>
      <c r="AJ116" s="71">
        <f t="shared" si="95"/>
        <v>4569.5000000000009</v>
      </c>
      <c r="AK116" s="71">
        <f t="shared" si="95"/>
        <v>4569.5000000000009</v>
      </c>
      <c r="AL116" s="71">
        <f t="shared" si="95"/>
        <v>4569.5000000000009</v>
      </c>
      <c r="AM116" s="71">
        <f t="shared" si="95"/>
        <v>4569.5000000000009</v>
      </c>
      <c r="AN116" s="71">
        <f t="shared" si="95"/>
        <v>4569.5000000000009</v>
      </c>
      <c r="AO116" s="71">
        <f t="shared" si="95"/>
        <v>4569.5000000000009</v>
      </c>
      <c r="AP116" s="71">
        <f t="shared" si="95"/>
        <v>4569.5000000000009</v>
      </c>
      <c r="AQ116" s="71">
        <f t="shared" si="95"/>
        <v>4569.5000000000009</v>
      </c>
      <c r="AR116" s="71">
        <f t="shared" si="95"/>
        <v>4569.5000000000009</v>
      </c>
      <c r="AS116" s="71">
        <f t="shared" si="95"/>
        <v>4569.5000000000009</v>
      </c>
      <c r="AT116" s="71">
        <f t="shared" si="95"/>
        <v>4569.5000000000009</v>
      </c>
      <c r="AU116" s="71">
        <f t="shared" si="95"/>
        <v>4569.5000000000009</v>
      </c>
      <c r="AV116" s="71">
        <f t="shared" si="95"/>
        <v>4569.5000000000009</v>
      </c>
      <c r="AW116" s="71">
        <f t="shared" si="95"/>
        <v>4569.5000000000009</v>
      </c>
      <c r="AX116" s="71">
        <f t="shared" si="95"/>
        <v>4569.5000000000009</v>
      </c>
      <c r="AY116" s="71">
        <f t="shared" si="95"/>
        <v>4569.5000000000009</v>
      </c>
      <c r="AZ116" s="71">
        <f t="shared" si="95"/>
        <v>4569.5000000000009</v>
      </c>
      <c r="BA116" s="71">
        <f t="shared" si="95"/>
        <v>4569.5000000000009</v>
      </c>
      <c r="BB116" s="71">
        <f t="shared" si="95"/>
        <v>4569.5000000000009</v>
      </c>
      <c r="BC116" s="71">
        <f t="shared" si="95"/>
        <v>4569.5000000000009</v>
      </c>
      <c r="BD116" s="71">
        <f t="shared" si="95"/>
        <v>4569.5000000000009</v>
      </c>
      <c r="BE116" s="71">
        <f t="shared" si="95"/>
        <v>4569.5000000000009</v>
      </c>
      <c r="BF116" s="71">
        <f t="shared" si="95"/>
        <v>4569.5000000000009</v>
      </c>
      <c r="BG116" s="71">
        <f t="shared" si="95"/>
        <v>4569.5000000000009</v>
      </c>
      <c r="BH116" s="71">
        <f t="shared" si="95"/>
        <v>4569.5000000000009</v>
      </c>
      <c r="BI116" s="71">
        <f t="shared" si="95"/>
        <v>4569.5000000000009</v>
      </c>
      <c r="BJ116" s="71">
        <f t="shared" si="95"/>
        <v>4569.5000000000009</v>
      </c>
      <c r="BK116" s="71">
        <f t="shared" si="95"/>
        <v>4569.5000000000009</v>
      </c>
      <c r="BL116" s="71">
        <f t="shared" si="95"/>
        <v>4569.5000000000009</v>
      </c>
      <c r="BM116" s="71">
        <f t="shared" si="95"/>
        <v>4569.5000000000009</v>
      </c>
      <c r="BN116" s="71">
        <f t="shared" si="95"/>
        <v>4569.5000000000009</v>
      </c>
      <c r="BO116" s="71">
        <f t="shared" ref="BO116:CT116" si="96">BO40</f>
        <v>4569.5000000000009</v>
      </c>
      <c r="BP116" s="71">
        <f t="shared" si="96"/>
        <v>4569.5000000000009</v>
      </c>
      <c r="BQ116" s="71">
        <f t="shared" si="96"/>
        <v>4569.5000000000009</v>
      </c>
      <c r="BR116" s="71">
        <f t="shared" si="96"/>
        <v>4569.5000000000009</v>
      </c>
      <c r="BS116" s="71">
        <f t="shared" si="96"/>
        <v>4569.5000000000009</v>
      </c>
      <c r="BT116" s="71">
        <f t="shared" si="96"/>
        <v>4569.5000000000009</v>
      </c>
      <c r="BU116" s="71">
        <f t="shared" si="96"/>
        <v>4569.5000000000009</v>
      </c>
      <c r="BV116" s="71">
        <f t="shared" si="96"/>
        <v>4569.5000000000009</v>
      </c>
      <c r="BW116" s="71">
        <f t="shared" si="96"/>
        <v>4569.5000000000009</v>
      </c>
      <c r="BX116" s="71">
        <f t="shared" si="96"/>
        <v>4569.5000000000009</v>
      </c>
      <c r="BY116" s="71">
        <f t="shared" si="96"/>
        <v>4569.5000000000009</v>
      </c>
      <c r="BZ116" s="71">
        <f t="shared" si="96"/>
        <v>4569.5000000000009</v>
      </c>
      <c r="CA116" s="71">
        <f t="shared" si="96"/>
        <v>4569.5000000000009</v>
      </c>
      <c r="CB116" s="71">
        <f t="shared" si="96"/>
        <v>4569.5000000000009</v>
      </c>
      <c r="CC116" s="71">
        <f t="shared" si="96"/>
        <v>4569.5000000000009</v>
      </c>
      <c r="CD116" s="71">
        <f t="shared" si="96"/>
        <v>4569.5000000000009</v>
      </c>
      <c r="CE116" s="71">
        <f t="shared" si="96"/>
        <v>4569.5000000000009</v>
      </c>
      <c r="CF116" s="71">
        <f t="shared" si="96"/>
        <v>4569.5000000000009</v>
      </c>
      <c r="CG116" s="71">
        <f t="shared" si="96"/>
        <v>4569.5000000000009</v>
      </c>
      <c r="CH116" s="71">
        <f t="shared" si="96"/>
        <v>4569.5000000000009</v>
      </c>
      <c r="CI116" s="71">
        <f t="shared" si="96"/>
        <v>4569.5000000000009</v>
      </c>
      <c r="CJ116" s="71">
        <f t="shared" si="96"/>
        <v>4569.5000000000009</v>
      </c>
      <c r="CK116" s="71">
        <f t="shared" si="96"/>
        <v>4569.5000000000009</v>
      </c>
      <c r="CL116" s="71">
        <f t="shared" si="96"/>
        <v>4569.5000000000009</v>
      </c>
      <c r="CM116" s="71">
        <f t="shared" si="96"/>
        <v>4569.5000000000009</v>
      </c>
      <c r="CN116" s="71">
        <f t="shared" si="96"/>
        <v>4569.5000000000009</v>
      </c>
      <c r="CO116" s="71">
        <f t="shared" si="96"/>
        <v>4569.5000000000009</v>
      </c>
      <c r="CP116" s="71">
        <f t="shared" si="96"/>
        <v>4569.5000000000009</v>
      </c>
      <c r="CQ116" s="71">
        <f t="shared" si="96"/>
        <v>4569.5000000000009</v>
      </c>
      <c r="CR116" s="71">
        <f t="shared" si="96"/>
        <v>4569.5000000000009</v>
      </c>
      <c r="CS116" s="71">
        <f t="shared" si="96"/>
        <v>4569.5000000000009</v>
      </c>
      <c r="CT116" s="71">
        <f t="shared" si="96"/>
        <v>4569.5000000000009</v>
      </c>
      <c r="CU116" s="71">
        <f t="shared" ref="CU116:DZ116" si="97">CU40</f>
        <v>4569.5000000000009</v>
      </c>
      <c r="CV116" s="71">
        <f t="shared" si="97"/>
        <v>4569.5000000000009</v>
      </c>
      <c r="CW116" s="71">
        <f t="shared" si="97"/>
        <v>4569.5000000000009</v>
      </c>
      <c r="CX116" s="71">
        <f t="shared" si="97"/>
        <v>4569.5000000000009</v>
      </c>
      <c r="CY116" s="71">
        <f t="shared" si="97"/>
        <v>4569.5000000000009</v>
      </c>
      <c r="CZ116" s="71">
        <f t="shared" si="97"/>
        <v>4569.5000000000009</v>
      </c>
      <c r="DA116" s="71">
        <f t="shared" si="97"/>
        <v>4569.5000000000009</v>
      </c>
      <c r="DB116" s="71">
        <f t="shared" si="97"/>
        <v>4569.5000000000009</v>
      </c>
      <c r="DC116" s="71">
        <f t="shared" si="97"/>
        <v>4569.5000000000009</v>
      </c>
      <c r="DD116" s="71">
        <f t="shared" si="97"/>
        <v>4569.5000000000009</v>
      </c>
      <c r="DE116" s="71">
        <f t="shared" si="97"/>
        <v>4569.5000000000009</v>
      </c>
      <c r="DF116" s="71">
        <f t="shared" si="97"/>
        <v>4569.5000000000009</v>
      </c>
      <c r="DG116" s="71">
        <f t="shared" si="97"/>
        <v>4569.5000000000009</v>
      </c>
      <c r="DH116" s="71">
        <f t="shared" si="97"/>
        <v>4569.5000000000009</v>
      </c>
      <c r="DI116" s="71">
        <f t="shared" si="97"/>
        <v>4569.5000000000009</v>
      </c>
      <c r="DJ116" s="71">
        <f t="shared" si="97"/>
        <v>4569.5000000000009</v>
      </c>
      <c r="DK116" s="71">
        <f t="shared" si="97"/>
        <v>4569.5000000000009</v>
      </c>
      <c r="DL116" s="71">
        <f t="shared" si="97"/>
        <v>4569.5000000000009</v>
      </c>
      <c r="DM116" s="71">
        <f t="shared" si="97"/>
        <v>4569.5000000000009</v>
      </c>
      <c r="DN116" s="71">
        <f t="shared" si="97"/>
        <v>4569.5000000000009</v>
      </c>
      <c r="DO116" s="71">
        <f t="shared" si="97"/>
        <v>4569.5000000000009</v>
      </c>
      <c r="DP116" s="71">
        <f t="shared" si="97"/>
        <v>4569.5000000000009</v>
      </c>
      <c r="DQ116" s="71">
        <f t="shared" si="97"/>
        <v>4569.5000000000009</v>
      </c>
      <c r="DR116" s="71">
        <f t="shared" si="97"/>
        <v>4569.5000000000009</v>
      </c>
      <c r="DS116" s="71">
        <f t="shared" si="97"/>
        <v>4569.5000000000009</v>
      </c>
      <c r="DT116" s="71">
        <f t="shared" si="97"/>
        <v>4569.5000000000009</v>
      </c>
      <c r="DU116" s="71">
        <f t="shared" si="97"/>
        <v>4569.5000000000009</v>
      </c>
      <c r="DV116" s="71">
        <f t="shared" si="97"/>
        <v>4569.5000000000009</v>
      </c>
      <c r="DW116" s="71">
        <f t="shared" si="97"/>
        <v>4569.5000000000009</v>
      </c>
      <c r="DX116" s="71">
        <f t="shared" si="97"/>
        <v>4569.5000000000009</v>
      </c>
      <c r="DY116" s="71">
        <f t="shared" si="97"/>
        <v>4569.5000000000009</v>
      </c>
      <c r="DZ116" s="71">
        <f t="shared" si="97"/>
        <v>4569.5000000000009</v>
      </c>
      <c r="EA116" s="71">
        <f t="shared" ref="EA116:FB116" si="98">EA40</f>
        <v>4569.5000000000009</v>
      </c>
      <c r="EB116" s="71">
        <f t="shared" si="98"/>
        <v>4569.5000000000009</v>
      </c>
      <c r="EC116" s="71">
        <f t="shared" si="98"/>
        <v>4569.5000000000009</v>
      </c>
      <c r="ED116" s="71">
        <f t="shared" si="98"/>
        <v>4569.5000000000009</v>
      </c>
      <c r="EE116" s="71">
        <f t="shared" si="98"/>
        <v>4569.5000000000009</v>
      </c>
      <c r="EF116" s="71">
        <f t="shared" si="98"/>
        <v>4569.5000000000009</v>
      </c>
      <c r="EG116" s="71">
        <f t="shared" si="98"/>
        <v>4569.5000000000009</v>
      </c>
      <c r="EH116" s="71">
        <f t="shared" si="98"/>
        <v>4569.5000000000009</v>
      </c>
      <c r="EI116" s="71">
        <f t="shared" si="98"/>
        <v>4569.5000000000009</v>
      </c>
      <c r="EJ116" s="71">
        <f t="shared" si="98"/>
        <v>4569.5000000000009</v>
      </c>
      <c r="EK116" s="71">
        <f t="shared" si="98"/>
        <v>4569.5000000000009</v>
      </c>
      <c r="EL116" s="71">
        <f t="shared" si="98"/>
        <v>4569.5000000000009</v>
      </c>
      <c r="EM116" s="71">
        <f t="shared" si="98"/>
        <v>4569.5000000000009</v>
      </c>
      <c r="EN116" s="71">
        <f t="shared" si="98"/>
        <v>4569.5000000000009</v>
      </c>
      <c r="EO116" s="71">
        <f t="shared" si="98"/>
        <v>4569.5000000000009</v>
      </c>
      <c r="EP116" s="71">
        <f t="shared" si="98"/>
        <v>4569.5000000000009</v>
      </c>
      <c r="EQ116" s="71">
        <f t="shared" si="98"/>
        <v>4569.5000000000009</v>
      </c>
      <c r="ER116" s="71">
        <f t="shared" si="98"/>
        <v>4569.5000000000009</v>
      </c>
      <c r="ES116" s="71">
        <f t="shared" si="98"/>
        <v>4569.5000000000009</v>
      </c>
      <c r="ET116" s="71">
        <f t="shared" si="98"/>
        <v>4569.5000000000009</v>
      </c>
      <c r="EU116" s="71">
        <f t="shared" si="98"/>
        <v>4569.5000000000009</v>
      </c>
      <c r="EV116" s="71">
        <f t="shared" si="98"/>
        <v>4569.5000000000009</v>
      </c>
      <c r="EW116" s="71">
        <f t="shared" si="98"/>
        <v>4569.5000000000009</v>
      </c>
      <c r="EX116" s="71">
        <f t="shared" si="98"/>
        <v>4569.5000000000009</v>
      </c>
      <c r="EY116" s="71">
        <f t="shared" si="98"/>
        <v>4569.5000000000009</v>
      </c>
      <c r="EZ116" s="71">
        <f t="shared" si="98"/>
        <v>4569.5000000000009</v>
      </c>
      <c r="FA116" s="71">
        <f t="shared" si="98"/>
        <v>4569.5000000000009</v>
      </c>
      <c r="FB116" s="71">
        <f t="shared" si="98"/>
        <v>4569.5000000000009</v>
      </c>
    </row>
    <row r="117" spans="1:158" s="61" customFormat="1" x14ac:dyDescent="0.3">
      <c r="A117" s="57" t="s">
        <v>73</v>
      </c>
      <c r="B117" s="61" t="s">
        <v>70</v>
      </c>
      <c r="C117" s="71">
        <f t="shared" ref="C117:AH117" si="99">C41</f>
        <v>275.7</v>
      </c>
      <c r="D117" s="71">
        <f t="shared" si="99"/>
        <v>275.7</v>
      </c>
      <c r="E117" s="71">
        <f t="shared" si="99"/>
        <v>275.7</v>
      </c>
      <c r="F117" s="71">
        <f t="shared" si="99"/>
        <v>275.7</v>
      </c>
      <c r="G117" s="71">
        <f t="shared" si="99"/>
        <v>275.7</v>
      </c>
      <c r="H117" s="71">
        <f t="shared" si="99"/>
        <v>275.7</v>
      </c>
      <c r="I117" s="71">
        <f t="shared" si="99"/>
        <v>275.7</v>
      </c>
      <c r="J117" s="71">
        <f t="shared" si="99"/>
        <v>275.7</v>
      </c>
      <c r="K117" s="71">
        <f t="shared" si="99"/>
        <v>275.7</v>
      </c>
      <c r="L117" s="71">
        <f t="shared" si="99"/>
        <v>275.7</v>
      </c>
      <c r="M117" s="71">
        <f t="shared" si="99"/>
        <v>275.7</v>
      </c>
      <c r="N117" s="71">
        <f t="shared" si="99"/>
        <v>275.7</v>
      </c>
      <c r="O117" s="71">
        <f t="shared" si="99"/>
        <v>275.7</v>
      </c>
      <c r="P117" s="71">
        <f t="shared" si="99"/>
        <v>275.7</v>
      </c>
      <c r="Q117" s="71">
        <f t="shared" si="99"/>
        <v>275.7</v>
      </c>
      <c r="R117" s="80">
        <f t="shared" si="99"/>
        <v>275.7</v>
      </c>
      <c r="S117" s="71">
        <f t="shared" si="99"/>
        <v>275.7</v>
      </c>
      <c r="T117" s="71">
        <f t="shared" si="99"/>
        <v>275.7</v>
      </c>
      <c r="U117" s="71">
        <f t="shared" si="99"/>
        <v>275.7</v>
      </c>
      <c r="V117" s="71">
        <f t="shared" si="99"/>
        <v>275.7</v>
      </c>
      <c r="W117" s="71">
        <f t="shared" si="99"/>
        <v>275.7</v>
      </c>
      <c r="X117" s="71">
        <f t="shared" si="99"/>
        <v>275.7</v>
      </c>
      <c r="Y117" s="71">
        <f t="shared" si="99"/>
        <v>275.7</v>
      </c>
      <c r="Z117" s="71">
        <f t="shared" si="99"/>
        <v>275.7</v>
      </c>
      <c r="AA117" s="71">
        <f t="shared" si="99"/>
        <v>275.7</v>
      </c>
      <c r="AB117" s="71">
        <f t="shared" si="99"/>
        <v>275.7</v>
      </c>
      <c r="AC117" s="71">
        <f t="shared" si="99"/>
        <v>275.7</v>
      </c>
      <c r="AD117" s="71">
        <f t="shared" si="99"/>
        <v>275.7</v>
      </c>
      <c r="AE117" s="71">
        <f t="shared" si="99"/>
        <v>275.7</v>
      </c>
      <c r="AF117" s="71">
        <f t="shared" si="99"/>
        <v>275.7</v>
      </c>
      <c r="AG117" s="71">
        <f t="shared" si="99"/>
        <v>275.7</v>
      </c>
      <c r="AH117" s="71">
        <f t="shared" si="99"/>
        <v>275.7</v>
      </c>
      <c r="AI117" s="71">
        <f t="shared" ref="AI117:BN117" si="100">AI41</f>
        <v>275.7</v>
      </c>
      <c r="AJ117" s="71">
        <f t="shared" si="100"/>
        <v>275.7</v>
      </c>
      <c r="AK117" s="71">
        <f t="shared" si="100"/>
        <v>275.7</v>
      </c>
      <c r="AL117" s="71">
        <f t="shared" si="100"/>
        <v>275.7</v>
      </c>
      <c r="AM117" s="71">
        <f t="shared" si="100"/>
        <v>275.7</v>
      </c>
      <c r="AN117" s="71">
        <f t="shared" si="100"/>
        <v>275.7</v>
      </c>
      <c r="AO117" s="71">
        <f t="shared" si="100"/>
        <v>275.7</v>
      </c>
      <c r="AP117" s="71">
        <f t="shared" si="100"/>
        <v>275.7</v>
      </c>
      <c r="AQ117" s="71">
        <f t="shared" si="100"/>
        <v>275.7</v>
      </c>
      <c r="AR117" s="71">
        <f t="shared" si="100"/>
        <v>275.7</v>
      </c>
      <c r="AS117" s="71">
        <f t="shared" si="100"/>
        <v>275.7</v>
      </c>
      <c r="AT117" s="71">
        <f t="shared" si="100"/>
        <v>275.7</v>
      </c>
      <c r="AU117" s="71">
        <f t="shared" si="100"/>
        <v>275.7</v>
      </c>
      <c r="AV117" s="71">
        <f t="shared" si="100"/>
        <v>275.7</v>
      </c>
      <c r="AW117" s="71">
        <f t="shared" si="100"/>
        <v>275.7</v>
      </c>
      <c r="AX117" s="71">
        <f t="shared" si="100"/>
        <v>275.7</v>
      </c>
      <c r="AY117" s="71">
        <f t="shared" si="100"/>
        <v>275.7</v>
      </c>
      <c r="AZ117" s="71">
        <f t="shared" si="100"/>
        <v>275.7</v>
      </c>
      <c r="BA117" s="71">
        <f t="shared" si="100"/>
        <v>275.7</v>
      </c>
      <c r="BB117" s="71">
        <f t="shared" si="100"/>
        <v>275.7</v>
      </c>
      <c r="BC117" s="71">
        <f t="shared" si="100"/>
        <v>275.7</v>
      </c>
      <c r="BD117" s="71">
        <f t="shared" si="100"/>
        <v>275.7</v>
      </c>
      <c r="BE117" s="71">
        <f t="shared" si="100"/>
        <v>275.7</v>
      </c>
      <c r="BF117" s="71">
        <f t="shared" si="100"/>
        <v>275.7</v>
      </c>
      <c r="BG117" s="71">
        <f t="shared" si="100"/>
        <v>275.7</v>
      </c>
      <c r="BH117" s="71">
        <f t="shared" si="100"/>
        <v>275.7</v>
      </c>
      <c r="BI117" s="71">
        <f t="shared" si="100"/>
        <v>275.7</v>
      </c>
      <c r="BJ117" s="71">
        <f t="shared" si="100"/>
        <v>275.7</v>
      </c>
      <c r="BK117" s="71">
        <f t="shared" si="100"/>
        <v>275.7</v>
      </c>
      <c r="BL117" s="71">
        <f t="shared" si="100"/>
        <v>275.7</v>
      </c>
      <c r="BM117" s="71">
        <f t="shared" si="100"/>
        <v>275.7</v>
      </c>
      <c r="BN117" s="71">
        <f t="shared" si="100"/>
        <v>275.7</v>
      </c>
      <c r="BO117" s="71">
        <f t="shared" ref="BO117:CT117" si="101">BO41</f>
        <v>275.7</v>
      </c>
      <c r="BP117" s="71">
        <f t="shared" si="101"/>
        <v>275.7</v>
      </c>
      <c r="BQ117" s="71">
        <f t="shared" si="101"/>
        <v>275.7</v>
      </c>
      <c r="BR117" s="71">
        <f t="shared" si="101"/>
        <v>275.7</v>
      </c>
      <c r="BS117" s="71">
        <f t="shared" si="101"/>
        <v>275.7</v>
      </c>
      <c r="BT117" s="71">
        <f t="shared" si="101"/>
        <v>275.7</v>
      </c>
      <c r="BU117" s="71">
        <f t="shared" si="101"/>
        <v>275.7</v>
      </c>
      <c r="BV117" s="71">
        <f t="shared" si="101"/>
        <v>275.7</v>
      </c>
      <c r="BW117" s="71">
        <f t="shared" si="101"/>
        <v>275.7</v>
      </c>
      <c r="BX117" s="71">
        <f t="shared" si="101"/>
        <v>275.7</v>
      </c>
      <c r="BY117" s="71">
        <f t="shared" si="101"/>
        <v>275.7</v>
      </c>
      <c r="BZ117" s="71">
        <f t="shared" si="101"/>
        <v>275.7</v>
      </c>
      <c r="CA117" s="71">
        <f t="shared" si="101"/>
        <v>275.7</v>
      </c>
      <c r="CB117" s="71">
        <f t="shared" si="101"/>
        <v>275.7</v>
      </c>
      <c r="CC117" s="71">
        <f t="shared" si="101"/>
        <v>275.7</v>
      </c>
      <c r="CD117" s="71">
        <f t="shared" si="101"/>
        <v>275.7</v>
      </c>
      <c r="CE117" s="71">
        <f t="shared" si="101"/>
        <v>275.7</v>
      </c>
      <c r="CF117" s="71">
        <f t="shared" si="101"/>
        <v>275.7</v>
      </c>
      <c r="CG117" s="71">
        <f t="shared" si="101"/>
        <v>275.7</v>
      </c>
      <c r="CH117" s="71">
        <f t="shared" si="101"/>
        <v>275.7</v>
      </c>
      <c r="CI117" s="71">
        <f t="shared" si="101"/>
        <v>275.7</v>
      </c>
      <c r="CJ117" s="71">
        <f t="shared" si="101"/>
        <v>275.7</v>
      </c>
      <c r="CK117" s="71">
        <f t="shared" si="101"/>
        <v>275.7</v>
      </c>
      <c r="CL117" s="71">
        <f t="shared" si="101"/>
        <v>275.7</v>
      </c>
      <c r="CM117" s="71">
        <f t="shared" si="101"/>
        <v>275.7</v>
      </c>
      <c r="CN117" s="71">
        <f t="shared" si="101"/>
        <v>275.7</v>
      </c>
      <c r="CO117" s="71">
        <f t="shared" si="101"/>
        <v>275.7</v>
      </c>
      <c r="CP117" s="71">
        <f t="shared" si="101"/>
        <v>275.7</v>
      </c>
      <c r="CQ117" s="71">
        <f t="shared" si="101"/>
        <v>275.7</v>
      </c>
      <c r="CR117" s="71">
        <f t="shared" si="101"/>
        <v>275.7</v>
      </c>
      <c r="CS117" s="71">
        <f t="shared" si="101"/>
        <v>275.7</v>
      </c>
      <c r="CT117" s="71">
        <f t="shared" si="101"/>
        <v>275.7</v>
      </c>
      <c r="CU117" s="71">
        <f t="shared" ref="CU117:DZ117" si="102">CU41</f>
        <v>275.7</v>
      </c>
      <c r="CV117" s="71">
        <f t="shared" si="102"/>
        <v>275.7</v>
      </c>
      <c r="CW117" s="71">
        <f t="shared" si="102"/>
        <v>275.7</v>
      </c>
      <c r="CX117" s="71">
        <f t="shared" si="102"/>
        <v>275.7</v>
      </c>
      <c r="CY117" s="71">
        <f t="shared" si="102"/>
        <v>275.7</v>
      </c>
      <c r="CZ117" s="71">
        <f t="shared" si="102"/>
        <v>275.7</v>
      </c>
      <c r="DA117" s="71">
        <f t="shared" si="102"/>
        <v>275.7</v>
      </c>
      <c r="DB117" s="71">
        <f t="shared" si="102"/>
        <v>275.7</v>
      </c>
      <c r="DC117" s="71">
        <f t="shared" si="102"/>
        <v>275.7</v>
      </c>
      <c r="DD117" s="71">
        <f t="shared" si="102"/>
        <v>275.7</v>
      </c>
      <c r="DE117" s="71">
        <f t="shared" si="102"/>
        <v>275.7</v>
      </c>
      <c r="DF117" s="71">
        <f t="shared" si="102"/>
        <v>275.7</v>
      </c>
      <c r="DG117" s="71">
        <f t="shared" si="102"/>
        <v>275.7</v>
      </c>
      <c r="DH117" s="71">
        <f t="shared" si="102"/>
        <v>275.7</v>
      </c>
      <c r="DI117" s="71">
        <f t="shared" si="102"/>
        <v>275.7</v>
      </c>
      <c r="DJ117" s="71">
        <f t="shared" si="102"/>
        <v>275.7</v>
      </c>
      <c r="DK117" s="71">
        <f t="shared" si="102"/>
        <v>275.7</v>
      </c>
      <c r="DL117" s="71">
        <f t="shared" si="102"/>
        <v>275.7</v>
      </c>
      <c r="DM117" s="71">
        <f t="shared" si="102"/>
        <v>275.7</v>
      </c>
      <c r="DN117" s="71">
        <f t="shared" si="102"/>
        <v>275.7</v>
      </c>
      <c r="DO117" s="71">
        <f t="shared" si="102"/>
        <v>275.7</v>
      </c>
      <c r="DP117" s="71">
        <f t="shared" si="102"/>
        <v>275.7</v>
      </c>
      <c r="DQ117" s="71">
        <f t="shared" si="102"/>
        <v>275.7</v>
      </c>
      <c r="DR117" s="71">
        <f t="shared" si="102"/>
        <v>275.7</v>
      </c>
      <c r="DS117" s="71">
        <f t="shared" si="102"/>
        <v>275.7</v>
      </c>
      <c r="DT117" s="71">
        <f t="shared" si="102"/>
        <v>275.7</v>
      </c>
      <c r="DU117" s="71">
        <f t="shared" si="102"/>
        <v>275.7</v>
      </c>
      <c r="DV117" s="71">
        <f t="shared" si="102"/>
        <v>275.7</v>
      </c>
      <c r="DW117" s="71">
        <f t="shared" si="102"/>
        <v>275.7</v>
      </c>
      <c r="DX117" s="71">
        <f t="shared" si="102"/>
        <v>275.7</v>
      </c>
      <c r="DY117" s="71">
        <f t="shared" si="102"/>
        <v>275.7</v>
      </c>
      <c r="DZ117" s="71">
        <f t="shared" si="102"/>
        <v>275.7</v>
      </c>
      <c r="EA117" s="71">
        <f t="shared" ref="EA117:FB117" si="103">EA41</f>
        <v>275.7</v>
      </c>
      <c r="EB117" s="71">
        <f t="shared" si="103"/>
        <v>275.7</v>
      </c>
      <c r="EC117" s="71">
        <f t="shared" si="103"/>
        <v>275.7</v>
      </c>
      <c r="ED117" s="71">
        <f t="shared" si="103"/>
        <v>275.7</v>
      </c>
      <c r="EE117" s="71">
        <f t="shared" si="103"/>
        <v>275.7</v>
      </c>
      <c r="EF117" s="71">
        <f t="shared" si="103"/>
        <v>275.7</v>
      </c>
      <c r="EG117" s="71">
        <f t="shared" si="103"/>
        <v>275.7</v>
      </c>
      <c r="EH117" s="71">
        <f t="shared" si="103"/>
        <v>275.7</v>
      </c>
      <c r="EI117" s="71">
        <f t="shared" si="103"/>
        <v>275.7</v>
      </c>
      <c r="EJ117" s="71">
        <f t="shared" si="103"/>
        <v>275.7</v>
      </c>
      <c r="EK117" s="71">
        <f t="shared" si="103"/>
        <v>275.7</v>
      </c>
      <c r="EL117" s="71">
        <f t="shared" si="103"/>
        <v>275.7</v>
      </c>
      <c r="EM117" s="71">
        <f t="shared" si="103"/>
        <v>275.7</v>
      </c>
      <c r="EN117" s="71">
        <f t="shared" si="103"/>
        <v>275.7</v>
      </c>
      <c r="EO117" s="71">
        <f t="shared" si="103"/>
        <v>275.7</v>
      </c>
      <c r="EP117" s="71">
        <f t="shared" si="103"/>
        <v>275.7</v>
      </c>
      <c r="EQ117" s="71">
        <f t="shared" si="103"/>
        <v>275.7</v>
      </c>
      <c r="ER117" s="71">
        <f t="shared" si="103"/>
        <v>275.7</v>
      </c>
      <c r="ES117" s="71">
        <f t="shared" si="103"/>
        <v>275.7</v>
      </c>
      <c r="ET117" s="71">
        <f t="shared" si="103"/>
        <v>275.7</v>
      </c>
      <c r="EU117" s="71">
        <f t="shared" si="103"/>
        <v>275.7</v>
      </c>
      <c r="EV117" s="71">
        <f t="shared" si="103"/>
        <v>275.7</v>
      </c>
      <c r="EW117" s="71">
        <f t="shared" si="103"/>
        <v>275.7</v>
      </c>
      <c r="EX117" s="71">
        <f t="shared" si="103"/>
        <v>275.7</v>
      </c>
      <c r="EY117" s="71">
        <f t="shared" si="103"/>
        <v>275.7</v>
      </c>
      <c r="EZ117" s="71">
        <f t="shared" si="103"/>
        <v>275.7</v>
      </c>
      <c r="FA117" s="71">
        <f t="shared" si="103"/>
        <v>275.7</v>
      </c>
      <c r="FB117" s="71">
        <f t="shared" si="103"/>
        <v>275.7</v>
      </c>
    </row>
    <row r="118" spans="1:158" s="61" customFormat="1" x14ac:dyDescent="0.3">
      <c r="A118" s="57" t="s">
        <v>86</v>
      </c>
      <c r="B118" s="61" t="s">
        <v>70</v>
      </c>
      <c r="C118" s="71">
        <f t="shared" ref="C118:AH118" si="104">C42</f>
        <v>90</v>
      </c>
      <c r="D118" s="71">
        <f t="shared" si="104"/>
        <v>90</v>
      </c>
      <c r="E118" s="71">
        <f t="shared" si="104"/>
        <v>90</v>
      </c>
      <c r="F118" s="71">
        <f t="shared" si="104"/>
        <v>90</v>
      </c>
      <c r="G118" s="71">
        <f t="shared" si="104"/>
        <v>90</v>
      </c>
      <c r="H118" s="71">
        <f t="shared" si="104"/>
        <v>90</v>
      </c>
      <c r="I118" s="71">
        <f t="shared" si="104"/>
        <v>90</v>
      </c>
      <c r="J118" s="71">
        <f t="shared" si="104"/>
        <v>90</v>
      </c>
      <c r="K118" s="71">
        <f t="shared" si="104"/>
        <v>90</v>
      </c>
      <c r="L118" s="71">
        <f t="shared" si="104"/>
        <v>90</v>
      </c>
      <c r="M118" s="71">
        <f t="shared" si="104"/>
        <v>90</v>
      </c>
      <c r="N118" s="71">
        <f t="shared" si="104"/>
        <v>90</v>
      </c>
      <c r="O118" s="71">
        <f t="shared" si="104"/>
        <v>90</v>
      </c>
      <c r="P118" s="71">
        <f t="shared" si="104"/>
        <v>90</v>
      </c>
      <c r="Q118" s="71">
        <f t="shared" si="104"/>
        <v>90</v>
      </c>
      <c r="R118" s="80">
        <f t="shared" si="104"/>
        <v>90</v>
      </c>
      <c r="S118" s="71">
        <f t="shared" si="104"/>
        <v>90</v>
      </c>
      <c r="T118" s="71">
        <f t="shared" si="104"/>
        <v>90</v>
      </c>
      <c r="U118" s="71">
        <f t="shared" si="104"/>
        <v>90</v>
      </c>
      <c r="V118" s="71">
        <f t="shared" si="104"/>
        <v>90</v>
      </c>
      <c r="W118" s="71">
        <f t="shared" si="104"/>
        <v>90</v>
      </c>
      <c r="X118" s="71">
        <f t="shared" si="104"/>
        <v>90</v>
      </c>
      <c r="Y118" s="71">
        <f t="shared" si="104"/>
        <v>90</v>
      </c>
      <c r="Z118" s="71">
        <f t="shared" si="104"/>
        <v>90</v>
      </c>
      <c r="AA118" s="71">
        <f t="shared" si="104"/>
        <v>90</v>
      </c>
      <c r="AB118" s="71">
        <f t="shared" si="104"/>
        <v>90</v>
      </c>
      <c r="AC118" s="71">
        <f t="shared" si="104"/>
        <v>90</v>
      </c>
      <c r="AD118" s="71">
        <f t="shared" si="104"/>
        <v>90</v>
      </c>
      <c r="AE118" s="71">
        <f t="shared" si="104"/>
        <v>90</v>
      </c>
      <c r="AF118" s="71">
        <f t="shared" si="104"/>
        <v>90</v>
      </c>
      <c r="AG118" s="71">
        <f t="shared" si="104"/>
        <v>90</v>
      </c>
      <c r="AH118" s="71">
        <f t="shared" si="104"/>
        <v>90</v>
      </c>
      <c r="AI118" s="71">
        <f t="shared" ref="AI118:BN118" si="105">AI42</f>
        <v>90</v>
      </c>
      <c r="AJ118" s="71">
        <f t="shared" si="105"/>
        <v>90</v>
      </c>
      <c r="AK118" s="71">
        <f t="shared" si="105"/>
        <v>90</v>
      </c>
      <c r="AL118" s="71">
        <f t="shared" si="105"/>
        <v>90</v>
      </c>
      <c r="AM118" s="71">
        <f t="shared" si="105"/>
        <v>90</v>
      </c>
      <c r="AN118" s="71">
        <f t="shared" si="105"/>
        <v>90</v>
      </c>
      <c r="AO118" s="71">
        <f t="shared" si="105"/>
        <v>90</v>
      </c>
      <c r="AP118" s="71">
        <f t="shared" si="105"/>
        <v>90</v>
      </c>
      <c r="AQ118" s="71">
        <f t="shared" si="105"/>
        <v>90</v>
      </c>
      <c r="AR118" s="71">
        <f t="shared" si="105"/>
        <v>90</v>
      </c>
      <c r="AS118" s="71">
        <f t="shared" si="105"/>
        <v>90</v>
      </c>
      <c r="AT118" s="71">
        <f t="shared" si="105"/>
        <v>90</v>
      </c>
      <c r="AU118" s="71">
        <f t="shared" si="105"/>
        <v>90</v>
      </c>
      <c r="AV118" s="71">
        <f t="shared" si="105"/>
        <v>90</v>
      </c>
      <c r="AW118" s="71">
        <f t="shared" si="105"/>
        <v>90</v>
      </c>
      <c r="AX118" s="71">
        <f t="shared" si="105"/>
        <v>90</v>
      </c>
      <c r="AY118" s="71">
        <f t="shared" si="105"/>
        <v>90</v>
      </c>
      <c r="AZ118" s="71">
        <f t="shared" si="105"/>
        <v>90</v>
      </c>
      <c r="BA118" s="71">
        <f t="shared" si="105"/>
        <v>90</v>
      </c>
      <c r="BB118" s="71">
        <f t="shared" si="105"/>
        <v>90</v>
      </c>
      <c r="BC118" s="71">
        <f t="shared" si="105"/>
        <v>90</v>
      </c>
      <c r="BD118" s="71">
        <f t="shared" si="105"/>
        <v>90</v>
      </c>
      <c r="BE118" s="71">
        <f t="shared" si="105"/>
        <v>90</v>
      </c>
      <c r="BF118" s="71">
        <f t="shared" si="105"/>
        <v>90</v>
      </c>
      <c r="BG118" s="71">
        <f t="shared" si="105"/>
        <v>90</v>
      </c>
      <c r="BH118" s="71">
        <f t="shared" si="105"/>
        <v>90</v>
      </c>
      <c r="BI118" s="71">
        <f t="shared" si="105"/>
        <v>90</v>
      </c>
      <c r="BJ118" s="71">
        <f t="shared" si="105"/>
        <v>90</v>
      </c>
      <c r="BK118" s="71">
        <f t="shared" si="105"/>
        <v>90</v>
      </c>
      <c r="BL118" s="71">
        <f t="shared" si="105"/>
        <v>90</v>
      </c>
      <c r="BM118" s="71">
        <f t="shared" si="105"/>
        <v>90</v>
      </c>
      <c r="BN118" s="71">
        <f t="shared" si="105"/>
        <v>90</v>
      </c>
      <c r="BO118" s="71">
        <f t="shared" ref="BO118:CT118" si="106">BO42</f>
        <v>90</v>
      </c>
      <c r="BP118" s="71">
        <f t="shared" si="106"/>
        <v>90</v>
      </c>
      <c r="BQ118" s="71">
        <f t="shared" si="106"/>
        <v>90</v>
      </c>
      <c r="BR118" s="71">
        <f t="shared" si="106"/>
        <v>90</v>
      </c>
      <c r="BS118" s="71">
        <f t="shared" si="106"/>
        <v>90</v>
      </c>
      <c r="BT118" s="71">
        <f t="shared" si="106"/>
        <v>90</v>
      </c>
      <c r="BU118" s="71">
        <f t="shared" si="106"/>
        <v>90</v>
      </c>
      <c r="BV118" s="71">
        <f t="shared" si="106"/>
        <v>90</v>
      </c>
      <c r="BW118" s="71">
        <f t="shared" si="106"/>
        <v>90</v>
      </c>
      <c r="BX118" s="71">
        <f t="shared" si="106"/>
        <v>90</v>
      </c>
      <c r="BY118" s="71">
        <f t="shared" si="106"/>
        <v>90</v>
      </c>
      <c r="BZ118" s="71">
        <f t="shared" si="106"/>
        <v>90</v>
      </c>
      <c r="CA118" s="71">
        <f t="shared" si="106"/>
        <v>90</v>
      </c>
      <c r="CB118" s="71">
        <f t="shared" si="106"/>
        <v>90</v>
      </c>
      <c r="CC118" s="71">
        <f t="shared" si="106"/>
        <v>90</v>
      </c>
      <c r="CD118" s="71">
        <f t="shared" si="106"/>
        <v>90</v>
      </c>
      <c r="CE118" s="71">
        <f t="shared" si="106"/>
        <v>90</v>
      </c>
      <c r="CF118" s="71">
        <f t="shared" si="106"/>
        <v>90</v>
      </c>
      <c r="CG118" s="71">
        <f t="shared" si="106"/>
        <v>90</v>
      </c>
      <c r="CH118" s="71">
        <f t="shared" si="106"/>
        <v>90</v>
      </c>
      <c r="CI118" s="71">
        <f t="shared" si="106"/>
        <v>90</v>
      </c>
      <c r="CJ118" s="71">
        <f t="shared" si="106"/>
        <v>90</v>
      </c>
      <c r="CK118" s="71">
        <f t="shared" si="106"/>
        <v>90</v>
      </c>
      <c r="CL118" s="71">
        <f t="shared" si="106"/>
        <v>90</v>
      </c>
      <c r="CM118" s="71">
        <f t="shared" si="106"/>
        <v>90</v>
      </c>
      <c r="CN118" s="71">
        <f t="shared" si="106"/>
        <v>90</v>
      </c>
      <c r="CO118" s="71">
        <f t="shared" si="106"/>
        <v>90</v>
      </c>
      <c r="CP118" s="71">
        <f t="shared" si="106"/>
        <v>90</v>
      </c>
      <c r="CQ118" s="71">
        <f t="shared" si="106"/>
        <v>90</v>
      </c>
      <c r="CR118" s="71">
        <f t="shared" si="106"/>
        <v>90</v>
      </c>
      <c r="CS118" s="71">
        <f t="shared" si="106"/>
        <v>90</v>
      </c>
      <c r="CT118" s="71">
        <f t="shared" si="106"/>
        <v>90</v>
      </c>
      <c r="CU118" s="71">
        <f t="shared" ref="CU118:DZ118" si="107">CU42</f>
        <v>90</v>
      </c>
      <c r="CV118" s="71">
        <f t="shared" si="107"/>
        <v>90</v>
      </c>
      <c r="CW118" s="71">
        <f t="shared" si="107"/>
        <v>90</v>
      </c>
      <c r="CX118" s="71">
        <f t="shared" si="107"/>
        <v>90</v>
      </c>
      <c r="CY118" s="71">
        <f t="shared" si="107"/>
        <v>90</v>
      </c>
      <c r="CZ118" s="71">
        <f t="shared" si="107"/>
        <v>90</v>
      </c>
      <c r="DA118" s="71">
        <f t="shared" si="107"/>
        <v>90</v>
      </c>
      <c r="DB118" s="71">
        <f t="shared" si="107"/>
        <v>90</v>
      </c>
      <c r="DC118" s="71">
        <f t="shared" si="107"/>
        <v>90</v>
      </c>
      <c r="DD118" s="71">
        <f t="shared" si="107"/>
        <v>90</v>
      </c>
      <c r="DE118" s="71">
        <f t="shared" si="107"/>
        <v>90</v>
      </c>
      <c r="DF118" s="71">
        <f t="shared" si="107"/>
        <v>90</v>
      </c>
      <c r="DG118" s="71">
        <f t="shared" si="107"/>
        <v>90</v>
      </c>
      <c r="DH118" s="71">
        <f t="shared" si="107"/>
        <v>90</v>
      </c>
      <c r="DI118" s="71">
        <f t="shared" si="107"/>
        <v>90</v>
      </c>
      <c r="DJ118" s="71">
        <f t="shared" si="107"/>
        <v>90</v>
      </c>
      <c r="DK118" s="71">
        <f t="shared" si="107"/>
        <v>90</v>
      </c>
      <c r="DL118" s="71">
        <f t="shared" si="107"/>
        <v>90</v>
      </c>
      <c r="DM118" s="71">
        <f t="shared" si="107"/>
        <v>90</v>
      </c>
      <c r="DN118" s="71">
        <f t="shared" si="107"/>
        <v>90</v>
      </c>
      <c r="DO118" s="71">
        <f t="shared" si="107"/>
        <v>90</v>
      </c>
      <c r="DP118" s="71">
        <f t="shared" si="107"/>
        <v>90</v>
      </c>
      <c r="DQ118" s="71">
        <f t="shared" si="107"/>
        <v>90</v>
      </c>
      <c r="DR118" s="71">
        <f t="shared" si="107"/>
        <v>90</v>
      </c>
      <c r="DS118" s="71">
        <f t="shared" si="107"/>
        <v>90</v>
      </c>
      <c r="DT118" s="71">
        <f t="shared" si="107"/>
        <v>90</v>
      </c>
      <c r="DU118" s="71">
        <f t="shared" si="107"/>
        <v>90</v>
      </c>
      <c r="DV118" s="71">
        <f t="shared" si="107"/>
        <v>90</v>
      </c>
      <c r="DW118" s="71">
        <f t="shared" si="107"/>
        <v>90</v>
      </c>
      <c r="DX118" s="71">
        <f t="shared" si="107"/>
        <v>90</v>
      </c>
      <c r="DY118" s="71">
        <f t="shared" si="107"/>
        <v>90</v>
      </c>
      <c r="DZ118" s="71">
        <f t="shared" si="107"/>
        <v>90</v>
      </c>
      <c r="EA118" s="71">
        <f t="shared" ref="EA118:FB118" si="108">EA42</f>
        <v>90</v>
      </c>
      <c r="EB118" s="71">
        <f t="shared" si="108"/>
        <v>90</v>
      </c>
      <c r="EC118" s="71">
        <f t="shared" si="108"/>
        <v>90</v>
      </c>
      <c r="ED118" s="71">
        <f t="shared" si="108"/>
        <v>90</v>
      </c>
      <c r="EE118" s="71">
        <f t="shared" si="108"/>
        <v>90</v>
      </c>
      <c r="EF118" s="71">
        <f t="shared" si="108"/>
        <v>90</v>
      </c>
      <c r="EG118" s="71">
        <f t="shared" si="108"/>
        <v>90</v>
      </c>
      <c r="EH118" s="71">
        <f t="shared" si="108"/>
        <v>90</v>
      </c>
      <c r="EI118" s="71">
        <f t="shared" si="108"/>
        <v>90</v>
      </c>
      <c r="EJ118" s="71">
        <f t="shared" si="108"/>
        <v>90</v>
      </c>
      <c r="EK118" s="71">
        <f t="shared" si="108"/>
        <v>90</v>
      </c>
      <c r="EL118" s="71">
        <f t="shared" si="108"/>
        <v>90</v>
      </c>
      <c r="EM118" s="71">
        <f t="shared" si="108"/>
        <v>90</v>
      </c>
      <c r="EN118" s="71">
        <f t="shared" si="108"/>
        <v>90</v>
      </c>
      <c r="EO118" s="71">
        <f t="shared" si="108"/>
        <v>90</v>
      </c>
      <c r="EP118" s="71">
        <f t="shared" si="108"/>
        <v>90</v>
      </c>
      <c r="EQ118" s="71">
        <f t="shared" si="108"/>
        <v>90</v>
      </c>
      <c r="ER118" s="71">
        <f t="shared" si="108"/>
        <v>90</v>
      </c>
      <c r="ES118" s="71">
        <f t="shared" si="108"/>
        <v>90</v>
      </c>
      <c r="ET118" s="71">
        <f t="shared" si="108"/>
        <v>90</v>
      </c>
      <c r="EU118" s="71">
        <f t="shared" si="108"/>
        <v>90</v>
      </c>
      <c r="EV118" s="71">
        <f t="shared" si="108"/>
        <v>90</v>
      </c>
      <c r="EW118" s="71">
        <f t="shared" si="108"/>
        <v>90</v>
      </c>
      <c r="EX118" s="71">
        <f t="shared" si="108"/>
        <v>90</v>
      </c>
      <c r="EY118" s="71">
        <f t="shared" si="108"/>
        <v>90</v>
      </c>
      <c r="EZ118" s="71">
        <f t="shared" si="108"/>
        <v>90</v>
      </c>
      <c r="FA118" s="71">
        <f t="shared" si="108"/>
        <v>90</v>
      </c>
      <c r="FB118" s="71">
        <f t="shared" si="108"/>
        <v>90</v>
      </c>
    </row>
    <row r="119" spans="1:158" s="61" customFormat="1" x14ac:dyDescent="0.3">
      <c r="A119" s="57" t="s">
        <v>85</v>
      </c>
      <c r="B119" s="61" t="s">
        <v>70</v>
      </c>
      <c r="C119" s="71">
        <v>0</v>
      </c>
      <c r="D119" s="71">
        <f>Model!$E105+Model!$E106</f>
        <v>0</v>
      </c>
      <c r="E119" s="71">
        <f>Model!$E105+Model!$E106</f>
        <v>0</v>
      </c>
      <c r="F119" s="71">
        <f>SUM(C43:F43)</f>
        <v>3720</v>
      </c>
      <c r="G119" s="71">
        <v>0</v>
      </c>
      <c r="H119" s="71">
        <f>Model!$E105+Model!$E106</f>
        <v>0</v>
      </c>
      <c r="I119" s="71">
        <f>Model!$E105+Model!$E106</f>
        <v>0</v>
      </c>
      <c r="J119" s="71">
        <f>SUM(G43:J43)</f>
        <v>3720</v>
      </c>
      <c r="K119" s="71">
        <v>0</v>
      </c>
      <c r="L119" s="71">
        <f>Model!$E105+Model!$E106</f>
        <v>0</v>
      </c>
      <c r="M119" s="71">
        <f>Model!$E105+Model!$E106</f>
        <v>0</v>
      </c>
      <c r="N119" s="71">
        <f>SUM(K43:N43)</f>
        <v>3720</v>
      </c>
      <c r="O119" s="71">
        <v>0</v>
      </c>
      <c r="P119" s="71">
        <f>Model!$E105+Model!$E106</f>
        <v>0</v>
      </c>
      <c r="Q119" s="71">
        <f>Model!$E105+Model!$E106</f>
        <v>0</v>
      </c>
      <c r="R119" s="80">
        <f>SUM(O43:R43)</f>
        <v>3720</v>
      </c>
      <c r="S119" s="71">
        <v>0</v>
      </c>
      <c r="T119" s="71">
        <f>Model!$E105+Model!$E106</f>
        <v>0</v>
      </c>
      <c r="U119" s="71">
        <f>Model!$E105+Model!$E106</f>
        <v>0</v>
      </c>
      <c r="V119" s="71">
        <f>SUM(S43:V43)</f>
        <v>3720</v>
      </c>
      <c r="W119" s="71">
        <v>0</v>
      </c>
      <c r="X119" s="71">
        <f>Model!$E105+Model!$E106</f>
        <v>0</v>
      </c>
      <c r="Y119" s="71">
        <f>Model!$E105+Model!$E106</f>
        <v>0</v>
      </c>
      <c r="Z119" s="71">
        <f>SUM(W43:Z43)</f>
        <v>3720</v>
      </c>
      <c r="AA119" s="71">
        <v>0</v>
      </c>
      <c r="AB119" s="71">
        <f>Model!$E105+Model!$E106</f>
        <v>0</v>
      </c>
      <c r="AC119" s="71">
        <f>Model!$E105+Model!$E106</f>
        <v>0</v>
      </c>
      <c r="AD119" s="71">
        <f>SUM(AA43:AD43)</f>
        <v>3720</v>
      </c>
      <c r="AE119" s="71">
        <v>0</v>
      </c>
      <c r="AF119" s="71">
        <f>Model!$E105+Model!$E106</f>
        <v>0</v>
      </c>
      <c r="AG119" s="71">
        <f>Model!$E105+Model!$E106</f>
        <v>0</v>
      </c>
      <c r="AH119" s="71">
        <f>SUM(AE43:AH43)</f>
        <v>3720</v>
      </c>
      <c r="AI119" s="71">
        <v>0</v>
      </c>
      <c r="AJ119" s="71">
        <f>Model!$E105+Model!$E106</f>
        <v>0</v>
      </c>
      <c r="AK119" s="71">
        <f>Model!$E105+Model!$E106</f>
        <v>0</v>
      </c>
      <c r="AL119" s="71">
        <f>SUM(AI43:AL43)</f>
        <v>3720</v>
      </c>
      <c r="AM119" s="71">
        <v>0</v>
      </c>
      <c r="AN119" s="71">
        <f>Model!$E105+Model!$E106</f>
        <v>0</v>
      </c>
      <c r="AO119" s="71">
        <f>Model!$E105+Model!$E106</f>
        <v>0</v>
      </c>
      <c r="AP119" s="71">
        <f>SUM(AM43:AP43)</f>
        <v>3720</v>
      </c>
      <c r="AQ119" s="71">
        <v>0</v>
      </c>
      <c r="AR119" s="71">
        <f>Model!$E105+Model!$E106</f>
        <v>0</v>
      </c>
      <c r="AS119" s="71">
        <f>Model!$E105+Model!$E106</f>
        <v>0</v>
      </c>
      <c r="AT119" s="71">
        <f>SUM(AQ43:AT43)</f>
        <v>3720</v>
      </c>
      <c r="AU119" s="71">
        <v>0</v>
      </c>
      <c r="AV119" s="71">
        <f>Model!$E105+Model!$E106</f>
        <v>0</v>
      </c>
      <c r="AW119" s="71">
        <f>Model!$E105+Model!$E106</f>
        <v>0</v>
      </c>
      <c r="AX119" s="71">
        <f>SUM(AU43:AX43)</f>
        <v>3720</v>
      </c>
      <c r="AY119" s="71">
        <v>0</v>
      </c>
      <c r="AZ119" s="71">
        <f>Model!$E105+Model!$E106</f>
        <v>0</v>
      </c>
      <c r="BA119" s="71">
        <f>Model!$E105+Model!$E106</f>
        <v>0</v>
      </c>
      <c r="BB119" s="71">
        <f>SUM(AY43:BB43)</f>
        <v>3720</v>
      </c>
      <c r="BC119" s="71">
        <v>0</v>
      </c>
      <c r="BD119" s="71">
        <f>Model!$E105+Model!$E106</f>
        <v>0</v>
      </c>
      <c r="BE119" s="71">
        <f>Model!$E105+Model!$E106</f>
        <v>0</v>
      </c>
      <c r="BF119" s="71">
        <f>SUM(BC43:BF43)</f>
        <v>3720</v>
      </c>
      <c r="BG119" s="71">
        <v>0</v>
      </c>
      <c r="BH119" s="71">
        <f>Model!$E105+Model!$E106</f>
        <v>0</v>
      </c>
      <c r="BI119" s="71">
        <f>Model!$E105+Model!$E106</f>
        <v>0</v>
      </c>
      <c r="BJ119" s="71">
        <f>SUM(BG43:BJ43)</f>
        <v>3720</v>
      </c>
      <c r="BK119" s="71">
        <v>0</v>
      </c>
      <c r="BL119" s="71">
        <f>Model!$E105+Model!$E106</f>
        <v>0</v>
      </c>
      <c r="BM119" s="71">
        <f>Model!$E105+Model!$E106</f>
        <v>0</v>
      </c>
      <c r="BN119" s="71">
        <f>SUM(BK43:BN43)</f>
        <v>3720</v>
      </c>
      <c r="BO119" s="71">
        <v>0</v>
      </c>
      <c r="BP119" s="71">
        <f>Model!$E105+Model!$E106</f>
        <v>0</v>
      </c>
      <c r="BQ119" s="71">
        <f>Model!$E105+Model!$E106</f>
        <v>0</v>
      </c>
      <c r="BR119" s="71">
        <f>SUM(BO43:BR43)</f>
        <v>3720</v>
      </c>
      <c r="BS119" s="71">
        <v>0</v>
      </c>
      <c r="BT119" s="71">
        <f>Model!$E105+Model!$E106</f>
        <v>0</v>
      </c>
      <c r="BU119" s="71">
        <f>Model!$E105+Model!$E106</f>
        <v>0</v>
      </c>
      <c r="BV119" s="71">
        <f>SUM(BS43:BV43)</f>
        <v>3720</v>
      </c>
      <c r="BW119" s="71">
        <v>0</v>
      </c>
      <c r="BX119" s="71">
        <f>Model!$E105+Model!$E106</f>
        <v>0</v>
      </c>
      <c r="BY119" s="71">
        <f>Model!$E105+Model!$E106</f>
        <v>0</v>
      </c>
      <c r="BZ119" s="71">
        <f>SUM(BW43:BZ43)</f>
        <v>3720</v>
      </c>
      <c r="CA119" s="71">
        <v>0</v>
      </c>
      <c r="CB119" s="71">
        <f>Model!$E105+Model!$E106</f>
        <v>0</v>
      </c>
      <c r="CC119" s="71">
        <f>Model!$E105+Model!$E106</f>
        <v>0</v>
      </c>
      <c r="CD119" s="71">
        <f t="shared" ref="CD119:DI119" si="109">SUM(CA43:CD43)</f>
        <v>3720</v>
      </c>
      <c r="CE119" s="71">
        <f t="shared" si="109"/>
        <v>3720</v>
      </c>
      <c r="CF119" s="71">
        <f t="shared" si="109"/>
        <v>3720</v>
      </c>
      <c r="CG119" s="71">
        <f t="shared" si="109"/>
        <v>3720</v>
      </c>
      <c r="CH119" s="71">
        <f t="shared" si="109"/>
        <v>3720</v>
      </c>
      <c r="CI119" s="71">
        <f t="shared" si="109"/>
        <v>3720</v>
      </c>
      <c r="CJ119" s="71">
        <f t="shared" si="109"/>
        <v>3720</v>
      </c>
      <c r="CK119" s="71">
        <f t="shared" si="109"/>
        <v>3720</v>
      </c>
      <c r="CL119" s="71">
        <f t="shared" si="109"/>
        <v>3720</v>
      </c>
      <c r="CM119" s="71">
        <f t="shared" si="109"/>
        <v>3720</v>
      </c>
      <c r="CN119" s="71">
        <f t="shared" si="109"/>
        <v>3720</v>
      </c>
      <c r="CO119" s="71">
        <f t="shared" si="109"/>
        <v>3720</v>
      </c>
      <c r="CP119" s="71">
        <f t="shared" si="109"/>
        <v>3720</v>
      </c>
      <c r="CQ119" s="71">
        <f t="shared" si="109"/>
        <v>3720</v>
      </c>
      <c r="CR119" s="71">
        <f t="shared" si="109"/>
        <v>3720</v>
      </c>
      <c r="CS119" s="71">
        <f t="shared" si="109"/>
        <v>3720</v>
      </c>
      <c r="CT119" s="71">
        <f t="shared" si="109"/>
        <v>3720</v>
      </c>
      <c r="CU119" s="71">
        <f t="shared" si="109"/>
        <v>3720</v>
      </c>
      <c r="CV119" s="71">
        <f t="shared" si="109"/>
        <v>3720</v>
      </c>
      <c r="CW119" s="71">
        <f t="shared" si="109"/>
        <v>3720</v>
      </c>
      <c r="CX119" s="71">
        <f t="shared" si="109"/>
        <v>3720</v>
      </c>
      <c r="CY119" s="71">
        <f t="shared" si="109"/>
        <v>3720</v>
      </c>
      <c r="CZ119" s="71">
        <f t="shared" si="109"/>
        <v>3720</v>
      </c>
      <c r="DA119" s="71">
        <f t="shared" si="109"/>
        <v>3720</v>
      </c>
      <c r="DB119" s="71">
        <f t="shared" si="109"/>
        <v>3720</v>
      </c>
      <c r="DC119" s="71">
        <f t="shared" si="109"/>
        <v>3720</v>
      </c>
      <c r="DD119" s="71">
        <f t="shared" si="109"/>
        <v>3720</v>
      </c>
      <c r="DE119" s="71">
        <f t="shared" si="109"/>
        <v>3720</v>
      </c>
      <c r="DF119" s="71">
        <f t="shared" si="109"/>
        <v>3720</v>
      </c>
      <c r="DG119" s="71">
        <f t="shared" si="109"/>
        <v>3720</v>
      </c>
      <c r="DH119" s="71">
        <f t="shared" si="109"/>
        <v>3720</v>
      </c>
      <c r="DI119" s="71">
        <f t="shared" si="109"/>
        <v>3720</v>
      </c>
      <c r="DJ119" s="71">
        <f t="shared" ref="DJ119:EO119" si="110">SUM(DG43:DJ43)</f>
        <v>3720</v>
      </c>
      <c r="DK119" s="71">
        <f t="shared" si="110"/>
        <v>3720</v>
      </c>
      <c r="DL119" s="71">
        <f t="shared" si="110"/>
        <v>3720</v>
      </c>
      <c r="DM119" s="71">
        <f t="shared" si="110"/>
        <v>3720</v>
      </c>
      <c r="DN119" s="71">
        <f t="shared" si="110"/>
        <v>3720</v>
      </c>
      <c r="DO119" s="71">
        <f t="shared" si="110"/>
        <v>3720</v>
      </c>
      <c r="DP119" s="71">
        <f t="shared" si="110"/>
        <v>3720</v>
      </c>
      <c r="DQ119" s="71">
        <f t="shared" si="110"/>
        <v>3720</v>
      </c>
      <c r="DR119" s="71">
        <f t="shared" si="110"/>
        <v>3720</v>
      </c>
      <c r="DS119" s="71">
        <f t="shared" si="110"/>
        <v>3720</v>
      </c>
      <c r="DT119" s="71">
        <f t="shared" si="110"/>
        <v>3720</v>
      </c>
      <c r="DU119" s="71">
        <f t="shared" si="110"/>
        <v>3720</v>
      </c>
      <c r="DV119" s="71">
        <f t="shared" si="110"/>
        <v>3720</v>
      </c>
      <c r="DW119" s="71">
        <f t="shared" si="110"/>
        <v>3720</v>
      </c>
      <c r="DX119" s="71">
        <f t="shared" si="110"/>
        <v>3720</v>
      </c>
      <c r="DY119" s="71">
        <f t="shared" si="110"/>
        <v>3720</v>
      </c>
      <c r="DZ119" s="71">
        <f t="shared" si="110"/>
        <v>3720</v>
      </c>
      <c r="EA119" s="71">
        <f t="shared" si="110"/>
        <v>3720</v>
      </c>
      <c r="EB119" s="71">
        <f t="shared" si="110"/>
        <v>3720</v>
      </c>
      <c r="EC119" s="71">
        <f t="shared" si="110"/>
        <v>3720</v>
      </c>
      <c r="ED119" s="71">
        <f t="shared" si="110"/>
        <v>3720</v>
      </c>
      <c r="EE119" s="71">
        <f t="shared" si="110"/>
        <v>3720</v>
      </c>
      <c r="EF119" s="71">
        <f t="shared" si="110"/>
        <v>3720</v>
      </c>
      <c r="EG119" s="71">
        <f t="shared" si="110"/>
        <v>3720</v>
      </c>
      <c r="EH119" s="71">
        <f t="shared" si="110"/>
        <v>3720</v>
      </c>
      <c r="EI119" s="71">
        <f t="shared" si="110"/>
        <v>3720</v>
      </c>
      <c r="EJ119" s="71">
        <f t="shared" si="110"/>
        <v>3720</v>
      </c>
      <c r="EK119" s="71">
        <f t="shared" si="110"/>
        <v>3720</v>
      </c>
      <c r="EL119" s="71">
        <f t="shared" si="110"/>
        <v>3720</v>
      </c>
      <c r="EM119" s="71">
        <f t="shared" si="110"/>
        <v>3720</v>
      </c>
      <c r="EN119" s="71">
        <f t="shared" si="110"/>
        <v>3720</v>
      </c>
      <c r="EO119" s="71">
        <f t="shared" si="110"/>
        <v>3720</v>
      </c>
      <c r="EP119" s="71">
        <f t="shared" ref="EP119:FB119" si="111">SUM(EM43:EP43)</f>
        <v>3720</v>
      </c>
      <c r="EQ119" s="71">
        <f t="shared" si="111"/>
        <v>3720</v>
      </c>
      <c r="ER119" s="71">
        <f t="shared" si="111"/>
        <v>3720</v>
      </c>
      <c r="ES119" s="71">
        <f t="shared" si="111"/>
        <v>3720</v>
      </c>
      <c r="ET119" s="71">
        <f t="shared" si="111"/>
        <v>3720</v>
      </c>
      <c r="EU119" s="71">
        <f t="shared" si="111"/>
        <v>3720</v>
      </c>
      <c r="EV119" s="71">
        <f t="shared" si="111"/>
        <v>3720</v>
      </c>
      <c r="EW119" s="71">
        <f t="shared" si="111"/>
        <v>3720</v>
      </c>
      <c r="EX119" s="71">
        <f t="shared" si="111"/>
        <v>3720</v>
      </c>
      <c r="EY119" s="71">
        <f t="shared" si="111"/>
        <v>3720</v>
      </c>
      <c r="EZ119" s="71">
        <f t="shared" si="111"/>
        <v>3720</v>
      </c>
      <c r="FA119" s="71">
        <f t="shared" si="111"/>
        <v>3720</v>
      </c>
      <c r="FB119" s="71">
        <f t="shared" si="111"/>
        <v>3720</v>
      </c>
    </row>
    <row r="120" spans="1:158" s="61" customFormat="1" x14ac:dyDescent="0.3">
      <c r="A120" s="57" t="s">
        <v>14</v>
      </c>
      <c r="B120" s="61" t="s">
        <v>70</v>
      </c>
      <c r="C120" s="71">
        <v>0</v>
      </c>
      <c r="D120" s="70">
        <f>10500*Model!$B$3</f>
        <v>13650</v>
      </c>
      <c r="E120" s="71">
        <v>0</v>
      </c>
      <c r="F120" s="71">
        <v>0</v>
      </c>
      <c r="G120" s="71">
        <v>0</v>
      </c>
      <c r="H120" s="71">
        <f>SUM(C44:F44)</f>
        <v>13416</v>
      </c>
      <c r="I120" s="71">
        <v>0</v>
      </c>
      <c r="J120" s="71">
        <v>0</v>
      </c>
      <c r="K120" s="71">
        <v>0</v>
      </c>
      <c r="L120" s="71">
        <f>SUM(G44:J44)</f>
        <v>13416</v>
      </c>
      <c r="M120" s="71">
        <v>0</v>
      </c>
      <c r="N120" s="71">
        <v>0</v>
      </c>
      <c r="O120" s="71">
        <v>0</v>
      </c>
      <c r="P120" s="71">
        <f>SUM(K44:N44)</f>
        <v>13416</v>
      </c>
      <c r="Q120" s="71">
        <v>0</v>
      </c>
      <c r="R120" s="80">
        <v>0</v>
      </c>
      <c r="S120" s="71">
        <v>0</v>
      </c>
      <c r="T120" s="71">
        <f>SUM(O44:R44)</f>
        <v>13416</v>
      </c>
      <c r="U120" s="71">
        <v>0</v>
      </c>
      <c r="V120" s="71">
        <v>0</v>
      </c>
      <c r="W120" s="71">
        <v>0</v>
      </c>
      <c r="X120" s="71">
        <f>SUM(S44:V44)</f>
        <v>13416</v>
      </c>
      <c r="Y120" s="71">
        <v>0</v>
      </c>
      <c r="Z120" s="71">
        <v>0</v>
      </c>
      <c r="AA120" s="71">
        <v>0</v>
      </c>
      <c r="AB120" s="71">
        <f>SUM(W44:Z44)</f>
        <v>13416</v>
      </c>
      <c r="AC120" s="71">
        <v>0</v>
      </c>
      <c r="AD120" s="71">
        <v>0</v>
      </c>
      <c r="AE120" s="71">
        <v>0</v>
      </c>
      <c r="AF120" s="71">
        <f>SUM(AA44:AD44)</f>
        <v>13416</v>
      </c>
      <c r="AG120" s="71">
        <v>0</v>
      </c>
      <c r="AH120" s="71">
        <v>0</v>
      </c>
      <c r="AI120" s="71">
        <v>0</v>
      </c>
      <c r="AJ120" s="71">
        <f>SUM(AE44:AH44)</f>
        <v>13416</v>
      </c>
      <c r="AK120" s="71">
        <v>0</v>
      </c>
      <c r="AL120" s="71">
        <v>0</v>
      </c>
      <c r="AM120" s="71">
        <v>0</v>
      </c>
      <c r="AN120" s="71">
        <f>SUM(AI44:AL44)</f>
        <v>13416</v>
      </c>
      <c r="AO120" s="71">
        <v>0</v>
      </c>
      <c r="AP120" s="71">
        <v>0</v>
      </c>
      <c r="AQ120" s="71">
        <v>0</v>
      </c>
      <c r="AR120" s="71">
        <f>SUM(AM44:AP44)</f>
        <v>13416</v>
      </c>
      <c r="AS120" s="71">
        <v>0</v>
      </c>
      <c r="AT120" s="71">
        <v>0</v>
      </c>
      <c r="AU120" s="71">
        <v>0</v>
      </c>
      <c r="AV120" s="71">
        <f>SUM(AQ44:AT44)</f>
        <v>13416</v>
      </c>
      <c r="AW120" s="71">
        <v>0</v>
      </c>
      <c r="AX120" s="71">
        <v>0</v>
      </c>
      <c r="AY120" s="71">
        <v>0</v>
      </c>
      <c r="AZ120" s="71">
        <f>SUM(AU44:AX44)</f>
        <v>13416</v>
      </c>
      <c r="BA120" s="71">
        <v>0</v>
      </c>
      <c r="BB120" s="71">
        <v>0</v>
      </c>
      <c r="BC120" s="71">
        <v>0</v>
      </c>
      <c r="BD120" s="71">
        <f>SUM(AY44:BB44)</f>
        <v>13416</v>
      </c>
      <c r="BE120" s="71">
        <v>0</v>
      </c>
      <c r="BF120" s="71">
        <v>0</v>
      </c>
      <c r="BG120" s="71">
        <v>0</v>
      </c>
      <c r="BH120" s="71">
        <f>SUM(BC44:BF44)</f>
        <v>13416</v>
      </c>
      <c r="BI120" s="71">
        <v>0</v>
      </c>
      <c r="BJ120" s="71">
        <v>0</v>
      </c>
      <c r="BK120" s="71">
        <v>0</v>
      </c>
      <c r="BL120" s="71">
        <f>SUM(BG44:BJ44)</f>
        <v>13416</v>
      </c>
      <c r="BM120" s="71">
        <v>0</v>
      </c>
      <c r="BN120" s="71">
        <v>0</v>
      </c>
      <c r="BO120" s="71">
        <v>0</v>
      </c>
      <c r="BP120" s="71">
        <f>SUM(BK44:BN44)</f>
        <v>13416</v>
      </c>
      <c r="BQ120" s="71">
        <v>0</v>
      </c>
      <c r="BR120" s="71">
        <v>0</v>
      </c>
      <c r="BS120" s="71">
        <v>0</v>
      </c>
      <c r="BT120" s="71">
        <f>SUM(BO44:BR44)</f>
        <v>13416</v>
      </c>
      <c r="BU120" s="71">
        <v>0</v>
      </c>
      <c r="BV120" s="71">
        <v>0</v>
      </c>
      <c r="BW120" s="71">
        <v>0</v>
      </c>
      <c r="BX120" s="71">
        <f>SUM(BS44:BV44)</f>
        <v>13416</v>
      </c>
      <c r="BY120" s="71">
        <v>0</v>
      </c>
      <c r="BZ120" s="71">
        <v>0</v>
      </c>
      <c r="CA120" s="71">
        <v>0</v>
      </c>
      <c r="CB120" s="71">
        <f>SUM(BW44:BZ44)</f>
        <v>13416</v>
      </c>
      <c r="CC120" s="71">
        <v>0</v>
      </c>
      <c r="CD120" s="71">
        <v>0</v>
      </c>
      <c r="CE120" s="71">
        <v>0</v>
      </c>
      <c r="CF120" s="71">
        <f>SUM(CA44:CD44)</f>
        <v>13416</v>
      </c>
      <c r="CG120" s="71">
        <v>0</v>
      </c>
      <c r="CH120" s="71">
        <v>0</v>
      </c>
      <c r="CI120" s="71">
        <v>0</v>
      </c>
      <c r="CJ120" s="71">
        <f>SUM(CE44:CH44)</f>
        <v>13416</v>
      </c>
      <c r="CK120" s="71">
        <v>0</v>
      </c>
      <c r="CL120" s="71">
        <v>0</v>
      </c>
      <c r="CM120" s="71">
        <v>0</v>
      </c>
      <c r="CN120" s="71">
        <f>SUM(CI44:CL44)</f>
        <v>13416</v>
      </c>
      <c r="CO120" s="71">
        <v>0</v>
      </c>
      <c r="CP120" s="71">
        <v>0</v>
      </c>
      <c r="CQ120" s="71">
        <v>0</v>
      </c>
      <c r="CR120" s="71">
        <f>SUM(CM44:CP44)</f>
        <v>13416</v>
      </c>
      <c r="CS120" s="71">
        <v>0</v>
      </c>
      <c r="CT120" s="71">
        <v>0</v>
      </c>
      <c r="CU120" s="71">
        <v>0</v>
      </c>
      <c r="CV120" s="71">
        <f>SUM(CQ44:CT44)</f>
        <v>13416</v>
      </c>
      <c r="CW120" s="71">
        <v>0</v>
      </c>
      <c r="CX120" s="71">
        <v>0</v>
      </c>
      <c r="CY120" s="71">
        <v>0</v>
      </c>
      <c r="CZ120" s="71">
        <f>SUM(CU44:CX44)</f>
        <v>13416</v>
      </c>
      <c r="DA120" s="71">
        <v>0</v>
      </c>
      <c r="DB120" s="71">
        <v>0</v>
      </c>
      <c r="DC120" s="71">
        <v>0</v>
      </c>
      <c r="DD120" s="71">
        <v>0</v>
      </c>
      <c r="DE120" s="71">
        <v>0</v>
      </c>
      <c r="DF120" s="71">
        <v>0</v>
      </c>
      <c r="DG120" s="71">
        <v>0</v>
      </c>
      <c r="DH120" s="71">
        <v>0</v>
      </c>
      <c r="DI120" s="71">
        <v>0</v>
      </c>
      <c r="DJ120" s="71">
        <v>0</v>
      </c>
      <c r="DK120" s="71">
        <v>0</v>
      </c>
      <c r="DL120" s="71">
        <v>0</v>
      </c>
      <c r="DM120" s="71">
        <v>0</v>
      </c>
      <c r="DN120" s="71">
        <v>0</v>
      </c>
      <c r="DO120" s="71">
        <v>0</v>
      </c>
      <c r="DP120" s="71">
        <v>0</v>
      </c>
      <c r="DQ120" s="71">
        <v>0</v>
      </c>
      <c r="DR120" s="71">
        <v>0</v>
      </c>
      <c r="DS120" s="71">
        <v>0</v>
      </c>
      <c r="DT120" s="71">
        <v>0</v>
      </c>
      <c r="DU120" s="71">
        <v>0</v>
      </c>
      <c r="DV120" s="71">
        <v>0</v>
      </c>
      <c r="DW120" s="71">
        <v>0</v>
      </c>
      <c r="DX120" s="71">
        <v>0</v>
      </c>
      <c r="DY120" s="71">
        <v>0</v>
      </c>
      <c r="DZ120" s="71">
        <v>0</v>
      </c>
      <c r="EA120" s="71">
        <v>0</v>
      </c>
      <c r="EB120" s="71">
        <v>0</v>
      </c>
      <c r="EC120" s="71">
        <v>0</v>
      </c>
      <c r="ED120" s="71">
        <v>0</v>
      </c>
      <c r="EE120" s="71">
        <v>0</v>
      </c>
      <c r="EF120" s="71">
        <v>0</v>
      </c>
      <c r="EG120" s="71">
        <v>0</v>
      </c>
      <c r="EH120" s="71">
        <v>0</v>
      </c>
      <c r="EI120" s="71">
        <v>0</v>
      </c>
      <c r="EJ120" s="71">
        <v>0</v>
      </c>
      <c r="EK120" s="71">
        <v>0</v>
      </c>
      <c r="EL120" s="71">
        <v>0</v>
      </c>
      <c r="EM120" s="71">
        <v>0</v>
      </c>
      <c r="EN120" s="71">
        <v>0</v>
      </c>
      <c r="EO120" s="71">
        <v>0</v>
      </c>
      <c r="EP120" s="71">
        <v>0</v>
      </c>
      <c r="EQ120" s="71">
        <v>0</v>
      </c>
      <c r="ER120" s="71">
        <v>0</v>
      </c>
      <c r="ES120" s="71">
        <v>0</v>
      </c>
      <c r="ET120" s="71">
        <v>0</v>
      </c>
      <c r="EU120" s="71">
        <v>0</v>
      </c>
      <c r="EV120" s="71">
        <v>0</v>
      </c>
      <c r="EW120" s="71">
        <v>0</v>
      </c>
      <c r="EX120" s="71">
        <v>0</v>
      </c>
      <c r="EY120" s="71">
        <v>0</v>
      </c>
      <c r="EZ120" s="71">
        <v>0</v>
      </c>
      <c r="FA120" s="71">
        <v>0</v>
      </c>
      <c r="FB120" s="71">
        <v>0</v>
      </c>
    </row>
    <row r="121" spans="1:158" s="61" customFormat="1" x14ac:dyDescent="0.3">
      <c r="A121" s="57" t="s">
        <v>14</v>
      </c>
      <c r="B121" s="61" t="s">
        <v>71</v>
      </c>
      <c r="C121" s="71">
        <v>0</v>
      </c>
      <c r="D121" s="70">
        <f>1800*Model!B3</f>
        <v>2340</v>
      </c>
      <c r="E121" s="71">
        <v>0</v>
      </c>
      <c r="F121" s="71">
        <v>0</v>
      </c>
      <c r="G121" s="71">
        <v>0</v>
      </c>
      <c r="H121" s="71">
        <f>SUM(C45:F45)</f>
        <v>2106</v>
      </c>
      <c r="I121" s="71">
        <v>0</v>
      </c>
      <c r="J121" s="71">
        <v>0</v>
      </c>
      <c r="K121" s="71">
        <v>0</v>
      </c>
      <c r="L121" s="71">
        <f>SUM(G45:J45)</f>
        <v>2106</v>
      </c>
      <c r="M121" s="71">
        <v>0</v>
      </c>
      <c r="N121" s="71">
        <v>0</v>
      </c>
      <c r="O121" s="71">
        <v>0</v>
      </c>
      <c r="P121" s="71">
        <f>SUM(K45:N45)</f>
        <v>2983.5</v>
      </c>
      <c r="Q121" s="71">
        <v>0</v>
      </c>
      <c r="R121" s="80">
        <v>0</v>
      </c>
      <c r="S121" s="71">
        <v>0</v>
      </c>
      <c r="T121" s="71">
        <f>SUM(O45:R45)</f>
        <v>3510</v>
      </c>
      <c r="U121" s="71">
        <v>0</v>
      </c>
      <c r="V121" s="71">
        <v>0</v>
      </c>
      <c r="W121" s="71">
        <v>0</v>
      </c>
      <c r="X121" s="71">
        <f>SUM(S45:V45)</f>
        <v>4563</v>
      </c>
      <c r="Y121" s="71">
        <v>0</v>
      </c>
      <c r="Z121" s="71">
        <v>0</v>
      </c>
      <c r="AA121" s="71">
        <v>0</v>
      </c>
      <c r="AB121" s="71">
        <f>SUM(W45:Z45)</f>
        <v>4563</v>
      </c>
      <c r="AC121" s="71">
        <v>0</v>
      </c>
      <c r="AD121" s="71">
        <v>0</v>
      </c>
      <c r="AE121" s="71">
        <v>0</v>
      </c>
      <c r="AF121" s="71">
        <f>SUM(AA45:AD45)</f>
        <v>4563</v>
      </c>
      <c r="AG121" s="71">
        <v>0</v>
      </c>
      <c r="AH121" s="71">
        <v>0</v>
      </c>
      <c r="AI121" s="71">
        <v>0</v>
      </c>
      <c r="AJ121" s="71">
        <f>SUM(AE45:AH45)</f>
        <v>4563</v>
      </c>
      <c r="AK121" s="71">
        <v>0</v>
      </c>
      <c r="AL121" s="71">
        <v>0</v>
      </c>
      <c r="AM121" s="71">
        <v>0</v>
      </c>
      <c r="AN121" s="71">
        <f>SUM(AI45:AL45)</f>
        <v>4563</v>
      </c>
      <c r="AO121" s="71">
        <v>0</v>
      </c>
      <c r="AP121" s="71">
        <v>0</v>
      </c>
      <c r="AQ121" s="71">
        <v>0</v>
      </c>
      <c r="AR121" s="71">
        <f>SUM(AM45:AP45)</f>
        <v>4563</v>
      </c>
      <c r="AS121" s="71">
        <v>0</v>
      </c>
      <c r="AT121" s="71">
        <v>0</v>
      </c>
      <c r="AU121" s="71">
        <v>0</v>
      </c>
      <c r="AV121" s="71">
        <f>SUM(AQ45:AT45)</f>
        <v>4563</v>
      </c>
      <c r="AW121" s="71">
        <v>0</v>
      </c>
      <c r="AX121" s="71">
        <v>0</v>
      </c>
      <c r="AY121" s="71">
        <v>0</v>
      </c>
      <c r="AZ121" s="71">
        <f>SUM(AU45:AX45)</f>
        <v>4563</v>
      </c>
      <c r="BA121" s="71">
        <v>0</v>
      </c>
      <c r="BB121" s="71">
        <v>0</v>
      </c>
      <c r="BC121" s="71">
        <v>0</v>
      </c>
      <c r="BD121" s="71">
        <f>SUM(AY45:BB45)</f>
        <v>4563</v>
      </c>
      <c r="BE121" s="71">
        <v>0</v>
      </c>
      <c r="BF121" s="71">
        <v>0</v>
      </c>
      <c r="BG121" s="71">
        <v>0</v>
      </c>
      <c r="BH121" s="71">
        <f>SUM(BC45:BF45)</f>
        <v>4563</v>
      </c>
      <c r="BI121" s="71">
        <v>0</v>
      </c>
      <c r="BJ121" s="71">
        <v>0</v>
      </c>
      <c r="BK121" s="71">
        <v>0</v>
      </c>
      <c r="BL121" s="71">
        <f>SUM(BG45:BJ45)</f>
        <v>4563</v>
      </c>
      <c r="BM121" s="71">
        <v>0</v>
      </c>
      <c r="BN121" s="71">
        <v>0</v>
      </c>
      <c r="BO121" s="71">
        <v>0</v>
      </c>
      <c r="BP121" s="71">
        <f>SUM(BK45:BN45)</f>
        <v>4563</v>
      </c>
      <c r="BQ121" s="71">
        <v>0</v>
      </c>
      <c r="BR121" s="71">
        <v>0</v>
      </c>
      <c r="BS121" s="71">
        <v>0</v>
      </c>
      <c r="BT121" s="71">
        <f>SUM(BO45:BR45)</f>
        <v>4563</v>
      </c>
      <c r="BU121" s="71">
        <v>0</v>
      </c>
      <c r="BV121" s="71">
        <v>0</v>
      </c>
      <c r="BW121" s="71">
        <v>0</v>
      </c>
      <c r="BX121" s="71">
        <f>SUM(BS45:BV45)</f>
        <v>4563</v>
      </c>
      <c r="BY121" s="71">
        <v>0</v>
      </c>
      <c r="BZ121" s="71">
        <v>0</v>
      </c>
      <c r="CA121" s="71">
        <v>0</v>
      </c>
      <c r="CB121" s="71">
        <f>SUM(BW45:BZ45)</f>
        <v>4563</v>
      </c>
      <c r="CC121" s="71">
        <v>0</v>
      </c>
      <c r="CD121" s="71">
        <v>0</v>
      </c>
      <c r="CE121" s="71">
        <v>0</v>
      </c>
      <c r="CF121" s="71">
        <f>SUM(CA45:CD45)</f>
        <v>4563</v>
      </c>
      <c r="CG121" s="71">
        <v>0</v>
      </c>
      <c r="CH121" s="71">
        <v>0</v>
      </c>
      <c r="CI121" s="71">
        <v>0</v>
      </c>
      <c r="CJ121" s="71">
        <f>SUM(CE45:CH45)</f>
        <v>4563</v>
      </c>
      <c r="CK121" s="71">
        <v>0</v>
      </c>
      <c r="CL121" s="71">
        <v>0</v>
      </c>
      <c r="CM121" s="71">
        <v>0</v>
      </c>
      <c r="CN121" s="71">
        <f>SUM(CI45:CL45)</f>
        <v>4563</v>
      </c>
      <c r="CO121" s="71">
        <v>0</v>
      </c>
      <c r="CP121" s="71">
        <v>0</v>
      </c>
      <c r="CQ121" s="71">
        <v>0</v>
      </c>
      <c r="CR121" s="71">
        <f>SUM(CM45:CP45)</f>
        <v>4563</v>
      </c>
      <c r="CS121" s="71">
        <v>0</v>
      </c>
      <c r="CT121" s="71">
        <v>0</v>
      </c>
      <c r="CU121" s="71">
        <v>0</v>
      </c>
      <c r="CV121" s="71">
        <f>SUM(CQ45:CT45)</f>
        <v>4563</v>
      </c>
      <c r="CW121" s="71">
        <v>0</v>
      </c>
      <c r="CX121" s="71">
        <v>0</v>
      </c>
      <c r="CY121" s="71">
        <v>0</v>
      </c>
      <c r="CZ121" s="71">
        <f>SUM(CU45:CX45)</f>
        <v>4563</v>
      </c>
      <c r="DA121" s="71">
        <v>0</v>
      </c>
      <c r="DB121" s="71">
        <v>0</v>
      </c>
      <c r="DC121" s="71">
        <v>0</v>
      </c>
      <c r="DD121" s="71">
        <v>0</v>
      </c>
      <c r="DE121" s="71">
        <v>0</v>
      </c>
      <c r="DF121" s="71">
        <v>0</v>
      </c>
      <c r="DG121" s="71">
        <v>0</v>
      </c>
      <c r="DH121" s="71">
        <v>0</v>
      </c>
      <c r="DI121" s="71">
        <v>0</v>
      </c>
      <c r="DJ121" s="71">
        <v>0</v>
      </c>
      <c r="DK121" s="71">
        <v>0</v>
      </c>
      <c r="DL121" s="71">
        <v>0</v>
      </c>
      <c r="DM121" s="71">
        <v>0</v>
      </c>
      <c r="DN121" s="71">
        <v>0</v>
      </c>
      <c r="DO121" s="71">
        <v>0</v>
      </c>
      <c r="DP121" s="71">
        <v>0</v>
      </c>
      <c r="DQ121" s="71">
        <v>0</v>
      </c>
      <c r="DR121" s="71">
        <v>0</v>
      </c>
      <c r="DS121" s="71">
        <v>0</v>
      </c>
      <c r="DT121" s="71">
        <v>0</v>
      </c>
      <c r="DU121" s="71">
        <v>0</v>
      </c>
      <c r="DV121" s="71">
        <v>0</v>
      </c>
      <c r="DW121" s="71">
        <v>0</v>
      </c>
      <c r="DX121" s="71">
        <v>0</v>
      </c>
      <c r="DY121" s="71">
        <v>0</v>
      </c>
      <c r="DZ121" s="71">
        <v>0</v>
      </c>
      <c r="EA121" s="71">
        <v>0</v>
      </c>
      <c r="EB121" s="71">
        <v>0</v>
      </c>
      <c r="EC121" s="71">
        <v>0</v>
      </c>
      <c r="ED121" s="71">
        <v>0</v>
      </c>
      <c r="EE121" s="71">
        <v>0</v>
      </c>
      <c r="EF121" s="71">
        <v>0</v>
      </c>
      <c r="EG121" s="71">
        <v>0</v>
      </c>
      <c r="EH121" s="71">
        <v>0</v>
      </c>
      <c r="EI121" s="71">
        <v>0</v>
      </c>
      <c r="EJ121" s="71">
        <v>0</v>
      </c>
      <c r="EK121" s="71">
        <v>0</v>
      </c>
      <c r="EL121" s="71">
        <v>0</v>
      </c>
      <c r="EM121" s="71">
        <v>0</v>
      </c>
      <c r="EN121" s="71">
        <v>0</v>
      </c>
      <c r="EO121" s="71">
        <v>0</v>
      </c>
      <c r="EP121" s="71">
        <v>0</v>
      </c>
      <c r="EQ121" s="71">
        <v>0</v>
      </c>
      <c r="ER121" s="71">
        <v>0</v>
      </c>
      <c r="ES121" s="71">
        <v>0</v>
      </c>
      <c r="ET121" s="71">
        <v>0</v>
      </c>
      <c r="EU121" s="71">
        <v>0</v>
      </c>
      <c r="EV121" s="71">
        <v>0</v>
      </c>
      <c r="EW121" s="71">
        <v>0</v>
      </c>
      <c r="EX121" s="71">
        <v>0</v>
      </c>
      <c r="EY121" s="71">
        <v>0</v>
      </c>
      <c r="EZ121" s="71">
        <v>0</v>
      </c>
      <c r="FA121" s="71">
        <v>0</v>
      </c>
      <c r="FB121" s="71">
        <v>0</v>
      </c>
    </row>
    <row r="122" spans="1:158" s="61" customFormat="1" x14ac:dyDescent="0.3">
      <c r="A122" s="57" t="s">
        <v>75</v>
      </c>
      <c r="B122" s="61" t="s">
        <v>70</v>
      </c>
      <c r="C122" s="71">
        <f>Engine!D37</f>
        <v>669.5</v>
      </c>
      <c r="D122" s="71">
        <f>Engine!E37</f>
        <v>0</v>
      </c>
      <c r="E122" s="71">
        <f>Engine!F37</f>
        <v>0</v>
      </c>
      <c r="F122" s="71">
        <f>Engine!G37</f>
        <v>0</v>
      </c>
      <c r="G122" s="71">
        <f>Engine!H37</f>
        <v>618</v>
      </c>
      <c r="H122" s="71">
        <f>Engine!I37</f>
        <v>0</v>
      </c>
      <c r="I122" s="71">
        <f>Engine!J37</f>
        <v>0</v>
      </c>
      <c r="J122" s="71">
        <f>Engine!K37</f>
        <v>0</v>
      </c>
      <c r="K122" s="71">
        <f>Engine!L37</f>
        <v>618</v>
      </c>
      <c r="L122" s="71">
        <f>Engine!M37</f>
        <v>0</v>
      </c>
      <c r="M122" s="71">
        <f>Engine!N37</f>
        <v>0</v>
      </c>
      <c r="N122" s="71">
        <f>Engine!O37</f>
        <v>0</v>
      </c>
      <c r="O122" s="71">
        <f>Engine!P37</f>
        <v>618</v>
      </c>
      <c r="P122" s="71">
        <f>Engine!Q37</f>
        <v>0</v>
      </c>
      <c r="Q122" s="71">
        <f>Engine!R37</f>
        <v>0</v>
      </c>
      <c r="R122" s="80">
        <f>Engine!S37</f>
        <v>0</v>
      </c>
      <c r="S122" s="71">
        <f>Engine!T37</f>
        <v>618</v>
      </c>
      <c r="T122" s="71">
        <f>Engine!U37</f>
        <v>0</v>
      </c>
      <c r="U122" s="71">
        <f>Engine!V37</f>
        <v>0</v>
      </c>
      <c r="V122" s="71">
        <f>Engine!W37</f>
        <v>0</v>
      </c>
      <c r="W122" s="71">
        <f>Engine!X37</f>
        <v>618</v>
      </c>
      <c r="X122" s="71">
        <f>Engine!Y37</f>
        <v>0</v>
      </c>
      <c r="Y122" s="71">
        <f>Engine!Z37</f>
        <v>0</v>
      </c>
      <c r="Z122" s="71">
        <f>Engine!AA37</f>
        <v>0</v>
      </c>
      <c r="AA122" s="71">
        <f>Engine!AB37</f>
        <v>618</v>
      </c>
      <c r="AB122" s="71">
        <f>Engine!AC37</f>
        <v>0</v>
      </c>
      <c r="AC122" s="71">
        <f>Engine!AD37</f>
        <v>0</v>
      </c>
      <c r="AD122" s="71">
        <f>Engine!AE37</f>
        <v>0</v>
      </c>
      <c r="AE122" s="71">
        <f>Engine!AF37</f>
        <v>618</v>
      </c>
      <c r="AF122" s="71">
        <f>Engine!AG37</f>
        <v>0</v>
      </c>
      <c r="AG122" s="71">
        <f>Engine!AH37</f>
        <v>0</v>
      </c>
      <c r="AH122" s="71">
        <f>Engine!AI37</f>
        <v>0</v>
      </c>
      <c r="AI122" s="71">
        <f>Engine!AJ37</f>
        <v>618</v>
      </c>
      <c r="AJ122" s="71">
        <f>Engine!AK37</f>
        <v>0</v>
      </c>
      <c r="AK122" s="71">
        <f>Engine!AL37</f>
        <v>0</v>
      </c>
      <c r="AL122" s="71">
        <f>Engine!AM37</f>
        <v>0</v>
      </c>
      <c r="AM122" s="71">
        <f>Engine!AN37</f>
        <v>618</v>
      </c>
      <c r="AN122" s="71">
        <f>Engine!AO37</f>
        <v>0</v>
      </c>
      <c r="AO122" s="71">
        <f>Engine!AP37</f>
        <v>0</v>
      </c>
      <c r="AP122" s="71">
        <f>Engine!AQ37</f>
        <v>0</v>
      </c>
      <c r="AQ122" s="71">
        <f>Engine!AR37</f>
        <v>618</v>
      </c>
      <c r="AR122" s="71">
        <f>Engine!AS37</f>
        <v>0</v>
      </c>
      <c r="AS122" s="71">
        <f>Engine!AT37</f>
        <v>0</v>
      </c>
      <c r="AT122" s="71">
        <f>Engine!AU37</f>
        <v>0</v>
      </c>
      <c r="AU122" s="71">
        <f>Engine!AV37</f>
        <v>618</v>
      </c>
      <c r="AV122" s="71">
        <f>Engine!AW37</f>
        <v>0</v>
      </c>
      <c r="AW122" s="71">
        <f>Engine!AX37</f>
        <v>0</v>
      </c>
      <c r="AX122" s="71">
        <f>Engine!AY37</f>
        <v>0</v>
      </c>
      <c r="AY122" s="71">
        <f>Engine!AZ37</f>
        <v>618</v>
      </c>
      <c r="AZ122" s="71">
        <f>Engine!BA37</f>
        <v>0</v>
      </c>
      <c r="BA122" s="71">
        <f>Engine!BB37</f>
        <v>0</v>
      </c>
      <c r="BB122" s="71">
        <f>Engine!BC37</f>
        <v>0</v>
      </c>
      <c r="BC122" s="71">
        <f>Engine!BD37</f>
        <v>618</v>
      </c>
      <c r="BD122" s="71">
        <f>Engine!BE37</f>
        <v>0</v>
      </c>
      <c r="BE122" s="71">
        <f>Engine!BF37</f>
        <v>0</v>
      </c>
      <c r="BF122" s="71">
        <f>Engine!BG37</f>
        <v>0</v>
      </c>
      <c r="BG122" s="71">
        <f>Engine!BH37</f>
        <v>618</v>
      </c>
      <c r="BH122" s="71">
        <f>Engine!BI37</f>
        <v>0</v>
      </c>
      <c r="BI122" s="71">
        <f>Engine!BJ37</f>
        <v>0</v>
      </c>
      <c r="BJ122" s="71">
        <f>Engine!BK37</f>
        <v>0</v>
      </c>
      <c r="BK122" s="71">
        <f>Engine!BL37</f>
        <v>618</v>
      </c>
      <c r="BL122" s="71">
        <f>Engine!BM37</f>
        <v>0</v>
      </c>
      <c r="BM122" s="71">
        <f>Engine!BN37</f>
        <v>0</v>
      </c>
      <c r="BN122" s="71">
        <f>Engine!BO37</f>
        <v>0</v>
      </c>
      <c r="BO122" s="71">
        <f>Engine!BP37</f>
        <v>618</v>
      </c>
      <c r="BP122" s="71">
        <f>Engine!BQ37</f>
        <v>0</v>
      </c>
      <c r="BQ122" s="71">
        <f>Engine!BR37</f>
        <v>0</v>
      </c>
      <c r="BR122" s="71">
        <f>Engine!BS37</f>
        <v>0</v>
      </c>
      <c r="BS122" s="71">
        <f>Engine!BT37</f>
        <v>618</v>
      </c>
      <c r="BT122" s="71">
        <f>Engine!BU37</f>
        <v>0</v>
      </c>
      <c r="BU122" s="71">
        <f>Engine!BV37</f>
        <v>0</v>
      </c>
      <c r="BV122" s="71">
        <f>Engine!BW37</f>
        <v>0</v>
      </c>
      <c r="BW122" s="71">
        <f>Engine!BX37</f>
        <v>618</v>
      </c>
      <c r="BX122" s="71">
        <f>Engine!BY37</f>
        <v>0</v>
      </c>
      <c r="BY122" s="71">
        <f>Engine!BZ37</f>
        <v>0</v>
      </c>
      <c r="BZ122" s="71">
        <f>Engine!CA37</f>
        <v>0</v>
      </c>
      <c r="CA122" s="71">
        <f>Engine!CB37</f>
        <v>618</v>
      </c>
      <c r="CB122" s="71">
        <f>Engine!CC37</f>
        <v>0</v>
      </c>
      <c r="CC122" s="71">
        <f>Engine!CD37</f>
        <v>0</v>
      </c>
      <c r="CD122" s="71">
        <f>Engine!CE37</f>
        <v>0</v>
      </c>
      <c r="CE122" s="71">
        <f>Engine!CF37</f>
        <v>618</v>
      </c>
      <c r="CF122" s="71">
        <f>Engine!CG37</f>
        <v>0</v>
      </c>
      <c r="CG122" s="71">
        <f>Engine!CH37</f>
        <v>0</v>
      </c>
      <c r="CH122" s="71">
        <f>Engine!CI37</f>
        <v>0</v>
      </c>
      <c r="CI122" s="71">
        <f>Engine!CJ37</f>
        <v>618</v>
      </c>
      <c r="CJ122" s="71">
        <f>Engine!CK37</f>
        <v>0</v>
      </c>
      <c r="CK122" s="71">
        <f>Engine!CL37</f>
        <v>0</v>
      </c>
      <c r="CL122" s="71">
        <f>Engine!CM37</f>
        <v>0</v>
      </c>
      <c r="CM122" s="71">
        <f>Engine!CN37</f>
        <v>618</v>
      </c>
      <c r="CN122" s="71">
        <f>Engine!CO37</f>
        <v>0</v>
      </c>
      <c r="CO122" s="71">
        <f>Engine!CP37</f>
        <v>0</v>
      </c>
      <c r="CP122" s="71">
        <f>Engine!CQ37</f>
        <v>0</v>
      </c>
      <c r="CQ122" s="71">
        <f>Engine!CR37</f>
        <v>618</v>
      </c>
      <c r="CR122" s="71">
        <f>Engine!CS37</f>
        <v>0</v>
      </c>
      <c r="CS122" s="71">
        <f>Engine!CT37</f>
        <v>0</v>
      </c>
      <c r="CT122" s="71">
        <f>Engine!CU37</f>
        <v>0</v>
      </c>
      <c r="CU122" s="71">
        <f>Engine!CV37</f>
        <v>618</v>
      </c>
      <c r="CV122" s="71">
        <f>Engine!CW37</f>
        <v>0</v>
      </c>
      <c r="CW122" s="71">
        <f>Engine!CX37</f>
        <v>0</v>
      </c>
      <c r="CX122" s="71">
        <f>Engine!CY37</f>
        <v>0</v>
      </c>
      <c r="CY122" s="71">
        <f>Engine!CZ37</f>
        <v>618</v>
      </c>
      <c r="CZ122" s="71">
        <f>Engine!DA37</f>
        <v>0</v>
      </c>
      <c r="DA122" s="71">
        <f>Engine!DB37</f>
        <v>0</v>
      </c>
      <c r="DB122" s="71">
        <f>Engine!DC37</f>
        <v>0</v>
      </c>
      <c r="DC122" s="71">
        <f>Engine!DD37</f>
        <v>0</v>
      </c>
      <c r="DD122" s="71">
        <f>Engine!DE37</f>
        <v>0</v>
      </c>
      <c r="DE122" s="71">
        <f>Engine!DF37</f>
        <v>0</v>
      </c>
      <c r="DF122" s="71">
        <f>Engine!DG37</f>
        <v>0</v>
      </c>
      <c r="DG122" s="71">
        <f>Engine!DH37</f>
        <v>0</v>
      </c>
      <c r="DH122" s="71">
        <f>Engine!DI37</f>
        <v>0</v>
      </c>
      <c r="DI122" s="71">
        <f>Engine!DJ37</f>
        <v>0</v>
      </c>
      <c r="DJ122" s="71">
        <f>Engine!DK37</f>
        <v>0</v>
      </c>
      <c r="DK122" s="71">
        <f>Engine!DL37</f>
        <v>0</v>
      </c>
      <c r="DL122" s="71">
        <f>Engine!DM37</f>
        <v>0</v>
      </c>
      <c r="DM122" s="71">
        <f>Engine!DN37</f>
        <v>0</v>
      </c>
      <c r="DN122" s="71">
        <f>Engine!DO37</f>
        <v>0</v>
      </c>
      <c r="DO122" s="71">
        <f>Engine!DP37</f>
        <v>0</v>
      </c>
      <c r="DP122" s="71">
        <f>Engine!DQ37</f>
        <v>0</v>
      </c>
      <c r="DQ122" s="71">
        <f>Engine!DR37</f>
        <v>0</v>
      </c>
      <c r="DR122" s="71">
        <f>Engine!DS37</f>
        <v>0</v>
      </c>
      <c r="DS122" s="71">
        <f>Engine!DT37</f>
        <v>0</v>
      </c>
      <c r="DT122" s="71">
        <f>Engine!DU37</f>
        <v>0</v>
      </c>
      <c r="DU122" s="71">
        <f>Engine!DV37</f>
        <v>0</v>
      </c>
      <c r="DV122" s="71">
        <f>Engine!DW37</f>
        <v>0</v>
      </c>
      <c r="DW122" s="71">
        <f>Engine!DX37</f>
        <v>0</v>
      </c>
      <c r="DX122" s="71">
        <f>Engine!DY37</f>
        <v>0</v>
      </c>
      <c r="DY122" s="71">
        <f>Engine!DZ37</f>
        <v>0</v>
      </c>
      <c r="DZ122" s="71">
        <f>Engine!EA37</f>
        <v>0</v>
      </c>
      <c r="EA122" s="71">
        <f>Engine!EB37</f>
        <v>0</v>
      </c>
      <c r="EB122" s="71">
        <f>Engine!EC37</f>
        <v>0</v>
      </c>
      <c r="EC122" s="71">
        <f>Engine!ED37</f>
        <v>0</v>
      </c>
      <c r="ED122" s="71">
        <f>Engine!EE37</f>
        <v>0</v>
      </c>
      <c r="EE122" s="71">
        <f>Engine!EF37</f>
        <v>0</v>
      </c>
      <c r="EF122" s="71">
        <f>Engine!EG37</f>
        <v>0</v>
      </c>
      <c r="EG122" s="71">
        <f>Engine!EH37</f>
        <v>0</v>
      </c>
      <c r="EH122" s="71">
        <f>Engine!EI37</f>
        <v>0</v>
      </c>
      <c r="EI122" s="71">
        <f>Engine!EJ37</f>
        <v>0</v>
      </c>
      <c r="EJ122" s="71">
        <f>Engine!EK37</f>
        <v>0</v>
      </c>
      <c r="EK122" s="71">
        <f>Engine!EL37</f>
        <v>0</v>
      </c>
      <c r="EL122" s="71">
        <f>Engine!EM37</f>
        <v>0</v>
      </c>
      <c r="EM122" s="71">
        <f>Engine!EN37</f>
        <v>0</v>
      </c>
      <c r="EN122" s="71">
        <f>Engine!EO37</f>
        <v>0</v>
      </c>
      <c r="EO122" s="71">
        <f>Engine!EP37</f>
        <v>0</v>
      </c>
      <c r="EP122" s="71">
        <f>Engine!EQ37</f>
        <v>0</v>
      </c>
      <c r="EQ122" s="71">
        <f>Engine!ER37</f>
        <v>0</v>
      </c>
      <c r="ER122" s="71">
        <f>Engine!ES37</f>
        <v>0</v>
      </c>
      <c r="ES122" s="71">
        <f>Engine!ET37</f>
        <v>0</v>
      </c>
      <c r="ET122" s="71">
        <f>Engine!EU37</f>
        <v>0</v>
      </c>
      <c r="EU122" s="71">
        <f>Engine!EV37</f>
        <v>0</v>
      </c>
      <c r="EV122" s="71">
        <f>Engine!EW37</f>
        <v>0</v>
      </c>
      <c r="EW122" s="71">
        <f>Engine!EX37</f>
        <v>0</v>
      </c>
      <c r="EX122" s="71">
        <f>Engine!EY37</f>
        <v>0</v>
      </c>
      <c r="EY122" s="71">
        <f>Engine!EZ37</f>
        <v>0</v>
      </c>
      <c r="EZ122" s="71">
        <f>Engine!FA37</f>
        <v>0</v>
      </c>
      <c r="FA122" s="71">
        <f>Engine!FB37</f>
        <v>0</v>
      </c>
      <c r="FB122" s="71">
        <f>Engine!FC37</f>
        <v>0</v>
      </c>
    </row>
    <row r="123" spans="1:158" s="61" customFormat="1" x14ac:dyDescent="0.3">
      <c r="A123" s="57" t="s">
        <v>88</v>
      </c>
      <c r="B123" s="61" t="s">
        <v>70</v>
      </c>
      <c r="C123" s="71">
        <f>Model!$E$39</f>
        <v>900</v>
      </c>
      <c r="D123" s="71">
        <f>Model!$E$39</f>
        <v>900</v>
      </c>
      <c r="E123" s="71">
        <f>Model!$E$39</f>
        <v>900</v>
      </c>
      <c r="F123" s="71">
        <f>Model!$E$39</f>
        <v>900</v>
      </c>
      <c r="G123" s="71">
        <f>Model!$E$39</f>
        <v>900</v>
      </c>
      <c r="H123" s="71">
        <f>Model!$E$39</f>
        <v>900</v>
      </c>
      <c r="I123" s="71">
        <f>Model!$E$39</f>
        <v>900</v>
      </c>
      <c r="J123" s="71">
        <f>Model!$E$39</f>
        <v>900</v>
      </c>
      <c r="K123" s="71">
        <f>Model!$E$39</f>
        <v>900</v>
      </c>
      <c r="L123" s="71">
        <f>Model!$E$39</f>
        <v>900</v>
      </c>
      <c r="M123" s="71">
        <f>Model!$E$39</f>
        <v>900</v>
      </c>
      <c r="N123" s="71">
        <f>Model!$E$39</f>
        <v>900</v>
      </c>
      <c r="O123" s="71">
        <f>Model!$E$39</f>
        <v>900</v>
      </c>
      <c r="P123" s="71">
        <f>Model!$E$39</f>
        <v>900</v>
      </c>
      <c r="Q123" s="71">
        <f>Model!$E$39</f>
        <v>900</v>
      </c>
      <c r="R123" s="71">
        <f>Model!$E$39</f>
        <v>900</v>
      </c>
      <c r="S123" s="71">
        <f>Model!$E$39</f>
        <v>900</v>
      </c>
      <c r="T123" s="71">
        <f>Model!$E$39</f>
        <v>900</v>
      </c>
      <c r="U123" s="71">
        <f>Model!$E$39</f>
        <v>900</v>
      </c>
      <c r="V123" s="71">
        <f>Model!$E$39</f>
        <v>900</v>
      </c>
      <c r="W123" s="71">
        <f>Model!$E$39</f>
        <v>900</v>
      </c>
      <c r="X123" s="71">
        <f>Model!$E$39</f>
        <v>900</v>
      </c>
      <c r="Y123" s="71">
        <f>Model!$E$39</f>
        <v>900</v>
      </c>
      <c r="Z123" s="71">
        <f>Model!$E$39</f>
        <v>900</v>
      </c>
      <c r="AA123" s="71">
        <f>Model!$E$39</f>
        <v>900</v>
      </c>
      <c r="AB123" s="71">
        <f>Model!$E$39</f>
        <v>900</v>
      </c>
      <c r="AC123" s="71">
        <f>Model!$E$39</f>
        <v>900</v>
      </c>
      <c r="AD123" s="71">
        <f>Model!$E$39</f>
        <v>900</v>
      </c>
      <c r="AE123" s="71">
        <f>Model!$E$39</f>
        <v>900</v>
      </c>
      <c r="AF123" s="71">
        <f>Model!$E$39</f>
        <v>900</v>
      </c>
      <c r="AG123" s="71">
        <f>Model!$E$39</f>
        <v>900</v>
      </c>
      <c r="AH123" s="71">
        <f>Model!$E$39</f>
        <v>900</v>
      </c>
      <c r="AI123" s="71">
        <f>Model!$E$39</f>
        <v>900</v>
      </c>
      <c r="AJ123" s="71">
        <f>Model!$E$39</f>
        <v>900</v>
      </c>
      <c r="AK123" s="71">
        <f>Model!$E$39</f>
        <v>900</v>
      </c>
      <c r="AL123" s="71">
        <f>Model!$E$39</f>
        <v>900</v>
      </c>
      <c r="AM123" s="71">
        <f>Model!$E$39</f>
        <v>900</v>
      </c>
      <c r="AN123" s="71">
        <f>Model!$E$39</f>
        <v>900</v>
      </c>
      <c r="AO123" s="71">
        <f>Model!$E$39</f>
        <v>900</v>
      </c>
      <c r="AP123" s="71">
        <f>Model!$E$39</f>
        <v>900</v>
      </c>
      <c r="AQ123" s="71">
        <f>Model!$E$39</f>
        <v>900</v>
      </c>
      <c r="AR123" s="71">
        <f>Model!$E$39</f>
        <v>900</v>
      </c>
      <c r="AS123" s="71">
        <f>Model!$E$39</f>
        <v>900</v>
      </c>
      <c r="AT123" s="71">
        <f>Model!$E$39</f>
        <v>900</v>
      </c>
      <c r="AU123" s="71">
        <f>Model!$E$39</f>
        <v>900</v>
      </c>
      <c r="AV123" s="71">
        <f>Model!$E$39</f>
        <v>900</v>
      </c>
      <c r="AW123" s="71">
        <f>Model!$E$39</f>
        <v>900</v>
      </c>
      <c r="AX123" s="71">
        <f>Model!$E$39</f>
        <v>900</v>
      </c>
      <c r="AY123" s="71">
        <f>Model!$E$39</f>
        <v>900</v>
      </c>
      <c r="AZ123" s="71">
        <f>Model!$E$39</f>
        <v>900</v>
      </c>
      <c r="BA123" s="71">
        <f>Model!$E$39</f>
        <v>900</v>
      </c>
      <c r="BB123" s="71">
        <f>Model!$E$39</f>
        <v>900</v>
      </c>
      <c r="BC123" s="71">
        <f>Model!$E$39</f>
        <v>900</v>
      </c>
      <c r="BD123" s="71">
        <f>Model!$E$39</f>
        <v>900</v>
      </c>
      <c r="BE123" s="71">
        <f>Model!$E$39</f>
        <v>900</v>
      </c>
      <c r="BF123" s="71">
        <f>Model!$E$39</f>
        <v>900</v>
      </c>
      <c r="BG123" s="71">
        <f>Model!$E$39</f>
        <v>900</v>
      </c>
      <c r="BH123" s="71">
        <f>Model!$E$39</f>
        <v>900</v>
      </c>
      <c r="BI123" s="71">
        <f>Model!$E$39</f>
        <v>900</v>
      </c>
      <c r="BJ123" s="71">
        <f>Model!$E$39</f>
        <v>900</v>
      </c>
      <c r="BK123" s="71">
        <f>Model!$E$39</f>
        <v>900</v>
      </c>
      <c r="BL123" s="71">
        <f>Model!$E$39</f>
        <v>900</v>
      </c>
      <c r="BM123" s="71">
        <f>Model!$E$39</f>
        <v>900</v>
      </c>
      <c r="BN123" s="71">
        <f>Model!$E$39</f>
        <v>900</v>
      </c>
      <c r="BO123" s="71">
        <f>Model!$E$39</f>
        <v>900</v>
      </c>
      <c r="BP123" s="71">
        <f>Model!$E$39</f>
        <v>900</v>
      </c>
      <c r="BQ123" s="71">
        <f>Model!$E$39</f>
        <v>900</v>
      </c>
      <c r="BR123" s="71">
        <f>Model!$E$39</f>
        <v>900</v>
      </c>
      <c r="BS123" s="71">
        <f>Model!$E$39</f>
        <v>900</v>
      </c>
      <c r="BT123" s="71">
        <f>Model!$E$39</f>
        <v>900</v>
      </c>
      <c r="BU123" s="71">
        <f>Model!$E$39</f>
        <v>900</v>
      </c>
      <c r="BV123" s="71">
        <f>Model!$E$39</f>
        <v>900</v>
      </c>
      <c r="BW123" s="71">
        <f>Model!$E$39</f>
        <v>900</v>
      </c>
      <c r="BX123" s="71">
        <f>Model!$E$39</f>
        <v>900</v>
      </c>
      <c r="BY123" s="71">
        <f>Model!$E$39</f>
        <v>900</v>
      </c>
      <c r="BZ123" s="71">
        <f>Model!$E$39</f>
        <v>900</v>
      </c>
      <c r="CA123" s="71">
        <f>Model!$E$39</f>
        <v>900</v>
      </c>
      <c r="CB123" s="71">
        <f>Model!$E$39</f>
        <v>900</v>
      </c>
      <c r="CC123" s="71">
        <f>Model!$E$39</f>
        <v>900</v>
      </c>
      <c r="CD123" s="71">
        <f>Model!$E$39</f>
        <v>900</v>
      </c>
      <c r="CE123" s="71">
        <f>Model!$E$39</f>
        <v>900</v>
      </c>
      <c r="CF123" s="71">
        <f>Model!$E$39</f>
        <v>900</v>
      </c>
      <c r="CG123" s="71">
        <f>Model!$E$39</f>
        <v>900</v>
      </c>
      <c r="CH123" s="71">
        <f>Model!$E$39</f>
        <v>900</v>
      </c>
      <c r="CI123" s="71">
        <f>Model!$E$39</f>
        <v>900</v>
      </c>
      <c r="CJ123" s="71">
        <f>Model!$E$39</f>
        <v>900</v>
      </c>
      <c r="CK123" s="71">
        <f>Model!$E$39</f>
        <v>900</v>
      </c>
      <c r="CL123" s="71">
        <f>Model!$E$39</f>
        <v>900</v>
      </c>
      <c r="CM123" s="71">
        <f>Model!$E$39</f>
        <v>900</v>
      </c>
      <c r="CN123" s="71">
        <f>Model!$E$39</f>
        <v>900</v>
      </c>
      <c r="CO123" s="71">
        <f>Model!$E$39</f>
        <v>900</v>
      </c>
      <c r="CP123" s="71">
        <f>Model!$E$39</f>
        <v>900</v>
      </c>
      <c r="CQ123" s="71">
        <f>Model!$E$39</f>
        <v>900</v>
      </c>
      <c r="CR123" s="71">
        <f>Model!$E$39</f>
        <v>900</v>
      </c>
      <c r="CS123" s="71">
        <f>Model!$E$39</f>
        <v>900</v>
      </c>
      <c r="CT123" s="71">
        <f>Model!$E$39</f>
        <v>900</v>
      </c>
      <c r="CU123" s="71">
        <f>Model!$E$39</f>
        <v>900</v>
      </c>
      <c r="CV123" s="71">
        <f>Model!$E$39</f>
        <v>900</v>
      </c>
      <c r="CW123" s="71">
        <f>Model!$E$39</f>
        <v>900</v>
      </c>
      <c r="CX123" s="71">
        <f>Model!$E$39</f>
        <v>900</v>
      </c>
      <c r="CY123" s="71">
        <f>Model!$E$39</f>
        <v>900</v>
      </c>
      <c r="CZ123" s="71">
        <f>Model!$E$39</f>
        <v>900</v>
      </c>
      <c r="DA123" s="71">
        <f>Model!$E$39</f>
        <v>900</v>
      </c>
      <c r="DB123" s="71">
        <f>Model!$E$39</f>
        <v>900</v>
      </c>
      <c r="DC123" s="71">
        <f>Model!$E$39</f>
        <v>900</v>
      </c>
      <c r="DD123" s="71">
        <f>Model!$E$39</f>
        <v>900</v>
      </c>
      <c r="DE123" s="71">
        <f>Model!$E$39</f>
        <v>900</v>
      </c>
      <c r="DF123" s="71">
        <f>Model!$E$39</f>
        <v>900</v>
      </c>
      <c r="DG123" s="71">
        <f>Model!$E$39</f>
        <v>900</v>
      </c>
      <c r="DH123" s="71">
        <f>Model!$E$39</f>
        <v>900</v>
      </c>
      <c r="DI123" s="71">
        <f>Model!$E$39</f>
        <v>900</v>
      </c>
      <c r="DJ123" s="71">
        <f>Model!$E$39</f>
        <v>900</v>
      </c>
      <c r="DK123" s="71">
        <f>Model!$E$39</f>
        <v>900</v>
      </c>
      <c r="DL123" s="71">
        <f>Model!$E$39</f>
        <v>900</v>
      </c>
      <c r="DM123" s="71">
        <f>Model!$E$39</f>
        <v>900</v>
      </c>
      <c r="DN123" s="71">
        <f>Model!$E$39</f>
        <v>900</v>
      </c>
      <c r="DO123" s="71">
        <f>Model!$E$39</f>
        <v>900</v>
      </c>
      <c r="DP123" s="71">
        <f>Model!$E$39</f>
        <v>900</v>
      </c>
      <c r="DQ123" s="71">
        <f>Model!$E$39</f>
        <v>900</v>
      </c>
      <c r="DR123" s="71">
        <f>Model!$E$39</f>
        <v>900</v>
      </c>
      <c r="DS123" s="71">
        <f>Model!$E$39</f>
        <v>900</v>
      </c>
      <c r="DT123" s="71">
        <f>Model!$E$39</f>
        <v>900</v>
      </c>
      <c r="DU123" s="71">
        <f>Model!$E$39</f>
        <v>900</v>
      </c>
      <c r="DV123" s="71">
        <f>Model!$E$39</f>
        <v>900</v>
      </c>
      <c r="DW123" s="71">
        <f>Model!$E$39</f>
        <v>900</v>
      </c>
      <c r="DX123" s="71">
        <f>Model!$E$39</f>
        <v>900</v>
      </c>
      <c r="DY123" s="71">
        <f>Model!$E$39</f>
        <v>900</v>
      </c>
      <c r="DZ123" s="71">
        <f>Model!$E$39</f>
        <v>900</v>
      </c>
      <c r="EA123" s="71">
        <f>Model!$E$39</f>
        <v>900</v>
      </c>
      <c r="EB123" s="71">
        <f>Model!$E$39</f>
        <v>900</v>
      </c>
      <c r="EC123" s="71">
        <f>Model!$E$39</f>
        <v>900</v>
      </c>
      <c r="ED123" s="71">
        <f>Model!$E$39</f>
        <v>900</v>
      </c>
      <c r="EE123" s="71">
        <f>Model!$E$39</f>
        <v>900</v>
      </c>
      <c r="EF123" s="71">
        <f>Model!$E$39</f>
        <v>900</v>
      </c>
      <c r="EG123" s="71">
        <f>Model!$E$39</f>
        <v>900</v>
      </c>
      <c r="EH123" s="71">
        <f>Model!$E$39</f>
        <v>900</v>
      </c>
      <c r="EI123" s="71">
        <f>Model!$E$39</f>
        <v>900</v>
      </c>
      <c r="EJ123" s="71">
        <f>Model!$E$39</f>
        <v>900</v>
      </c>
      <c r="EK123" s="71">
        <f>Model!$E$39</f>
        <v>900</v>
      </c>
      <c r="EL123" s="71">
        <f>Model!$E$39</f>
        <v>900</v>
      </c>
      <c r="EM123" s="71">
        <f>Model!$E$39</f>
        <v>900</v>
      </c>
      <c r="EN123" s="71">
        <f>Model!$E$39</f>
        <v>900</v>
      </c>
      <c r="EO123" s="71">
        <f>Model!$E$39</f>
        <v>900</v>
      </c>
      <c r="EP123" s="71">
        <f>Model!$E$39</f>
        <v>900</v>
      </c>
      <c r="EQ123" s="71">
        <f>Model!$E$39</f>
        <v>900</v>
      </c>
      <c r="ER123" s="71">
        <f>Model!$E$39</f>
        <v>900</v>
      </c>
      <c r="ES123" s="71">
        <f>Model!$E$39</f>
        <v>900</v>
      </c>
      <c r="ET123" s="71">
        <f>Model!$E$39</f>
        <v>900</v>
      </c>
      <c r="EU123" s="71">
        <f>Model!$E$39</f>
        <v>900</v>
      </c>
      <c r="EV123" s="71">
        <f>Model!$E$39</f>
        <v>900</v>
      </c>
      <c r="EW123" s="71">
        <f>Model!$E$39</f>
        <v>900</v>
      </c>
      <c r="EX123" s="71">
        <f>Model!$E$39</f>
        <v>900</v>
      </c>
      <c r="EY123" s="71">
        <f>Model!$E$39</f>
        <v>900</v>
      </c>
      <c r="EZ123" s="71">
        <f>Model!$E$39</f>
        <v>900</v>
      </c>
      <c r="FA123" s="71">
        <f>Model!$E$39</f>
        <v>900</v>
      </c>
      <c r="FB123" s="71">
        <f>Model!$E$39</f>
        <v>900</v>
      </c>
    </row>
    <row r="124" spans="1:158" ht="7.95" customHeight="1" x14ac:dyDescent="0.3">
      <c r="A124" s="73"/>
      <c r="B124" s="17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79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</row>
    <row r="125" spans="1:158" ht="7.95" customHeight="1" x14ac:dyDescent="0.3"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  <c r="DS125" s="65"/>
      <c r="DT125" s="65"/>
      <c r="DU125" s="65"/>
      <c r="DV125" s="65"/>
      <c r="DW125" s="65"/>
      <c r="DX125" s="65"/>
      <c r="DY125" s="65"/>
      <c r="DZ125" s="65"/>
      <c r="EA125" s="65"/>
      <c r="EB125" s="65"/>
      <c r="EC125" s="65"/>
      <c r="ED125" s="65"/>
      <c r="EE125" s="65"/>
      <c r="EF125" s="65"/>
      <c r="EG125" s="65"/>
      <c r="EH125" s="65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/>
      <c r="FA125" s="65"/>
      <c r="FB125" s="65"/>
    </row>
    <row r="126" spans="1:158" s="62" customFormat="1" x14ac:dyDescent="0.3">
      <c r="A126" s="53" t="s">
        <v>77</v>
      </c>
      <c r="B126" s="3"/>
      <c r="C126" s="65">
        <f>SUM(C116:C123)</f>
        <v>13479.200000000003</v>
      </c>
      <c r="D126" s="65">
        <f t="shared" ref="D126:BO126" si="112">SUM(D116:D123)</f>
        <v>28799.700000000004</v>
      </c>
      <c r="E126" s="65">
        <f t="shared" si="112"/>
        <v>12809.700000000003</v>
      </c>
      <c r="F126" s="65">
        <f t="shared" si="112"/>
        <v>16529.700000000004</v>
      </c>
      <c r="G126" s="65">
        <f t="shared" si="112"/>
        <v>13427.700000000003</v>
      </c>
      <c r="H126" s="65">
        <f t="shared" si="112"/>
        <v>28331.700000000004</v>
      </c>
      <c r="I126" s="65">
        <f t="shared" si="112"/>
        <v>12809.700000000003</v>
      </c>
      <c r="J126" s="65">
        <f t="shared" si="112"/>
        <v>16529.700000000004</v>
      </c>
      <c r="K126" s="65">
        <f t="shared" si="112"/>
        <v>15351.700000000003</v>
      </c>
      <c r="L126" s="65">
        <f t="shared" si="112"/>
        <v>24868.5</v>
      </c>
      <c r="M126" s="65">
        <f t="shared" si="112"/>
        <v>4873.2000000000007</v>
      </c>
      <c r="N126" s="65">
        <f t="shared" si="112"/>
        <v>8593.2000000000007</v>
      </c>
      <c r="O126" s="65">
        <f t="shared" si="112"/>
        <v>5491.2000000000007</v>
      </c>
      <c r="P126" s="65">
        <f t="shared" si="112"/>
        <v>21272.7</v>
      </c>
      <c r="Q126" s="65">
        <f t="shared" si="112"/>
        <v>5354.2000000000007</v>
      </c>
      <c r="R126" s="67">
        <f t="shared" si="112"/>
        <v>9074.2000000000007</v>
      </c>
      <c r="S126" s="65">
        <f t="shared" si="112"/>
        <v>6453.2000000000007</v>
      </c>
      <c r="T126" s="65">
        <f t="shared" si="112"/>
        <v>22761.200000000001</v>
      </c>
      <c r="U126" s="65">
        <f t="shared" si="112"/>
        <v>5835.2000000000007</v>
      </c>
      <c r="V126" s="65">
        <f t="shared" si="112"/>
        <v>9555.2000000000007</v>
      </c>
      <c r="W126" s="65">
        <f t="shared" si="112"/>
        <v>6453.2000000000007</v>
      </c>
      <c r="X126" s="65">
        <f t="shared" si="112"/>
        <v>23814.2</v>
      </c>
      <c r="Y126" s="65">
        <f t="shared" si="112"/>
        <v>5835.2000000000007</v>
      </c>
      <c r="Z126" s="65">
        <f t="shared" si="112"/>
        <v>9555.2000000000007</v>
      </c>
      <c r="AA126" s="65">
        <f t="shared" si="112"/>
        <v>6453.2000000000007</v>
      </c>
      <c r="AB126" s="65">
        <f t="shared" si="112"/>
        <v>23814.2</v>
      </c>
      <c r="AC126" s="65">
        <f t="shared" si="112"/>
        <v>5835.2000000000007</v>
      </c>
      <c r="AD126" s="65">
        <f t="shared" si="112"/>
        <v>9555.2000000000007</v>
      </c>
      <c r="AE126" s="65">
        <f t="shared" si="112"/>
        <v>6453.2000000000007</v>
      </c>
      <c r="AF126" s="65">
        <f t="shared" si="112"/>
        <v>23814.2</v>
      </c>
      <c r="AG126" s="65">
        <f t="shared" si="112"/>
        <v>5835.2000000000007</v>
      </c>
      <c r="AH126" s="65">
        <f t="shared" si="112"/>
        <v>9555.2000000000007</v>
      </c>
      <c r="AI126" s="65">
        <f t="shared" si="112"/>
        <v>6453.2000000000007</v>
      </c>
      <c r="AJ126" s="65">
        <f t="shared" si="112"/>
        <v>23814.2</v>
      </c>
      <c r="AK126" s="65">
        <f t="shared" si="112"/>
        <v>5835.2000000000007</v>
      </c>
      <c r="AL126" s="65">
        <f t="shared" si="112"/>
        <v>9555.2000000000007</v>
      </c>
      <c r="AM126" s="65">
        <f t="shared" si="112"/>
        <v>6453.2000000000007</v>
      </c>
      <c r="AN126" s="65">
        <f t="shared" si="112"/>
        <v>23814.2</v>
      </c>
      <c r="AO126" s="65">
        <f t="shared" si="112"/>
        <v>5835.2000000000007</v>
      </c>
      <c r="AP126" s="65">
        <f t="shared" si="112"/>
        <v>9555.2000000000007</v>
      </c>
      <c r="AQ126" s="65">
        <f t="shared" si="112"/>
        <v>6453.2000000000007</v>
      </c>
      <c r="AR126" s="65">
        <f t="shared" si="112"/>
        <v>23814.2</v>
      </c>
      <c r="AS126" s="65">
        <f t="shared" si="112"/>
        <v>5835.2000000000007</v>
      </c>
      <c r="AT126" s="65">
        <f t="shared" si="112"/>
        <v>9555.2000000000007</v>
      </c>
      <c r="AU126" s="65">
        <f t="shared" si="112"/>
        <v>6453.2000000000007</v>
      </c>
      <c r="AV126" s="65">
        <f t="shared" si="112"/>
        <v>23814.2</v>
      </c>
      <c r="AW126" s="65">
        <f t="shared" si="112"/>
        <v>5835.2000000000007</v>
      </c>
      <c r="AX126" s="65">
        <f t="shared" si="112"/>
        <v>9555.2000000000007</v>
      </c>
      <c r="AY126" s="65">
        <f t="shared" si="112"/>
        <v>6453.2000000000007</v>
      </c>
      <c r="AZ126" s="65">
        <f t="shared" si="112"/>
        <v>23814.2</v>
      </c>
      <c r="BA126" s="65">
        <f t="shared" si="112"/>
        <v>5835.2000000000007</v>
      </c>
      <c r="BB126" s="65">
        <f t="shared" si="112"/>
        <v>9555.2000000000007</v>
      </c>
      <c r="BC126" s="65">
        <f t="shared" si="112"/>
        <v>6453.2000000000007</v>
      </c>
      <c r="BD126" s="65">
        <f t="shared" si="112"/>
        <v>23814.2</v>
      </c>
      <c r="BE126" s="65">
        <f t="shared" si="112"/>
        <v>5835.2000000000007</v>
      </c>
      <c r="BF126" s="65">
        <f t="shared" si="112"/>
        <v>9555.2000000000007</v>
      </c>
      <c r="BG126" s="65">
        <f t="shared" si="112"/>
        <v>6453.2000000000007</v>
      </c>
      <c r="BH126" s="65">
        <f t="shared" si="112"/>
        <v>23814.2</v>
      </c>
      <c r="BI126" s="65">
        <f t="shared" si="112"/>
        <v>5835.2000000000007</v>
      </c>
      <c r="BJ126" s="65">
        <f t="shared" si="112"/>
        <v>9555.2000000000007</v>
      </c>
      <c r="BK126" s="65">
        <f t="shared" si="112"/>
        <v>6453.2000000000007</v>
      </c>
      <c r="BL126" s="65">
        <f t="shared" si="112"/>
        <v>23814.2</v>
      </c>
      <c r="BM126" s="65">
        <f t="shared" si="112"/>
        <v>5835.2000000000007</v>
      </c>
      <c r="BN126" s="65">
        <f t="shared" si="112"/>
        <v>9555.2000000000007</v>
      </c>
      <c r="BO126" s="65">
        <f t="shared" si="112"/>
        <v>6453.2000000000007</v>
      </c>
      <c r="BP126" s="65">
        <f t="shared" ref="BP126:CD126" si="113">SUM(BP116:BP123)</f>
        <v>23814.2</v>
      </c>
      <c r="BQ126" s="65">
        <f t="shared" si="113"/>
        <v>5835.2000000000007</v>
      </c>
      <c r="BR126" s="65">
        <f t="shared" si="113"/>
        <v>9555.2000000000007</v>
      </c>
      <c r="BS126" s="65">
        <f t="shared" si="113"/>
        <v>6453.2000000000007</v>
      </c>
      <c r="BT126" s="65">
        <f t="shared" si="113"/>
        <v>23814.2</v>
      </c>
      <c r="BU126" s="65">
        <f t="shared" si="113"/>
        <v>5835.2000000000007</v>
      </c>
      <c r="BV126" s="65">
        <f t="shared" si="113"/>
        <v>9555.2000000000007</v>
      </c>
      <c r="BW126" s="65">
        <f t="shared" si="113"/>
        <v>6453.2000000000007</v>
      </c>
      <c r="BX126" s="65">
        <f t="shared" si="113"/>
        <v>23814.2</v>
      </c>
      <c r="BY126" s="65">
        <f t="shared" si="113"/>
        <v>5835.2000000000007</v>
      </c>
      <c r="BZ126" s="65">
        <f t="shared" si="113"/>
        <v>9555.2000000000007</v>
      </c>
      <c r="CA126" s="65">
        <f t="shared" si="113"/>
        <v>6453.2000000000007</v>
      </c>
      <c r="CB126" s="65">
        <f t="shared" si="113"/>
        <v>23814.2</v>
      </c>
      <c r="CC126" s="65">
        <f t="shared" si="113"/>
        <v>5835.2000000000007</v>
      </c>
      <c r="CD126" s="65">
        <f t="shared" si="113"/>
        <v>9555.2000000000007</v>
      </c>
      <c r="CE126" s="65">
        <f t="shared" ref="CE126:DB126" si="114">SUM(CE116:CE123)</f>
        <v>10173.200000000001</v>
      </c>
      <c r="CF126" s="65">
        <f t="shared" si="114"/>
        <v>27534.2</v>
      </c>
      <c r="CG126" s="65">
        <f t="shared" si="114"/>
        <v>9555.2000000000007</v>
      </c>
      <c r="CH126" s="65">
        <f t="shared" si="114"/>
        <v>9555.2000000000007</v>
      </c>
      <c r="CI126" s="65">
        <f t="shared" si="114"/>
        <v>10173.200000000001</v>
      </c>
      <c r="CJ126" s="65">
        <f t="shared" si="114"/>
        <v>27534.2</v>
      </c>
      <c r="CK126" s="65">
        <f t="shared" si="114"/>
        <v>9555.2000000000007</v>
      </c>
      <c r="CL126" s="65">
        <f t="shared" si="114"/>
        <v>9555.2000000000007</v>
      </c>
      <c r="CM126" s="65">
        <f t="shared" si="114"/>
        <v>10173.200000000001</v>
      </c>
      <c r="CN126" s="65">
        <f t="shared" si="114"/>
        <v>27534.2</v>
      </c>
      <c r="CO126" s="65">
        <f t="shared" si="114"/>
        <v>9555.2000000000007</v>
      </c>
      <c r="CP126" s="65">
        <f t="shared" si="114"/>
        <v>9555.2000000000007</v>
      </c>
      <c r="CQ126" s="65">
        <f t="shared" si="114"/>
        <v>10173.200000000001</v>
      </c>
      <c r="CR126" s="65">
        <f t="shared" si="114"/>
        <v>27534.2</v>
      </c>
      <c r="CS126" s="65">
        <f t="shared" si="114"/>
        <v>9555.2000000000007</v>
      </c>
      <c r="CT126" s="65">
        <f t="shared" si="114"/>
        <v>9555.2000000000007</v>
      </c>
      <c r="CU126" s="65">
        <f t="shared" si="114"/>
        <v>10173.200000000001</v>
      </c>
      <c r="CV126" s="65">
        <f t="shared" si="114"/>
        <v>27534.2</v>
      </c>
      <c r="CW126" s="65">
        <f t="shared" si="114"/>
        <v>9555.2000000000007</v>
      </c>
      <c r="CX126" s="65">
        <f t="shared" si="114"/>
        <v>9555.2000000000007</v>
      </c>
      <c r="CY126" s="65">
        <f t="shared" si="114"/>
        <v>10173.200000000001</v>
      </c>
      <c r="CZ126" s="65">
        <f t="shared" si="114"/>
        <v>27534.2</v>
      </c>
      <c r="DA126" s="65">
        <f t="shared" si="114"/>
        <v>9555.2000000000007</v>
      </c>
      <c r="DB126" s="65">
        <f t="shared" si="114"/>
        <v>9555.2000000000007</v>
      </c>
      <c r="DC126" s="65">
        <f t="shared" ref="DC126:FB126" si="115">SUM(DC116:DC123)</f>
        <v>9555.2000000000007</v>
      </c>
      <c r="DD126" s="65">
        <f t="shared" si="115"/>
        <v>9555.2000000000007</v>
      </c>
      <c r="DE126" s="65">
        <f t="shared" si="115"/>
        <v>9555.2000000000007</v>
      </c>
      <c r="DF126" s="65">
        <f t="shared" si="115"/>
        <v>9555.2000000000007</v>
      </c>
      <c r="DG126" s="65">
        <f t="shared" si="115"/>
        <v>9555.2000000000007</v>
      </c>
      <c r="DH126" s="65">
        <f t="shared" si="115"/>
        <v>9555.2000000000007</v>
      </c>
      <c r="DI126" s="65">
        <f t="shared" si="115"/>
        <v>9555.2000000000007</v>
      </c>
      <c r="DJ126" s="65">
        <f t="shared" si="115"/>
        <v>9555.2000000000007</v>
      </c>
      <c r="DK126" s="65">
        <f t="shared" si="115"/>
        <v>9555.2000000000007</v>
      </c>
      <c r="DL126" s="65">
        <f t="shared" si="115"/>
        <v>9555.2000000000007</v>
      </c>
      <c r="DM126" s="65">
        <f t="shared" si="115"/>
        <v>9555.2000000000007</v>
      </c>
      <c r="DN126" s="65">
        <f t="shared" si="115"/>
        <v>9555.2000000000007</v>
      </c>
      <c r="DO126" s="65">
        <f t="shared" si="115"/>
        <v>9555.2000000000007</v>
      </c>
      <c r="DP126" s="65">
        <f t="shared" si="115"/>
        <v>9555.2000000000007</v>
      </c>
      <c r="DQ126" s="65">
        <f t="shared" si="115"/>
        <v>9555.2000000000007</v>
      </c>
      <c r="DR126" s="65">
        <f t="shared" si="115"/>
        <v>9555.2000000000007</v>
      </c>
      <c r="DS126" s="65">
        <f t="shared" si="115"/>
        <v>9555.2000000000007</v>
      </c>
      <c r="DT126" s="65">
        <f t="shared" si="115"/>
        <v>9555.2000000000007</v>
      </c>
      <c r="DU126" s="65">
        <f t="shared" si="115"/>
        <v>9555.2000000000007</v>
      </c>
      <c r="DV126" s="65">
        <f t="shared" si="115"/>
        <v>9555.2000000000007</v>
      </c>
      <c r="DW126" s="65">
        <f t="shared" si="115"/>
        <v>9555.2000000000007</v>
      </c>
      <c r="DX126" s="65">
        <f t="shared" si="115"/>
        <v>9555.2000000000007</v>
      </c>
      <c r="DY126" s="65">
        <f t="shared" si="115"/>
        <v>9555.2000000000007</v>
      </c>
      <c r="DZ126" s="65">
        <f t="shared" si="115"/>
        <v>9555.2000000000007</v>
      </c>
      <c r="EA126" s="65">
        <f t="shared" si="115"/>
        <v>9555.2000000000007</v>
      </c>
      <c r="EB126" s="65">
        <f t="shared" si="115"/>
        <v>9555.2000000000007</v>
      </c>
      <c r="EC126" s="65">
        <f t="shared" si="115"/>
        <v>9555.2000000000007</v>
      </c>
      <c r="ED126" s="65">
        <f t="shared" si="115"/>
        <v>9555.2000000000007</v>
      </c>
      <c r="EE126" s="65">
        <f t="shared" si="115"/>
        <v>9555.2000000000007</v>
      </c>
      <c r="EF126" s="65">
        <f t="shared" si="115"/>
        <v>9555.2000000000007</v>
      </c>
      <c r="EG126" s="65">
        <f t="shared" si="115"/>
        <v>9555.2000000000007</v>
      </c>
      <c r="EH126" s="65">
        <f t="shared" si="115"/>
        <v>9555.2000000000007</v>
      </c>
      <c r="EI126" s="65">
        <f t="shared" si="115"/>
        <v>9555.2000000000007</v>
      </c>
      <c r="EJ126" s="65">
        <f t="shared" si="115"/>
        <v>9555.2000000000007</v>
      </c>
      <c r="EK126" s="65">
        <f t="shared" si="115"/>
        <v>9555.2000000000007</v>
      </c>
      <c r="EL126" s="65">
        <f t="shared" si="115"/>
        <v>9555.2000000000007</v>
      </c>
      <c r="EM126" s="65">
        <f t="shared" si="115"/>
        <v>9555.2000000000007</v>
      </c>
      <c r="EN126" s="65">
        <f t="shared" si="115"/>
        <v>9555.2000000000007</v>
      </c>
      <c r="EO126" s="65">
        <f t="shared" si="115"/>
        <v>9555.2000000000007</v>
      </c>
      <c r="EP126" s="65">
        <f t="shared" si="115"/>
        <v>9555.2000000000007</v>
      </c>
      <c r="EQ126" s="65">
        <f t="shared" si="115"/>
        <v>9555.2000000000007</v>
      </c>
      <c r="ER126" s="65">
        <f t="shared" si="115"/>
        <v>9555.2000000000007</v>
      </c>
      <c r="ES126" s="65">
        <f t="shared" si="115"/>
        <v>9555.2000000000007</v>
      </c>
      <c r="ET126" s="65">
        <f t="shared" si="115"/>
        <v>9555.2000000000007</v>
      </c>
      <c r="EU126" s="65">
        <f t="shared" si="115"/>
        <v>9555.2000000000007</v>
      </c>
      <c r="EV126" s="65">
        <f t="shared" si="115"/>
        <v>9555.2000000000007</v>
      </c>
      <c r="EW126" s="65">
        <f t="shared" si="115"/>
        <v>9555.2000000000007</v>
      </c>
      <c r="EX126" s="65">
        <f t="shared" si="115"/>
        <v>9555.2000000000007</v>
      </c>
      <c r="EY126" s="65">
        <f t="shared" si="115"/>
        <v>9555.2000000000007</v>
      </c>
      <c r="EZ126" s="65">
        <f t="shared" si="115"/>
        <v>9555.2000000000007</v>
      </c>
      <c r="FA126" s="65">
        <f t="shared" si="115"/>
        <v>9555.2000000000007</v>
      </c>
      <c r="FB126" s="65">
        <f t="shared" si="115"/>
        <v>9555.2000000000007</v>
      </c>
    </row>
    <row r="127" spans="1:158" s="62" customFormat="1" x14ac:dyDescent="0.3">
      <c r="A127" s="53"/>
      <c r="B127" s="3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7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  <c r="DS127" s="65"/>
      <c r="DT127" s="65"/>
      <c r="DU127" s="65"/>
      <c r="DV127" s="65"/>
      <c r="DW127" s="65"/>
      <c r="DX127" s="65"/>
      <c r="DY127" s="65"/>
      <c r="DZ127" s="65"/>
      <c r="EA127" s="65"/>
      <c r="EB127" s="65"/>
      <c r="EC127" s="65"/>
      <c r="ED127" s="65"/>
      <c r="EE127" s="65"/>
      <c r="EF127" s="65"/>
      <c r="EG127" s="65"/>
      <c r="EH127" s="65"/>
      <c r="EI127" s="65"/>
      <c r="EJ127" s="65"/>
      <c r="EK127" s="65"/>
      <c r="EL127" s="65"/>
      <c r="EM127" s="65"/>
      <c r="EN127" s="65"/>
      <c r="EO127" s="65"/>
      <c r="EP127" s="65"/>
      <c r="EQ127" s="65"/>
      <c r="ER127" s="65"/>
      <c r="ES127" s="65"/>
      <c r="ET127" s="65"/>
      <c r="EU127" s="65"/>
      <c r="EV127" s="65"/>
      <c r="EW127" s="65"/>
      <c r="EX127" s="65"/>
      <c r="EY127" s="65"/>
      <c r="EZ127" s="65"/>
      <c r="FA127" s="65"/>
      <c r="FB127" s="65"/>
    </row>
    <row r="128" spans="1:158" x14ac:dyDescent="0.3"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  <c r="DS128" s="65"/>
      <c r="DT128" s="65"/>
      <c r="DU128" s="65"/>
      <c r="DV128" s="65"/>
      <c r="DW128" s="65"/>
      <c r="DX128" s="65"/>
      <c r="DY128" s="65"/>
      <c r="DZ128" s="65"/>
      <c r="EA128" s="65"/>
      <c r="EB128" s="65"/>
      <c r="EC128" s="65"/>
      <c r="ED128" s="65"/>
      <c r="EE128" s="65"/>
      <c r="EF128" s="65"/>
      <c r="EG128" s="65"/>
      <c r="EH128" s="65"/>
      <c r="EI128" s="65"/>
      <c r="EJ128" s="65"/>
      <c r="EK128" s="65"/>
      <c r="EL128" s="65"/>
      <c r="EM128" s="65"/>
      <c r="EN128" s="65"/>
      <c r="EO128" s="65"/>
      <c r="EP128" s="65"/>
      <c r="EQ128" s="65"/>
      <c r="ER128" s="65"/>
      <c r="ES128" s="65"/>
      <c r="ET128" s="65"/>
      <c r="EU128" s="65"/>
      <c r="EV128" s="65"/>
      <c r="EW128" s="65"/>
      <c r="EX128" s="65"/>
      <c r="EY128" s="65"/>
      <c r="EZ128" s="65"/>
      <c r="FA128" s="65"/>
      <c r="FB128" s="65"/>
    </row>
    <row r="129" spans="1:158" x14ac:dyDescent="0.3">
      <c r="A129" s="53" t="s">
        <v>74</v>
      </c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5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65"/>
    </row>
    <row r="130" spans="1:158" x14ac:dyDescent="0.3">
      <c r="A130" s="53" t="s">
        <v>105</v>
      </c>
      <c r="B130" s="3" t="s">
        <v>70</v>
      </c>
      <c r="C130" s="65">
        <f>Engine!C31</f>
        <v>19115.933689030953</v>
      </c>
      <c r="D130" s="65">
        <f>Engine!D31</f>
        <v>19115.933689030953</v>
      </c>
      <c r="E130" s="65">
        <f>Engine!E31</f>
        <v>19115.933689030953</v>
      </c>
      <c r="F130" s="65">
        <f>Engine!F31</f>
        <v>19115.933689030953</v>
      </c>
      <c r="G130" s="65">
        <f>Engine!G31</f>
        <v>19115.933689030953</v>
      </c>
      <c r="H130" s="65">
        <f>Engine!H31</f>
        <v>19115.933689030953</v>
      </c>
      <c r="I130" s="65">
        <f>Engine!I31</f>
        <v>19115.933689030953</v>
      </c>
      <c r="J130" s="65">
        <f>Engine!J31</f>
        <v>19115.933689030953</v>
      </c>
      <c r="K130" s="65">
        <f>Engine!K31</f>
        <v>19508.080932866571</v>
      </c>
      <c r="L130" s="65">
        <f>Engine!L31</f>
        <v>19508.080932866571</v>
      </c>
      <c r="M130" s="65">
        <f>Engine!M31</f>
        <v>19704.154554784378</v>
      </c>
      <c r="N130" s="65">
        <f>Engine!N31</f>
        <v>19704.154554784378</v>
      </c>
      <c r="O130" s="65">
        <f>Engine!O31</f>
        <v>19704.154554784378</v>
      </c>
      <c r="P130" s="65">
        <f>Engine!P31</f>
        <v>19704.154554784378</v>
      </c>
      <c r="Q130" s="65">
        <f>Engine!Q31</f>
        <v>20096.301798619992</v>
      </c>
      <c r="R130" s="67">
        <f>Engine!R31</f>
        <v>20096.301798619992</v>
      </c>
      <c r="S130" s="65">
        <f>Engine!S31</f>
        <v>20488.44904245561</v>
      </c>
      <c r="T130" s="65">
        <f>Engine!T31</f>
        <v>20488.44904245561</v>
      </c>
      <c r="U130" s="65">
        <f>Engine!U31</f>
        <v>20488.44904245561</v>
      </c>
      <c r="V130" s="65">
        <f>Engine!V31</f>
        <v>20488.44904245561</v>
      </c>
      <c r="W130" s="65">
        <f>Engine!W31</f>
        <v>20488.44904245561</v>
      </c>
      <c r="X130" s="65">
        <f>Engine!X31</f>
        <v>20488.44904245561</v>
      </c>
      <c r="Y130" s="65">
        <f>Engine!Y31</f>
        <v>20488.44904245561</v>
      </c>
      <c r="Z130" s="65">
        <f>Engine!Z31</f>
        <v>20488.44904245561</v>
      </c>
      <c r="AA130" s="65">
        <f>Engine!AA31</f>
        <v>20488.44904245561</v>
      </c>
      <c r="AB130" s="65">
        <f>Engine!AB31</f>
        <v>20488.44904245561</v>
      </c>
      <c r="AC130" s="65">
        <f>Engine!AC31</f>
        <v>20488.44904245561</v>
      </c>
      <c r="AD130" s="65">
        <f>Engine!AD31</f>
        <v>20488.44904245561</v>
      </c>
      <c r="AE130" s="65">
        <f>Engine!AE31</f>
        <v>20488.44904245561</v>
      </c>
      <c r="AF130" s="65">
        <f>Engine!AF31</f>
        <v>20488.44904245561</v>
      </c>
      <c r="AG130" s="65">
        <f>Engine!AG31</f>
        <v>20488.44904245561</v>
      </c>
      <c r="AH130" s="65">
        <f>Engine!AH31</f>
        <v>20488.44904245561</v>
      </c>
      <c r="AI130" s="65">
        <f>Engine!AI31</f>
        <v>20488.44904245561</v>
      </c>
      <c r="AJ130" s="65">
        <f>Engine!AJ31</f>
        <v>20488.44904245561</v>
      </c>
      <c r="AK130" s="65">
        <f>Engine!AK31</f>
        <v>20488.44904245561</v>
      </c>
      <c r="AL130" s="65">
        <f>Engine!AL31</f>
        <v>20488.44904245561</v>
      </c>
      <c r="AM130" s="65">
        <f>Engine!AM31</f>
        <v>20488.44904245561</v>
      </c>
      <c r="AN130" s="65">
        <f>Engine!AN31</f>
        <v>20488.44904245561</v>
      </c>
      <c r="AO130" s="65">
        <f>Engine!AO31</f>
        <v>20488.44904245561</v>
      </c>
      <c r="AP130" s="65">
        <f>Engine!AP31</f>
        <v>20488.44904245561</v>
      </c>
      <c r="AQ130" s="65">
        <f>Engine!AQ31</f>
        <v>20488.44904245561</v>
      </c>
      <c r="AR130" s="65">
        <f>Engine!AR31</f>
        <v>20488.44904245561</v>
      </c>
      <c r="AS130" s="65">
        <f>Engine!AS31</f>
        <v>20488.44904245561</v>
      </c>
      <c r="AT130" s="65">
        <f>Engine!AT31</f>
        <v>20488.44904245561</v>
      </c>
      <c r="AU130" s="65">
        <f>Engine!AU31</f>
        <v>20488.44904245561</v>
      </c>
      <c r="AV130" s="65">
        <f>Engine!AV31</f>
        <v>20488.44904245561</v>
      </c>
      <c r="AW130" s="65">
        <f>Engine!AW31</f>
        <v>20488.44904245561</v>
      </c>
      <c r="AX130" s="65">
        <f>Engine!AX31</f>
        <v>20488.44904245561</v>
      </c>
      <c r="AY130" s="65">
        <f>Engine!AY31</f>
        <v>20488.44904245561</v>
      </c>
      <c r="AZ130" s="65">
        <f>Engine!AZ31</f>
        <v>20488.44904245561</v>
      </c>
      <c r="BA130" s="65">
        <f>Engine!BA31</f>
        <v>20488.44904245561</v>
      </c>
      <c r="BB130" s="65">
        <f>Engine!BB31</f>
        <v>20488.44904245561</v>
      </c>
      <c r="BC130" s="65">
        <f>Engine!BC31</f>
        <v>20991.340549236127</v>
      </c>
      <c r="BD130" s="65">
        <f>Engine!BD31</f>
        <v>20991.340549236127</v>
      </c>
      <c r="BE130" s="65">
        <f>Engine!BE31</f>
        <v>20991.340549236127</v>
      </c>
      <c r="BF130" s="65">
        <f>Engine!BF31</f>
        <v>20991.340549236127</v>
      </c>
      <c r="BG130" s="65">
        <f>Engine!BG31</f>
        <v>20991.340549236127</v>
      </c>
      <c r="BH130" s="65">
        <f>Engine!BH31</f>
        <v>20991.340549236127</v>
      </c>
      <c r="BI130" s="65">
        <f>Engine!BI31</f>
        <v>20991.340549236127</v>
      </c>
      <c r="BJ130" s="65">
        <f>Engine!BJ31</f>
        <v>20991.340549236127</v>
      </c>
      <c r="BK130" s="65">
        <f>Engine!BK31</f>
        <v>20991.340549236127</v>
      </c>
      <c r="BL130" s="65">
        <f>Engine!BL31</f>
        <v>20991.340549236127</v>
      </c>
      <c r="BM130" s="65">
        <f>Engine!BM31</f>
        <v>20991.340549236127</v>
      </c>
      <c r="BN130" s="65">
        <f>Engine!BN31</f>
        <v>20991.340549236127</v>
      </c>
      <c r="BO130" s="65">
        <f>Engine!BO31</f>
        <v>20991.340549236127</v>
      </c>
      <c r="BP130" s="65">
        <f>Engine!BP31</f>
        <v>20991.340549236127</v>
      </c>
      <c r="BQ130" s="65">
        <f>Engine!BQ31</f>
        <v>20991.340549236127</v>
      </c>
      <c r="BR130" s="65">
        <f>Engine!BR31</f>
        <v>20991.340549236127</v>
      </c>
      <c r="BS130" s="65">
        <f>Engine!BS31</f>
        <v>20991.340549236127</v>
      </c>
      <c r="BT130" s="65">
        <f>Engine!BT31</f>
        <v>20991.340549236127</v>
      </c>
      <c r="BU130" s="65">
        <f>Engine!BU31</f>
        <v>20991.340549236127</v>
      </c>
      <c r="BV130" s="65">
        <f>Engine!BV31</f>
        <v>20991.340549236127</v>
      </c>
      <c r="BW130" s="65">
        <f>Engine!BW31</f>
        <v>20991.340549236127</v>
      </c>
      <c r="BX130" s="65">
        <f>Engine!BX31</f>
        <v>20991.340549236127</v>
      </c>
      <c r="BY130" s="65">
        <f>Engine!BY31</f>
        <v>20991.340549236127</v>
      </c>
      <c r="BZ130" s="65">
        <f>Engine!BZ31</f>
        <v>20991.340549236127</v>
      </c>
      <c r="CA130" s="65">
        <f>Engine!CA31</f>
        <v>20991.340549236127</v>
      </c>
      <c r="CB130" s="65">
        <f>Engine!CB31</f>
        <v>20991.340549236127</v>
      </c>
      <c r="CC130" s="65">
        <f>Engine!CC31</f>
        <v>20991.340549236127</v>
      </c>
      <c r="CD130" s="65">
        <f>Engine!CD31</f>
        <v>20991.340549236127</v>
      </c>
      <c r="CE130" s="65">
        <f>Engine!CE31</f>
        <v>20991.340549236127</v>
      </c>
      <c r="CF130" s="65">
        <f>Engine!CF31</f>
        <v>20991.340549236127</v>
      </c>
      <c r="CG130" s="65">
        <f>Engine!CG31</f>
        <v>20991.340549236127</v>
      </c>
      <c r="CH130" s="65">
        <f>Engine!CH31</f>
        <v>20991.340549236127</v>
      </c>
      <c r="CI130" s="65">
        <f>Engine!CI31</f>
        <v>20991.340549236127</v>
      </c>
      <c r="CJ130" s="65">
        <f>Engine!CJ31</f>
        <v>20991.340549236127</v>
      </c>
      <c r="CK130" s="65">
        <f>Engine!CK31</f>
        <v>20991.340549236127</v>
      </c>
      <c r="CL130" s="65">
        <f>Engine!CL31</f>
        <v>20991.340549236127</v>
      </c>
      <c r="CM130" s="65">
        <f>Engine!CM31</f>
        <v>20991.340549236127</v>
      </c>
      <c r="CN130" s="65">
        <f>Engine!CN31</f>
        <v>20991.340549236127</v>
      </c>
      <c r="CO130" s="65">
        <f>Engine!CO31</f>
        <v>20991.340549236127</v>
      </c>
      <c r="CP130" s="65">
        <f>Engine!CP31</f>
        <v>20991.340549236127</v>
      </c>
      <c r="CQ130" s="65">
        <f>Engine!CQ31</f>
        <v>20991.340549236127</v>
      </c>
      <c r="CR130" s="65">
        <f>Engine!CR31</f>
        <v>20991.340549236127</v>
      </c>
      <c r="CS130" s="65">
        <f>Engine!CS31</f>
        <v>20991.340549236127</v>
      </c>
      <c r="CT130" s="65">
        <f>Engine!CT31</f>
        <v>20991.340549236127</v>
      </c>
      <c r="CU130" s="65">
        <f>Engine!CU31</f>
        <v>20991.340549236127</v>
      </c>
      <c r="CV130" s="65">
        <f>Engine!CV31</f>
        <v>20991.340549236127</v>
      </c>
      <c r="CW130" s="65">
        <f>Engine!CW31</f>
        <v>20991.340549236127</v>
      </c>
      <c r="CX130" s="65">
        <f>Engine!CX31</f>
        <v>20991.340549236127</v>
      </c>
      <c r="CY130" s="65">
        <f>Engine!CY31</f>
        <v>20991.340549236127</v>
      </c>
      <c r="CZ130" s="65">
        <f>Engine!CZ31</f>
        <v>20991.340549236127</v>
      </c>
      <c r="DA130" s="65">
        <f>Engine!DA31</f>
        <v>20991.340549236127</v>
      </c>
      <c r="DB130" s="65">
        <f>Engine!DB31</f>
        <v>20991.340549236127</v>
      </c>
      <c r="DC130" s="65">
        <f>Engine!DC31</f>
        <v>20991.340549236127</v>
      </c>
      <c r="DD130" s="65">
        <f>Engine!DD31</f>
        <v>20991.340549236127</v>
      </c>
      <c r="DE130" s="65">
        <f>Engine!DE31</f>
        <v>20991.340549236127</v>
      </c>
      <c r="DF130" s="65">
        <f>Engine!DF31</f>
        <v>20991.340549236127</v>
      </c>
      <c r="DG130" s="65">
        <f>Engine!DG31</f>
        <v>20991.340549236127</v>
      </c>
      <c r="DH130" s="65">
        <f>Engine!DH31</f>
        <v>20991.340549236127</v>
      </c>
      <c r="DI130" s="65">
        <f>Engine!DI31</f>
        <v>20991.340549236127</v>
      </c>
      <c r="DJ130" s="65">
        <f>Engine!DJ31</f>
        <v>20991.340549236127</v>
      </c>
      <c r="DK130" s="65">
        <f>Engine!DK31</f>
        <v>20991.340549236127</v>
      </c>
      <c r="DL130" s="65">
        <f>Engine!DL31</f>
        <v>20991.340549236127</v>
      </c>
      <c r="DM130" s="65">
        <f>Engine!DM31</f>
        <v>20991.340549236127</v>
      </c>
      <c r="DN130" s="65">
        <f>Engine!DN31</f>
        <v>20991.340549236127</v>
      </c>
      <c r="DO130" s="65">
        <f>Engine!DO31</f>
        <v>20991.340549236127</v>
      </c>
      <c r="DP130" s="65">
        <f>Engine!DP31</f>
        <v>20991.340549236127</v>
      </c>
      <c r="DQ130" s="65">
        <f>Engine!DQ31</f>
        <v>20991.340549236127</v>
      </c>
      <c r="DR130" s="65">
        <f>Engine!DR31</f>
        <v>20991.340549236127</v>
      </c>
      <c r="DS130" s="65">
        <f>Engine!DS31</f>
        <v>20991.340549236127</v>
      </c>
      <c r="DT130" s="65">
        <f>Engine!DT31</f>
        <v>20991.340549236127</v>
      </c>
      <c r="DU130" s="65">
        <f>Engine!DU31</f>
        <v>20991.340549236127</v>
      </c>
      <c r="DV130" s="65">
        <f>Engine!DV31</f>
        <v>20991.340549236127</v>
      </c>
      <c r="DW130" s="65">
        <f>Engine!DW31</f>
        <v>20991.340549236127</v>
      </c>
      <c r="DX130" s="65">
        <f>Engine!DX31</f>
        <v>20991.340549236127</v>
      </c>
      <c r="DY130" s="65">
        <f>Engine!DY31</f>
        <v>20991.340549236127</v>
      </c>
      <c r="DZ130" s="65">
        <f>Engine!DZ31</f>
        <v>20991.340549236127</v>
      </c>
      <c r="EA130" s="65">
        <f>Engine!EA31</f>
        <v>20991.340549236127</v>
      </c>
      <c r="EB130" s="65">
        <f>Engine!EB31</f>
        <v>20991.340549236127</v>
      </c>
      <c r="EC130" s="65">
        <f>Engine!EC31</f>
        <v>20991.340549236127</v>
      </c>
      <c r="ED130" s="65">
        <f>Engine!ED31</f>
        <v>20991.340549236127</v>
      </c>
      <c r="EE130" s="65">
        <f>Engine!EE31</f>
        <v>20991.340549236127</v>
      </c>
      <c r="EF130" s="65">
        <f>Engine!EF31</f>
        <v>20991.340549236127</v>
      </c>
      <c r="EG130" s="65">
        <f>Engine!EG31</f>
        <v>20991.340549236127</v>
      </c>
      <c r="EH130" s="65">
        <f>Engine!EH31</f>
        <v>20991.340549236127</v>
      </c>
      <c r="EI130" s="65">
        <f>Engine!EI31</f>
        <v>20991.340549236127</v>
      </c>
      <c r="EJ130" s="65">
        <f>Engine!EJ31</f>
        <v>20991.340549236127</v>
      </c>
      <c r="EK130" s="65">
        <f>Engine!EK31</f>
        <v>20991.340549236127</v>
      </c>
      <c r="EL130" s="65">
        <f>Engine!EL31</f>
        <v>20991.340549236127</v>
      </c>
      <c r="EM130" s="65">
        <f>Engine!EM31</f>
        <v>20991.340549236127</v>
      </c>
      <c r="EN130" s="65">
        <f>Engine!EN31</f>
        <v>20991.340549236127</v>
      </c>
      <c r="EO130" s="65">
        <f>Engine!EO31</f>
        <v>20991.340549236127</v>
      </c>
      <c r="EP130" s="65">
        <f>Engine!EP31</f>
        <v>20991.340549236127</v>
      </c>
      <c r="EQ130" s="65">
        <f>Engine!EQ31</f>
        <v>20991.340549236127</v>
      </c>
      <c r="ER130" s="65">
        <f>Engine!ER31</f>
        <v>20991.340549236127</v>
      </c>
      <c r="ES130" s="65">
        <f>Engine!ES31</f>
        <v>20991.340549236127</v>
      </c>
      <c r="ET130" s="65">
        <f>Engine!ET31</f>
        <v>20991.340549236127</v>
      </c>
      <c r="EU130" s="65">
        <f>Engine!EU31</f>
        <v>20991.340549236127</v>
      </c>
      <c r="EV130" s="65">
        <f>Engine!EV31</f>
        <v>20991.340549236127</v>
      </c>
      <c r="EW130" s="65">
        <f>Engine!EW31</f>
        <v>20991.340549236127</v>
      </c>
      <c r="EX130" s="65">
        <f>Engine!EX31</f>
        <v>20991.340549236127</v>
      </c>
      <c r="EY130" s="65">
        <f>Engine!EY31</f>
        <v>20991.340549236127</v>
      </c>
      <c r="EZ130" s="65">
        <f>Engine!EZ31</f>
        <v>20991.340549236127</v>
      </c>
      <c r="FA130" s="65">
        <f>Engine!FA31</f>
        <v>20991.340549236127</v>
      </c>
      <c r="FB130" s="65">
        <f>Engine!FB31</f>
        <v>20991.340549236127</v>
      </c>
    </row>
    <row r="131" spans="1:158" s="4" customFormat="1" x14ac:dyDescent="0.3">
      <c r="A131" s="55" t="s">
        <v>106</v>
      </c>
      <c r="B131" s="4" t="s">
        <v>71</v>
      </c>
      <c r="C131" s="65">
        <f>Engine!C34</f>
        <v>0</v>
      </c>
      <c r="D131" s="71">
        <f>Engine!D34</f>
        <v>26026</v>
      </c>
      <c r="E131" s="65">
        <f>Engine!E34</f>
        <v>0</v>
      </c>
      <c r="F131" s="65">
        <f>Engine!F34</f>
        <v>0</v>
      </c>
      <c r="G131" s="65">
        <f>Engine!G34</f>
        <v>0</v>
      </c>
      <c r="H131" s="65">
        <f>Engine!H34</f>
        <v>33026.002191320644</v>
      </c>
      <c r="I131" s="65">
        <f>Engine!I34</f>
        <v>0</v>
      </c>
      <c r="J131" s="65">
        <f>Engine!J34</f>
        <v>0</v>
      </c>
      <c r="K131" s="65">
        <f>Engine!K34</f>
        <v>0</v>
      </c>
      <c r="L131" s="65">
        <f>Engine!L34</f>
        <v>33026.002191320644</v>
      </c>
      <c r="M131" s="65">
        <f>Engine!M34</f>
        <v>0</v>
      </c>
      <c r="N131" s="65">
        <f>Engine!N34</f>
        <v>0</v>
      </c>
      <c r="O131" s="65">
        <f>Engine!O34</f>
        <v>0</v>
      </c>
      <c r="P131" s="65">
        <f>Engine!P34</f>
        <v>33749.023672142568</v>
      </c>
      <c r="Q131" s="65">
        <f>Engine!Q34</f>
        <v>0</v>
      </c>
      <c r="R131" s="67">
        <f>Engine!R34</f>
        <v>0</v>
      </c>
      <c r="S131" s="65">
        <f>Engine!S34</f>
        <v>0</v>
      </c>
      <c r="T131" s="65">
        <f>Engine!T34</f>
        <v>34182.836560635726</v>
      </c>
      <c r="U131" s="65">
        <f>Engine!U34</f>
        <v>0</v>
      </c>
      <c r="V131" s="65">
        <f>Engine!V34</f>
        <v>0</v>
      </c>
      <c r="W131" s="65">
        <f>Engine!W34</f>
        <v>0</v>
      </c>
      <c r="X131" s="65">
        <f>Engine!X34</f>
        <v>35050.462337622026</v>
      </c>
      <c r="Y131" s="65">
        <f>Engine!Y34</f>
        <v>0</v>
      </c>
      <c r="Z131" s="65">
        <f>Engine!Z34</f>
        <v>0</v>
      </c>
      <c r="AA131" s="65">
        <f>Engine!AA34</f>
        <v>0</v>
      </c>
      <c r="AB131" s="65">
        <f>Engine!AB34</f>
        <v>35050.462337622026</v>
      </c>
      <c r="AC131" s="65">
        <f>Engine!AC34</f>
        <v>0</v>
      </c>
      <c r="AD131" s="65">
        <f>Engine!AD34</f>
        <v>0</v>
      </c>
      <c r="AE131" s="65">
        <f>Engine!AE34</f>
        <v>0</v>
      </c>
      <c r="AF131" s="65">
        <f>Engine!AF34</f>
        <v>35050.462337622026</v>
      </c>
      <c r="AG131" s="65">
        <f>Engine!AG34</f>
        <v>0</v>
      </c>
      <c r="AH131" s="65">
        <f>Engine!AH34</f>
        <v>0</v>
      </c>
      <c r="AI131" s="65">
        <f>Engine!AI34</f>
        <v>0</v>
      </c>
      <c r="AJ131" s="65">
        <f>Engine!AJ34</f>
        <v>35050.462337622026</v>
      </c>
      <c r="AK131" s="65">
        <f>Engine!AK34</f>
        <v>0</v>
      </c>
      <c r="AL131" s="65">
        <f>Engine!AL34</f>
        <v>0</v>
      </c>
      <c r="AM131" s="65">
        <f>Engine!AM34</f>
        <v>0</v>
      </c>
      <c r="AN131" s="65">
        <f>Engine!AN34</f>
        <v>35050.462337622026</v>
      </c>
      <c r="AO131" s="65">
        <f>Engine!AO34</f>
        <v>0</v>
      </c>
      <c r="AP131" s="65">
        <f>Engine!AP34</f>
        <v>0</v>
      </c>
      <c r="AQ131" s="65">
        <f>Engine!AQ34</f>
        <v>0</v>
      </c>
      <c r="AR131" s="65">
        <f>Engine!AR34</f>
        <v>35050.462337622026</v>
      </c>
      <c r="AS131" s="65">
        <f>Engine!AS34</f>
        <v>0</v>
      </c>
      <c r="AT131" s="65">
        <f>Engine!AT34</f>
        <v>0</v>
      </c>
      <c r="AU131" s="65">
        <f>Engine!AU34</f>
        <v>0</v>
      </c>
      <c r="AV131" s="65">
        <f>Engine!AV34</f>
        <v>35050.462337622026</v>
      </c>
      <c r="AW131" s="65">
        <f>Engine!AW34</f>
        <v>0</v>
      </c>
      <c r="AX131" s="65">
        <f>Engine!AX34</f>
        <v>0</v>
      </c>
      <c r="AY131" s="65">
        <f>Engine!AY34</f>
        <v>0</v>
      </c>
      <c r="AZ131" s="65">
        <f>Engine!AZ34</f>
        <v>35050.462337622026</v>
      </c>
      <c r="BA131" s="65">
        <f>Engine!BA34</f>
        <v>0</v>
      </c>
      <c r="BB131" s="65">
        <f>Engine!BB34</f>
        <v>0</v>
      </c>
      <c r="BC131" s="65">
        <f>Engine!BC34</f>
        <v>0</v>
      </c>
      <c r="BD131" s="65">
        <f>Engine!BD34</f>
        <v>35050.462337622026</v>
      </c>
      <c r="BE131" s="65">
        <f>Engine!BE34</f>
        <v>0</v>
      </c>
      <c r="BF131" s="65">
        <f>Engine!BF34</f>
        <v>0</v>
      </c>
      <c r="BG131" s="65">
        <f>Engine!BG34</f>
        <v>0</v>
      </c>
      <c r="BH131" s="65">
        <f>Engine!BH34</f>
        <v>35792.227310123286</v>
      </c>
      <c r="BI131" s="65">
        <f>Engine!BI34</f>
        <v>0</v>
      </c>
      <c r="BJ131" s="65">
        <f>Engine!BJ34</f>
        <v>0</v>
      </c>
      <c r="BK131" s="65">
        <f>Engine!BK34</f>
        <v>0</v>
      </c>
      <c r="BL131" s="65">
        <f>Engine!BL34</f>
        <v>35792.227310123286</v>
      </c>
      <c r="BM131" s="65">
        <f>Engine!BM34</f>
        <v>0</v>
      </c>
      <c r="BN131" s="65">
        <f>Engine!BN34</f>
        <v>0</v>
      </c>
      <c r="BO131" s="65">
        <f>Engine!BO34</f>
        <v>0</v>
      </c>
      <c r="BP131" s="65">
        <f>Engine!BP34</f>
        <v>35792.227310123286</v>
      </c>
      <c r="BQ131" s="65">
        <f>Engine!BQ34</f>
        <v>0</v>
      </c>
      <c r="BR131" s="65">
        <f>Engine!BR34</f>
        <v>0</v>
      </c>
      <c r="BS131" s="65">
        <f>Engine!BS34</f>
        <v>0</v>
      </c>
      <c r="BT131" s="65">
        <f>Engine!BT34</f>
        <v>35792.227310123286</v>
      </c>
      <c r="BU131" s="65">
        <f>Engine!BU34</f>
        <v>0</v>
      </c>
      <c r="BV131" s="65">
        <f>Engine!BV34</f>
        <v>0</v>
      </c>
      <c r="BW131" s="65">
        <f>Engine!BW34</f>
        <v>0</v>
      </c>
      <c r="BX131" s="65">
        <f>Engine!BX34</f>
        <v>35792.227310123286</v>
      </c>
      <c r="BY131" s="65">
        <f>Engine!BY34</f>
        <v>0</v>
      </c>
      <c r="BZ131" s="65">
        <f>Engine!BZ34</f>
        <v>0</v>
      </c>
      <c r="CA131" s="65">
        <f>Engine!CA34</f>
        <v>0</v>
      </c>
      <c r="CB131" s="65">
        <f>Engine!CB34</f>
        <v>35792.227310123286</v>
      </c>
      <c r="CC131" s="65">
        <f>Engine!CC34</f>
        <v>0</v>
      </c>
      <c r="CD131" s="65">
        <f>Engine!CD34</f>
        <v>0</v>
      </c>
      <c r="CE131" s="65">
        <f>Engine!CE34</f>
        <v>0</v>
      </c>
      <c r="CF131" s="65">
        <f>Engine!CF34</f>
        <v>0</v>
      </c>
      <c r="CG131" s="65">
        <f>Engine!CG34</f>
        <v>0</v>
      </c>
      <c r="CH131" s="65">
        <f>Engine!CH34</f>
        <v>0</v>
      </c>
      <c r="CI131" s="65">
        <f>Engine!CI34</f>
        <v>0</v>
      </c>
      <c r="CJ131" s="65">
        <f>Engine!CJ34</f>
        <v>0</v>
      </c>
      <c r="CK131" s="65">
        <f>Engine!CK34</f>
        <v>0</v>
      </c>
      <c r="CL131" s="65">
        <f>Engine!CL34</f>
        <v>0</v>
      </c>
      <c r="CM131" s="65">
        <f>Engine!CM34</f>
        <v>0</v>
      </c>
      <c r="CN131" s="65">
        <f>Engine!CN34</f>
        <v>0</v>
      </c>
      <c r="CO131" s="65">
        <f>Engine!CO34</f>
        <v>0</v>
      </c>
      <c r="CP131" s="65">
        <f>Engine!CP34</f>
        <v>0</v>
      </c>
      <c r="CQ131" s="65">
        <f>Engine!CQ34</f>
        <v>0</v>
      </c>
      <c r="CR131" s="65">
        <f>Engine!CR34</f>
        <v>0</v>
      </c>
      <c r="CS131" s="65">
        <f>Engine!CS34</f>
        <v>0</v>
      </c>
      <c r="CT131" s="65">
        <f>Engine!CT34</f>
        <v>0</v>
      </c>
      <c r="CU131" s="65">
        <f>Engine!CU34</f>
        <v>0</v>
      </c>
      <c r="CV131" s="65">
        <f>Engine!CV34</f>
        <v>0</v>
      </c>
      <c r="CW131" s="65">
        <f>Engine!CW34</f>
        <v>0</v>
      </c>
      <c r="CX131" s="65">
        <f>Engine!CX34</f>
        <v>0</v>
      </c>
      <c r="CY131" s="65">
        <f>Engine!CY34</f>
        <v>0</v>
      </c>
      <c r="CZ131" s="65">
        <f>Engine!CZ34</f>
        <v>0</v>
      </c>
      <c r="DA131" s="65">
        <f>Engine!DA34</f>
        <v>0</v>
      </c>
      <c r="DB131" s="65">
        <f>Engine!DB34</f>
        <v>0</v>
      </c>
      <c r="DC131" s="65">
        <f>Engine!DC34</f>
        <v>0</v>
      </c>
      <c r="DD131" s="65">
        <f>Engine!DD34</f>
        <v>0</v>
      </c>
      <c r="DE131" s="65">
        <f>Engine!DE34</f>
        <v>0</v>
      </c>
      <c r="DF131" s="65">
        <f>Engine!DF34</f>
        <v>0</v>
      </c>
      <c r="DG131" s="65">
        <f>Engine!DG34</f>
        <v>0</v>
      </c>
      <c r="DH131" s="65">
        <f>Engine!DH34</f>
        <v>0</v>
      </c>
      <c r="DI131" s="65">
        <f>Engine!DI34</f>
        <v>0</v>
      </c>
      <c r="DJ131" s="65">
        <f>Engine!DJ34</f>
        <v>0</v>
      </c>
      <c r="DK131" s="65">
        <f>Engine!DK34</f>
        <v>0</v>
      </c>
      <c r="DL131" s="65">
        <f>Engine!DL34</f>
        <v>0</v>
      </c>
      <c r="DM131" s="65">
        <f>Engine!DM34</f>
        <v>0</v>
      </c>
      <c r="DN131" s="65">
        <f>Engine!DN34</f>
        <v>0</v>
      </c>
      <c r="DO131" s="65">
        <f>Engine!DO34</f>
        <v>0</v>
      </c>
      <c r="DP131" s="65">
        <f>Engine!DP34</f>
        <v>0</v>
      </c>
      <c r="DQ131" s="65">
        <f>Engine!DQ34</f>
        <v>0</v>
      </c>
      <c r="DR131" s="65">
        <f>Engine!DR34</f>
        <v>0</v>
      </c>
      <c r="DS131" s="65">
        <f>Engine!DS34</f>
        <v>0</v>
      </c>
      <c r="DT131" s="65">
        <f>Engine!DT34</f>
        <v>0</v>
      </c>
      <c r="DU131" s="65">
        <f>Engine!DU34</f>
        <v>0</v>
      </c>
      <c r="DV131" s="65">
        <f>Engine!DV34</f>
        <v>0</v>
      </c>
      <c r="DW131" s="65">
        <f>Engine!DW34</f>
        <v>0</v>
      </c>
      <c r="DX131" s="65">
        <f>Engine!DX34</f>
        <v>0</v>
      </c>
      <c r="DY131" s="65">
        <f>Engine!DY34</f>
        <v>0</v>
      </c>
      <c r="DZ131" s="65">
        <f>Engine!DZ34</f>
        <v>0</v>
      </c>
      <c r="EA131" s="65">
        <f>Engine!EA34</f>
        <v>0</v>
      </c>
      <c r="EB131" s="65">
        <f>Engine!EB34</f>
        <v>0</v>
      </c>
      <c r="EC131" s="65">
        <f>Engine!EC34</f>
        <v>0</v>
      </c>
      <c r="ED131" s="65">
        <f>Engine!ED34</f>
        <v>0</v>
      </c>
      <c r="EE131" s="65">
        <f>Engine!EE34</f>
        <v>0</v>
      </c>
      <c r="EF131" s="65">
        <f>Engine!EF34</f>
        <v>0</v>
      </c>
      <c r="EG131" s="65">
        <f>Engine!EG34</f>
        <v>0</v>
      </c>
      <c r="EH131" s="65">
        <f>Engine!EH34</f>
        <v>0</v>
      </c>
      <c r="EI131" s="65">
        <f>Engine!EI34</f>
        <v>0</v>
      </c>
      <c r="EJ131" s="65">
        <f>Engine!EJ34</f>
        <v>0</v>
      </c>
      <c r="EK131" s="65">
        <f>Engine!EK34</f>
        <v>0</v>
      </c>
      <c r="EL131" s="65">
        <f>Engine!EL34</f>
        <v>0</v>
      </c>
      <c r="EM131" s="65">
        <f>Engine!EM34</f>
        <v>0</v>
      </c>
      <c r="EN131" s="65">
        <f>Engine!EN34</f>
        <v>0</v>
      </c>
      <c r="EO131" s="65">
        <f>Engine!EO34</f>
        <v>0</v>
      </c>
      <c r="EP131" s="65">
        <f>Engine!EP34</f>
        <v>0</v>
      </c>
      <c r="EQ131" s="65">
        <f>Engine!EQ34</f>
        <v>0</v>
      </c>
      <c r="ER131" s="65">
        <f>Engine!ER34</f>
        <v>0</v>
      </c>
      <c r="ES131" s="65">
        <f>Engine!ES34</f>
        <v>0</v>
      </c>
      <c r="ET131" s="65">
        <f>Engine!ET34</f>
        <v>0</v>
      </c>
      <c r="EU131" s="65">
        <f>Engine!EU34</f>
        <v>0</v>
      </c>
      <c r="EV131" s="65">
        <f>Engine!EV34</f>
        <v>0</v>
      </c>
      <c r="EW131" s="65">
        <f>Engine!EW34</f>
        <v>0</v>
      </c>
      <c r="EX131" s="65">
        <f>Engine!EX34</f>
        <v>0</v>
      </c>
      <c r="EY131" s="65">
        <f>Engine!EY34</f>
        <v>0</v>
      </c>
      <c r="EZ131" s="65">
        <f>Engine!EZ34</f>
        <v>0</v>
      </c>
      <c r="FA131" s="65">
        <f>Engine!FA34</f>
        <v>0</v>
      </c>
      <c r="FB131" s="65">
        <f>Engine!FB34</f>
        <v>0</v>
      </c>
    </row>
    <row r="132" spans="1:158" s="62" customFormat="1" ht="7.95" customHeight="1" x14ac:dyDescent="0.3">
      <c r="A132" s="73"/>
      <c r="B132" s="17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79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</row>
    <row r="133" spans="1:158" s="62" customFormat="1" ht="7.95" customHeight="1" x14ac:dyDescent="0.3">
      <c r="A133" s="53"/>
      <c r="B133" s="3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7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  <c r="DS133" s="65"/>
      <c r="DT133" s="65"/>
      <c r="DU133" s="65"/>
      <c r="DV133" s="65"/>
      <c r="DW133" s="65"/>
      <c r="DX133" s="65"/>
      <c r="DY133" s="65"/>
      <c r="DZ133" s="65"/>
      <c r="EA133" s="65"/>
      <c r="EB133" s="65"/>
      <c r="EC133" s="65"/>
      <c r="ED133" s="65"/>
      <c r="EE133" s="65"/>
      <c r="EF133" s="65"/>
      <c r="EG133" s="65"/>
      <c r="EH133" s="65"/>
      <c r="EI133" s="65"/>
      <c r="EJ133" s="65"/>
      <c r="EK133" s="65"/>
      <c r="EL133" s="65"/>
      <c r="EM133" s="65"/>
      <c r="EN133" s="65"/>
      <c r="EO133" s="65"/>
      <c r="EP133" s="65"/>
      <c r="EQ133" s="65"/>
      <c r="ER133" s="65"/>
      <c r="ES133" s="65"/>
      <c r="ET133" s="65"/>
      <c r="EU133" s="65"/>
      <c r="EV133" s="65"/>
      <c r="EW133" s="65"/>
      <c r="EX133" s="65"/>
      <c r="EY133" s="65"/>
      <c r="EZ133" s="65"/>
      <c r="FA133" s="65"/>
      <c r="FB133" s="65"/>
    </row>
    <row r="134" spans="1:158" x14ac:dyDescent="0.3">
      <c r="A134" s="53" t="s">
        <v>185</v>
      </c>
      <c r="C134" s="65">
        <f t="shared" ref="C134:AH134" si="116">SUM(C130:C131)</f>
        <v>19115.933689030953</v>
      </c>
      <c r="D134" s="65">
        <f t="shared" si="116"/>
        <v>45141.93368903095</v>
      </c>
      <c r="E134" s="65">
        <f t="shared" si="116"/>
        <v>19115.933689030953</v>
      </c>
      <c r="F134" s="65">
        <f t="shared" si="116"/>
        <v>19115.933689030953</v>
      </c>
      <c r="G134" s="65">
        <f t="shared" si="116"/>
        <v>19115.933689030953</v>
      </c>
      <c r="H134" s="65">
        <f t="shared" si="116"/>
        <v>52141.935880351593</v>
      </c>
      <c r="I134" s="65">
        <f t="shared" si="116"/>
        <v>19115.933689030953</v>
      </c>
      <c r="J134" s="65">
        <f t="shared" si="116"/>
        <v>19115.933689030953</v>
      </c>
      <c r="K134" s="65">
        <f t="shared" si="116"/>
        <v>19508.080932866571</v>
      </c>
      <c r="L134" s="65">
        <f t="shared" si="116"/>
        <v>52534.083124187215</v>
      </c>
      <c r="M134" s="65">
        <f t="shared" si="116"/>
        <v>19704.154554784378</v>
      </c>
      <c r="N134" s="65">
        <f t="shared" si="116"/>
        <v>19704.154554784378</v>
      </c>
      <c r="O134" s="65">
        <f t="shared" si="116"/>
        <v>19704.154554784378</v>
      </c>
      <c r="P134" s="65">
        <f t="shared" si="116"/>
        <v>53453.178226926946</v>
      </c>
      <c r="Q134" s="65">
        <f t="shared" si="116"/>
        <v>20096.301798619992</v>
      </c>
      <c r="R134" s="67">
        <f t="shared" si="116"/>
        <v>20096.301798619992</v>
      </c>
      <c r="S134" s="65">
        <f t="shared" si="116"/>
        <v>20488.44904245561</v>
      </c>
      <c r="T134" s="65">
        <f t="shared" si="116"/>
        <v>54671.285603091339</v>
      </c>
      <c r="U134" s="65">
        <f t="shared" si="116"/>
        <v>20488.44904245561</v>
      </c>
      <c r="V134" s="65">
        <f t="shared" si="116"/>
        <v>20488.44904245561</v>
      </c>
      <c r="W134" s="65">
        <f t="shared" si="116"/>
        <v>20488.44904245561</v>
      </c>
      <c r="X134" s="65">
        <f t="shared" si="116"/>
        <v>55538.911380077639</v>
      </c>
      <c r="Y134" s="65">
        <f t="shared" si="116"/>
        <v>20488.44904245561</v>
      </c>
      <c r="Z134" s="65">
        <f t="shared" si="116"/>
        <v>20488.44904245561</v>
      </c>
      <c r="AA134" s="65">
        <f t="shared" si="116"/>
        <v>20488.44904245561</v>
      </c>
      <c r="AB134" s="65">
        <f t="shared" si="116"/>
        <v>55538.911380077639</v>
      </c>
      <c r="AC134" s="65">
        <f t="shared" si="116"/>
        <v>20488.44904245561</v>
      </c>
      <c r="AD134" s="65">
        <f t="shared" si="116"/>
        <v>20488.44904245561</v>
      </c>
      <c r="AE134" s="65">
        <f t="shared" si="116"/>
        <v>20488.44904245561</v>
      </c>
      <c r="AF134" s="65">
        <f t="shared" si="116"/>
        <v>55538.911380077639</v>
      </c>
      <c r="AG134" s="65">
        <f t="shared" si="116"/>
        <v>20488.44904245561</v>
      </c>
      <c r="AH134" s="65">
        <f t="shared" si="116"/>
        <v>20488.44904245561</v>
      </c>
      <c r="AI134" s="65">
        <f t="shared" ref="AI134:BN134" si="117">SUM(AI130:AI131)</f>
        <v>20488.44904245561</v>
      </c>
      <c r="AJ134" s="65">
        <f t="shared" si="117"/>
        <v>55538.911380077639</v>
      </c>
      <c r="AK134" s="65">
        <f t="shared" si="117"/>
        <v>20488.44904245561</v>
      </c>
      <c r="AL134" s="65">
        <f t="shared" si="117"/>
        <v>20488.44904245561</v>
      </c>
      <c r="AM134" s="65">
        <f t="shared" si="117"/>
        <v>20488.44904245561</v>
      </c>
      <c r="AN134" s="65">
        <f t="shared" si="117"/>
        <v>55538.911380077639</v>
      </c>
      <c r="AO134" s="65">
        <f t="shared" si="117"/>
        <v>20488.44904245561</v>
      </c>
      <c r="AP134" s="65">
        <f t="shared" si="117"/>
        <v>20488.44904245561</v>
      </c>
      <c r="AQ134" s="65">
        <f t="shared" si="117"/>
        <v>20488.44904245561</v>
      </c>
      <c r="AR134" s="65">
        <f t="shared" si="117"/>
        <v>55538.911380077639</v>
      </c>
      <c r="AS134" s="65">
        <f t="shared" si="117"/>
        <v>20488.44904245561</v>
      </c>
      <c r="AT134" s="65">
        <f t="shared" si="117"/>
        <v>20488.44904245561</v>
      </c>
      <c r="AU134" s="65">
        <f t="shared" si="117"/>
        <v>20488.44904245561</v>
      </c>
      <c r="AV134" s="65">
        <f t="shared" si="117"/>
        <v>55538.911380077639</v>
      </c>
      <c r="AW134" s="65">
        <f t="shared" si="117"/>
        <v>20488.44904245561</v>
      </c>
      <c r="AX134" s="65">
        <f t="shared" si="117"/>
        <v>20488.44904245561</v>
      </c>
      <c r="AY134" s="65">
        <f t="shared" si="117"/>
        <v>20488.44904245561</v>
      </c>
      <c r="AZ134" s="65">
        <f t="shared" si="117"/>
        <v>55538.911380077639</v>
      </c>
      <c r="BA134" s="65">
        <f t="shared" si="117"/>
        <v>20488.44904245561</v>
      </c>
      <c r="BB134" s="65">
        <f t="shared" si="117"/>
        <v>20488.44904245561</v>
      </c>
      <c r="BC134" s="65">
        <f t="shared" si="117"/>
        <v>20991.340549236127</v>
      </c>
      <c r="BD134" s="65">
        <f t="shared" si="117"/>
        <v>56041.802886858153</v>
      </c>
      <c r="BE134" s="65">
        <f t="shared" si="117"/>
        <v>20991.340549236127</v>
      </c>
      <c r="BF134" s="65">
        <f t="shared" si="117"/>
        <v>20991.340549236127</v>
      </c>
      <c r="BG134" s="65">
        <f t="shared" si="117"/>
        <v>20991.340549236127</v>
      </c>
      <c r="BH134" s="65">
        <f t="shared" si="117"/>
        <v>56783.567859359413</v>
      </c>
      <c r="BI134" s="65">
        <f t="shared" si="117"/>
        <v>20991.340549236127</v>
      </c>
      <c r="BJ134" s="65">
        <f t="shared" si="117"/>
        <v>20991.340549236127</v>
      </c>
      <c r="BK134" s="65">
        <f t="shared" si="117"/>
        <v>20991.340549236127</v>
      </c>
      <c r="BL134" s="65">
        <f t="shared" si="117"/>
        <v>56783.567859359413</v>
      </c>
      <c r="BM134" s="65">
        <f t="shared" si="117"/>
        <v>20991.340549236127</v>
      </c>
      <c r="BN134" s="65">
        <f t="shared" si="117"/>
        <v>20991.340549236127</v>
      </c>
      <c r="BO134" s="65">
        <f t="shared" ref="BO134:CD134" si="118">SUM(BO130:BO131)</f>
        <v>20991.340549236127</v>
      </c>
      <c r="BP134" s="65">
        <f t="shared" si="118"/>
        <v>56783.567859359413</v>
      </c>
      <c r="BQ134" s="65">
        <f t="shared" si="118"/>
        <v>20991.340549236127</v>
      </c>
      <c r="BR134" s="65">
        <f t="shared" si="118"/>
        <v>20991.340549236127</v>
      </c>
      <c r="BS134" s="65">
        <f t="shared" si="118"/>
        <v>20991.340549236127</v>
      </c>
      <c r="BT134" s="65">
        <f t="shared" si="118"/>
        <v>56783.567859359413</v>
      </c>
      <c r="BU134" s="65">
        <f t="shared" si="118"/>
        <v>20991.340549236127</v>
      </c>
      <c r="BV134" s="65">
        <f t="shared" si="118"/>
        <v>20991.340549236127</v>
      </c>
      <c r="BW134" s="65">
        <f t="shared" si="118"/>
        <v>20991.340549236127</v>
      </c>
      <c r="BX134" s="65">
        <f t="shared" si="118"/>
        <v>56783.567859359413</v>
      </c>
      <c r="BY134" s="65">
        <f t="shared" si="118"/>
        <v>20991.340549236127</v>
      </c>
      <c r="BZ134" s="65">
        <f t="shared" si="118"/>
        <v>20991.340549236127</v>
      </c>
      <c r="CA134" s="65">
        <f t="shared" si="118"/>
        <v>20991.340549236127</v>
      </c>
      <c r="CB134" s="65">
        <f t="shared" si="118"/>
        <v>56783.567859359413</v>
      </c>
      <c r="CC134" s="65">
        <f t="shared" si="118"/>
        <v>20991.340549236127</v>
      </c>
      <c r="CD134" s="65">
        <f t="shared" si="118"/>
        <v>20991.340549236127</v>
      </c>
      <c r="CE134" s="65">
        <f t="shared" ref="CE134:DB134" si="119">SUM(CE130:CE131)</f>
        <v>20991.340549236127</v>
      </c>
      <c r="CF134" s="65">
        <f t="shared" si="119"/>
        <v>20991.340549236127</v>
      </c>
      <c r="CG134" s="65">
        <f t="shared" si="119"/>
        <v>20991.340549236127</v>
      </c>
      <c r="CH134" s="65">
        <f t="shared" si="119"/>
        <v>20991.340549236127</v>
      </c>
      <c r="CI134" s="65">
        <f t="shared" si="119"/>
        <v>20991.340549236127</v>
      </c>
      <c r="CJ134" s="65">
        <f t="shared" si="119"/>
        <v>20991.340549236127</v>
      </c>
      <c r="CK134" s="65">
        <f t="shared" si="119"/>
        <v>20991.340549236127</v>
      </c>
      <c r="CL134" s="65">
        <f t="shared" si="119"/>
        <v>20991.340549236127</v>
      </c>
      <c r="CM134" s="65">
        <f t="shared" si="119"/>
        <v>20991.340549236127</v>
      </c>
      <c r="CN134" s="65">
        <f t="shared" si="119"/>
        <v>20991.340549236127</v>
      </c>
      <c r="CO134" s="65">
        <f t="shared" si="119"/>
        <v>20991.340549236127</v>
      </c>
      <c r="CP134" s="65">
        <f t="shared" si="119"/>
        <v>20991.340549236127</v>
      </c>
      <c r="CQ134" s="65">
        <f t="shared" si="119"/>
        <v>20991.340549236127</v>
      </c>
      <c r="CR134" s="65">
        <f t="shared" si="119"/>
        <v>20991.340549236127</v>
      </c>
      <c r="CS134" s="65">
        <f t="shared" si="119"/>
        <v>20991.340549236127</v>
      </c>
      <c r="CT134" s="65">
        <f t="shared" si="119"/>
        <v>20991.340549236127</v>
      </c>
      <c r="CU134" s="65">
        <f t="shared" si="119"/>
        <v>20991.340549236127</v>
      </c>
      <c r="CV134" s="65">
        <f t="shared" si="119"/>
        <v>20991.340549236127</v>
      </c>
      <c r="CW134" s="65">
        <f t="shared" si="119"/>
        <v>20991.340549236127</v>
      </c>
      <c r="CX134" s="65">
        <f t="shared" si="119"/>
        <v>20991.340549236127</v>
      </c>
      <c r="CY134" s="65">
        <f t="shared" si="119"/>
        <v>20991.340549236127</v>
      </c>
      <c r="CZ134" s="65">
        <f t="shared" si="119"/>
        <v>20991.340549236127</v>
      </c>
      <c r="DA134" s="65">
        <f t="shared" si="119"/>
        <v>20991.340549236127</v>
      </c>
      <c r="DB134" s="65">
        <f t="shared" si="119"/>
        <v>20991.340549236127</v>
      </c>
      <c r="DC134" s="65">
        <f t="shared" ref="DC134:FB134" si="120">SUM(DC130:DC131)</f>
        <v>20991.340549236127</v>
      </c>
      <c r="DD134" s="65">
        <f t="shared" si="120"/>
        <v>20991.340549236127</v>
      </c>
      <c r="DE134" s="65">
        <f t="shared" si="120"/>
        <v>20991.340549236127</v>
      </c>
      <c r="DF134" s="65">
        <f t="shared" si="120"/>
        <v>20991.340549236127</v>
      </c>
      <c r="DG134" s="65">
        <f t="shared" si="120"/>
        <v>20991.340549236127</v>
      </c>
      <c r="DH134" s="65">
        <f t="shared" si="120"/>
        <v>20991.340549236127</v>
      </c>
      <c r="DI134" s="65">
        <f t="shared" si="120"/>
        <v>20991.340549236127</v>
      </c>
      <c r="DJ134" s="65">
        <f t="shared" si="120"/>
        <v>20991.340549236127</v>
      </c>
      <c r="DK134" s="65">
        <f t="shared" si="120"/>
        <v>20991.340549236127</v>
      </c>
      <c r="DL134" s="65">
        <f t="shared" si="120"/>
        <v>20991.340549236127</v>
      </c>
      <c r="DM134" s="65">
        <f t="shared" si="120"/>
        <v>20991.340549236127</v>
      </c>
      <c r="DN134" s="65">
        <f t="shared" si="120"/>
        <v>20991.340549236127</v>
      </c>
      <c r="DO134" s="65">
        <f t="shared" si="120"/>
        <v>20991.340549236127</v>
      </c>
      <c r="DP134" s="65">
        <f t="shared" si="120"/>
        <v>20991.340549236127</v>
      </c>
      <c r="DQ134" s="65">
        <f t="shared" si="120"/>
        <v>20991.340549236127</v>
      </c>
      <c r="DR134" s="65">
        <f t="shared" si="120"/>
        <v>20991.340549236127</v>
      </c>
      <c r="DS134" s="65">
        <f t="shared" si="120"/>
        <v>20991.340549236127</v>
      </c>
      <c r="DT134" s="65">
        <f t="shared" si="120"/>
        <v>20991.340549236127</v>
      </c>
      <c r="DU134" s="65">
        <f t="shared" si="120"/>
        <v>20991.340549236127</v>
      </c>
      <c r="DV134" s="65">
        <f t="shared" si="120"/>
        <v>20991.340549236127</v>
      </c>
      <c r="DW134" s="65">
        <f t="shared" si="120"/>
        <v>20991.340549236127</v>
      </c>
      <c r="DX134" s="65">
        <f t="shared" si="120"/>
        <v>20991.340549236127</v>
      </c>
      <c r="DY134" s="65">
        <f t="shared" si="120"/>
        <v>20991.340549236127</v>
      </c>
      <c r="DZ134" s="65">
        <f t="shared" si="120"/>
        <v>20991.340549236127</v>
      </c>
      <c r="EA134" s="65">
        <f t="shared" si="120"/>
        <v>20991.340549236127</v>
      </c>
      <c r="EB134" s="65">
        <f t="shared" si="120"/>
        <v>20991.340549236127</v>
      </c>
      <c r="EC134" s="65">
        <f t="shared" si="120"/>
        <v>20991.340549236127</v>
      </c>
      <c r="ED134" s="65">
        <f t="shared" si="120"/>
        <v>20991.340549236127</v>
      </c>
      <c r="EE134" s="65">
        <f t="shared" si="120"/>
        <v>20991.340549236127</v>
      </c>
      <c r="EF134" s="65">
        <f t="shared" si="120"/>
        <v>20991.340549236127</v>
      </c>
      <c r="EG134" s="65">
        <f t="shared" si="120"/>
        <v>20991.340549236127</v>
      </c>
      <c r="EH134" s="65">
        <f t="shared" si="120"/>
        <v>20991.340549236127</v>
      </c>
      <c r="EI134" s="65">
        <f t="shared" si="120"/>
        <v>20991.340549236127</v>
      </c>
      <c r="EJ134" s="65">
        <f t="shared" si="120"/>
        <v>20991.340549236127</v>
      </c>
      <c r="EK134" s="65">
        <f t="shared" si="120"/>
        <v>20991.340549236127</v>
      </c>
      <c r="EL134" s="65">
        <f t="shared" si="120"/>
        <v>20991.340549236127</v>
      </c>
      <c r="EM134" s="65">
        <f t="shared" si="120"/>
        <v>20991.340549236127</v>
      </c>
      <c r="EN134" s="65">
        <f t="shared" si="120"/>
        <v>20991.340549236127</v>
      </c>
      <c r="EO134" s="65">
        <f t="shared" si="120"/>
        <v>20991.340549236127</v>
      </c>
      <c r="EP134" s="65">
        <f t="shared" si="120"/>
        <v>20991.340549236127</v>
      </c>
      <c r="EQ134" s="65">
        <f t="shared" si="120"/>
        <v>20991.340549236127</v>
      </c>
      <c r="ER134" s="65">
        <f t="shared" si="120"/>
        <v>20991.340549236127</v>
      </c>
      <c r="ES134" s="65">
        <f t="shared" si="120"/>
        <v>20991.340549236127</v>
      </c>
      <c r="ET134" s="65">
        <f t="shared" si="120"/>
        <v>20991.340549236127</v>
      </c>
      <c r="EU134" s="65">
        <f t="shared" si="120"/>
        <v>20991.340549236127</v>
      </c>
      <c r="EV134" s="65">
        <f t="shared" si="120"/>
        <v>20991.340549236127</v>
      </c>
      <c r="EW134" s="65">
        <f t="shared" si="120"/>
        <v>20991.340549236127</v>
      </c>
      <c r="EX134" s="65">
        <f t="shared" si="120"/>
        <v>20991.340549236127</v>
      </c>
      <c r="EY134" s="65">
        <f t="shared" si="120"/>
        <v>20991.340549236127</v>
      </c>
      <c r="EZ134" s="65">
        <f t="shared" si="120"/>
        <v>20991.340549236127</v>
      </c>
      <c r="FA134" s="65">
        <f t="shared" si="120"/>
        <v>20991.340549236127</v>
      </c>
      <c r="FB134" s="65">
        <f t="shared" si="120"/>
        <v>20991.340549236127</v>
      </c>
    </row>
    <row r="135" spans="1:158" x14ac:dyDescent="0.3"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  <c r="DS135" s="65"/>
      <c r="DT135" s="65"/>
      <c r="DU135" s="65"/>
      <c r="DV135" s="65"/>
      <c r="DW135" s="65"/>
      <c r="DX135" s="65"/>
      <c r="DY135" s="65"/>
      <c r="DZ135" s="65"/>
      <c r="EA135" s="65"/>
      <c r="EB135" s="65"/>
      <c r="EC135" s="65"/>
      <c r="ED135" s="65"/>
      <c r="EE135" s="65"/>
      <c r="EF135" s="65"/>
      <c r="EG135" s="65"/>
      <c r="EH135" s="65"/>
      <c r="EI135" s="65"/>
      <c r="EJ135" s="65"/>
      <c r="EK135" s="65"/>
      <c r="EL135" s="65"/>
      <c r="EM135" s="65"/>
      <c r="EN135" s="65"/>
      <c r="EO135" s="65"/>
      <c r="EP135" s="65"/>
      <c r="EQ135" s="65"/>
      <c r="ER135" s="65"/>
      <c r="ES135" s="65"/>
      <c r="ET135" s="65"/>
      <c r="EU135" s="65"/>
      <c r="EV135" s="65"/>
      <c r="EW135" s="65"/>
      <c r="EX135" s="65"/>
      <c r="EY135" s="65"/>
      <c r="EZ135" s="65"/>
      <c r="FA135" s="65"/>
      <c r="FB135" s="65"/>
    </row>
    <row r="136" spans="1:158" x14ac:dyDescent="0.3">
      <c r="A136" s="53" t="s">
        <v>109</v>
      </c>
      <c r="C136" s="65">
        <f t="shared" ref="C136:AH136" si="121">C101-C126-C134</f>
        <v>10304.866310969042</v>
      </c>
      <c r="D136" s="65">
        <f t="shared" si="121"/>
        <v>-31041.633689030954</v>
      </c>
      <c r="E136" s="65">
        <f t="shared" si="121"/>
        <v>-2545.6336890309576</v>
      </c>
      <c r="F136" s="65">
        <f t="shared" si="121"/>
        <v>-6161.6336890309576</v>
      </c>
      <c r="G136" s="65">
        <f t="shared" si="121"/>
        <v>6118.3663109690424</v>
      </c>
      <c r="H136" s="65">
        <f t="shared" si="121"/>
        <v>-41811.635880351598</v>
      </c>
      <c r="I136" s="65">
        <f t="shared" si="121"/>
        <v>9284.3663109690424</v>
      </c>
      <c r="J136" s="65">
        <f t="shared" si="121"/>
        <v>5564.3663109690424</v>
      </c>
      <c r="K136" s="65">
        <f t="shared" si="121"/>
        <v>6350.2190671334247</v>
      </c>
      <c r="L136" s="65">
        <f t="shared" si="121"/>
        <v>-36192.583124187215</v>
      </c>
      <c r="M136" s="65">
        <f t="shared" si="121"/>
        <v>16632.645445215625</v>
      </c>
      <c r="N136" s="65">
        <f t="shared" si="121"/>
        <v>12912.645445215621</v>
      </c>
      <c r="O136" s="65">
        <f t="shared" si="121"/>
        <v>18562.645445215625</v>
      </c>
      <c r="P136" s="65">
        <f t="shared" si="121"/>
        <v>-28887.878226926947</v>
      </c>
      <c r="Q136" s="65">
        <f t="shared" si="121"/>
        <v>20387.498201380011</v>
      </c>
      <c r="R136" s="67">
        <f t="shared" si="121"/>
        <v>16667.498201380011</v>
      </c>
      <c r="S136" s="65">
        <f t="shared" si="121"/>
        <v>24486.350957544393</v>
      </c>
      <c r="T136" s="65">
        <f t="shared" si="121"/>
        <v>-26004.48560309134</v>
      </c>
      <c r="U136" s="65">
        <f t="shared" si="121"/>
        <v>30694.350957544393</v>
      </c>
      <c r="V136" s="65">
        <f t="shared" si="121"/>
        <v>26974.350957544393</v>
      </c>
      <c r="W136" s="65">
        <f t="shared" si="121"/>
        <v>30076.350957544393</v>
      </c>
      <c r="X136" s="65">
        <f t="shared" si="121"/>
        <v>-21607.111380077637</v>
      </c>
      <c r="Y136" s="65">
        <f t="shared" si="121"/>
        <v>31422.350957544393</v>
      </c>
      <c r="Z136" s="65">
        <f t="shared" si="121"/>
        <v>40702.35095754439</v>
      </c>
      <c r="AA136" s="65">
        <f t="shared" si="121"/>
        <v>43804.35095754439</v>
      </c>
      <c r="AB136" s="65">
        <f t="shared" si="121"/>
        <v>-2107.1113800776366</v>
      </c>
      <c r="AC136" s="65">
        <f t="shared" si="121"/>
        <v>50922.35095754439</v>
      </c>
      <c r="AD136" s="65">
        <f t="shared" si="121"/>
        <v>47202.35095754439</v>
      </c>
      <c r="AE136" s="65">
        <f t="shared" si="121"/>
        <v>54204.35095754439</v>
      </c>
      <c r="AF136" s="65">
        <f t="shared" si="121"/>
        <v>1792.8886199223634</v>
      </c>
      <c r="AG136" s="65">
        <f t="shared" si="121"/>
        <v>54822.35095754439</v>
      </c>
      <c r="AH136" s="65">
        <f t="shared" si="121"/>
        <v>51102.35095754439</v>
      </c>
      <c r="AI136" s="65">
        <f t="shared" ref="AI136:BN136" si="122">AI101-AI126-AI134</f>
        <v>54204.35095754439</v>
      </c>
      <c r="AJ136" s="65">
        <f t="shared" si="122"/>
        <v>1792.8886199223634</v>
      </c>
      <c r="AK136" s="65">
        <f t="shared" si="122"/>
        <v>54822.35095754439</v>
      </c>
      <c r="AL136" s="65">
        <f t="shared" si="122"/>
        <v>51102.35095754439</v>
      </c>
      <c r="AM136" s="65">
        <f t="shared" si="122"/>
        <v>60054.35095754439</v>
      </c>
      <c r="AN136" s="65">
        <f t="shared" si="122"/>
        <v>7642.8886199223634</v>
      </c>
      <c r="AO136" s="65">
        <f t="shared" si="122"/>
        <v>60672.35095754439</v>
      </c>
      <c r="AP136" s="65">
        <f t="shared" si="122"/>
        <v>56952.35095754439</v>
      </c>
      <c r="AQ136" s="65">
        <f t="shared" si="122"/>
        <v>60054.35095754439</v>
      </c>
      <c r="AR136" s="65">
        <f t="shared" si="122"/>
        <v>7642.8886199223634</v>
      </c>
      <c r="AS136" s="65">
        <f t="shared" si="122"/>
        <v>60672.35095754439</v>
      </c>
      <c r="AT136" s="65">
        <f t="shared" si="122"/>
        <v>56952.35095754439</v>
      </c>
      <c r="AU136" s="65">
        <f t="shared" si="122"/>
        <v>69804.35095754439</v>
      </c>
      <c r="AV136" s="65">
        <f t="shared" si="122"/>
        <v>17392.888619922363</v>
      </c>
      <c r="AW136" s="65">
        <f t="shared" si="122"/>
        <v>70422.35095754439</v>
      </c>
      <c r="AX136" s="65">
        <f t="shared" si="122"/>
        <v>66702.35095754439</v>
      </c>
      <c r="AY136" s="65">
        <f t="shared" si="122"/>
        <v>69804.35095754439</v>
      </c>
      <c r="AZ136" s="65">
        <f t="shared" si="122"/>
        <v>17392.888619922363</v>
      </c>
      <c r="BA136" s="65">
        <f t="shared" si="122"/>
        <v>71332.35095754439</v>
      </c>
      <c r="BB136" s="65">
        <f t="shared" si="122"/>
        <v>67612.35095754439</v>
      </c>
      <c r="BC136" s="65">
        <f t="shared" si="122"/>
        <v>70211.459450763883</v>
      </c>
      <c r="BD136" s="65">
        <f t="shared" si="122"/>
        <v>17799.99711314185</v>
      </c>
      <c r="BE136" s="65">
        <f t="shared" si="122"/>
        <v>70829.459450763883</v>
      </c>
      <c r="BF136" s="65">
        <f t="shared" si="122"/>
        <v>67109.459450763883</v>
      </c>
      <c r="BG136" s="65">
        <f t="shared" si="122"/>
        <v>70211.459450763883</v>
      </c>
      <c r="BH136" s="65">
        <f t="shared" si="122"/>
        <v>17058.23214064059</v>
      </c>
      <c r="BI136" s="65">
        <f t="shared" si="122"/>
        <v>77329.459450763883</v>
      </c>
      <c r="BJ136" s="65">
        <f t="shared" si="122"/>
        <v>73609.459450763883</v>
      </c>
      <c r="BK136" s="65">
        <f t="shared" si="122"/>
        <v>76711.459450763883</v>
      </c>
      <c r="BL136" s="65">
        <f t="shared" si="122"/>
        <v>23558.23214064059</v>
      </c>
      <c r="BM136" s="65">
        <f t="shared" si="122"/>
        <v>77329.459450763883</v>
      </c>
      <c r="BN136" s="65">
        <f t="shared" si="122"/>
        <v>73609.459450763883</v>
      </c>
      <c r="BO136" s="65">
        <f t="shared" ref="BO136:CD136" si="123">BO101-BO126-BO134</f>
        <v>76711.459450763883</v>
      </c>
      <c r="BP136" s="65">
        <f t="shared" si="123"/>
        <v>23558.23214064059</v>
      </c>
      <c r="BQ136" s="65">
        <f t="shared" si="123"/>
        <v>77329.459450763883</v>
      </c>
      <c r="BR136" s="65">
        <f t="shared" si="123"/>
        <v>82709.459450763883</v>
      </c>
      <c r="BS136" s="65">
        <f t="shared" si="123"/>
        <v>85811.459450763883</v>
      </c>
      <c r="BT136" s="65">
        <f t="shared" si="123"/>
        <v>32658.23214064059</v>
      </c>
      <c r="BU136" s="65">
        <f t="shared" si="123"/>
        <v>86429.459450763883</v>
      </c>
      <c r="BV136" s="65">
        <f t="shared" si="123"/>
        <v>82709.459450763883</v>
      </c>
      <c r="BW136" s="65">
        <f t="shared" si="123"/>
        <v>85811.459450763883</v>
      </c>
      <c r="BX136" s="65">
        <f t="shared" si="123"/>
        <v>32658.23214064059</v>
      </c>
      <c r="BY136" s="65">
        <f t="shared" si="123"/>
        <v>86429.459450763883</v>
      </c>
      <c r="BZ136" s="65">
        <f t="shared" si="123"/>
        <v>82709.459450763883</v>
      </c>
      <c r="CA136" s="65">
        <f t="shared" si="123"/>
        <v>85811.459450763883</v>
      </c>
      <c r="CB136" s="65">
        <f t="shared" si="123"/>
        <v>31748.23214064059</v>
      </c>
      <c r="CC136" s="65">
        <f t="shared" si="123"/>
        <v>85519.459450763883</v>
      </c>
      <c r="CD136" s="65">
        <f t="shared" si="123"/>
        <v>81799.459450763883</v>
      </c>
      <c r="CE136" s="65">
        <f t="shared" ref="CE136:DB136" si="124">CE101-CE126-CE134</f>
        <v>81181.459450763883</v>
      </c>
      <c r="CF136" s="65">
        <f t="shared" si="124"/>
        <v>63820.459450763876</v>
      </c>
      <c r="CG136" s="65">
        <f t="shared" si="124"/>
        <v>81799.459450763883</v>
      </c>
      <c r="CH136" s="65">
        <f t="shared" si="124"/>
        <v>81799.459450763883</v>
      </c>
      <c r="CI136" s="65">
        <f t="shared" si="124"/>
        <v>81181.459450763883</v>
      </c>
      <c r="CJ136" s="65">
        <f t="shared" si="124"/>
        <v>63820.459450763876</v>
      </c>
      <c r="CK136" s="65">
        <f t="shared" si="124"/>
        <v>81799.459450763883</v>
      </c>
      <c r="CL136" s="65">
        <f t="shared" si="124"/>
        <v>81799.459450763883</v>
      </c>
      <c r="CM136" s="65">
        <f t="shared" si="124"/>
        <v>81181.459450763883</v>
      </c>
      <c r="CN136" s="65">
        <f t="shared" si="124"/>
        <v>63820.459450763876</v>
      </c>
      <c r="CO136" s="65">
        <f t="shared" si="124"/>
        <v>81799.459450763883</v>
      </c>
      <c r="CP136" s="65">
        <f t="shared" si="124"/>
        <v>81799.459450763883</v>
      </c>
      <c r="CQ136" s="65">
        <f t="shared" si="124"/>
        <v>81181.459450763883</v>
      </c>
      <c r="CR136" s="65">
        <f t="shared" si="124"/>
        <v>63820.459450763876</v>
      </c>
      <c r="CS136" s="65">
        <f t="shared" si="124"/>
        <v>81799.459450763883</v>
      </c>
      <c r="CT136" s="65">
        <f t="shared" si="124"/>
        <v>81799.459450763883</v>
      </c>
      <c r="CU136" s="65">
        <f t="shared" si="124"/>
        <v>81181.459450763883</v>
      </c>
      <c r="CV136" s="65">
        <f t="shared" si="124"/>
        <v>63820.459450763876</v>
      </c>
      <c r="CW136" s="65">
        <f t="shared" si="124"/>
        <v>81799.459450763883</v>
      </c>
      <c r="CX136" s="65">
        <f t="shared" si="124"/>
        <v>81799.459450763883</v>
      </c>
      <c r="CY136" s="65">
        <f t="shared" si="124"/>
        <v>81181.459450763883</v>
      </c>
      <c r="CZ136" s="65">
        <f t="shared" si="124"/>
        <v>63820.459450763876</v>
      </c>
      <c r="DA136" s="65">
        <f t="shared" si="124"/>
        <v>81799.459450763883</v>
      </c>
      <c r="DB136" s="65">
        <f t="shared" si="124"/>
        <v>81799.459450763883</v>
      </c>
      <c r="DC136" s="65">
        <f t="shared" ref="DC136:FB136" si="125">DC101-DC126-DC134</f>
        <v>81799.459450763883</v>
      </c>
      <c r="DD136" s="65">
        <f t="shared" si="125"/>
        <v>81799.459450763883</v>
      </c>
      <c r="DE136" s="65">
        <f t="shared" si="125"/>
        <v>81799.459450763883</v>
      </c>
      <c r="DF136" s="65">
        <f t="shared" si="125"/>
        <v>81799.459450763883</v>
      </c>
      <c r="DG136" s="65">
        <f t="shared" si="125"/>
        <v>81799.459450763883</v>
      </c>
      <c r="DH136" s="65">
        <f t="shared" si="125"/>
        <v>81799.459450763883</v>
      </c>
      <c r="DI136" s="65">
        <f t="shared" si="125"/>
        <v>81799.459450763883</v>
      </c>
      <c r="DJ136" s="65">
        <f t="shared" si="125"/>
        <v>81799.459450763883</v>
      </c>
      <c r="DK136" s="65">
        <f t="shared" si="125"/>
        <v>81799.459450763883</v>
      </c>
      <c r="DL136" s="65">
        <f t="shared" si="125"/>
        <v>81799.459450763883</v>
      </c>
      <c r="DM136" s="65">
        <f t="shared" si="125"/>
        <v>81799.459450763883</v>
      </c>
      <c r="DN136" s="65">
        <f t="shared" si="125"/>
        <v>81799.459450763883</v>
      </c>
      <c r="DO136" s="65">
        <f t="shared" si="125"/>
        <v>81799.459450763883</v>
      </c>
      <c r="DP136" s="65">
        <f t="shared" si="125"/>
        <v>81799.459450763883</v>
      </c>
      <c r="DQ136" s="65">
        <f t="shared" si="125"/>
        <v>81799.459450763883</v>
      </c>
      <c r="DR136" s="65">
        <f t="shared" si="125"/>
        <v>81799.459450763883</v>
      </c>
      <c r="DS136" s="65">
        <f t="shared" si="125"/>
        <v>81799.459450763883</v>
      </c>
      <c r="DT136" s="65">
        <f t="shared" si="125"/>
        <v>81799.459450763883</v>
      </c>
      <c r="DU136" s="65">
        <f t="shared" si="125"/>
        <v>81799.459450763883</v>
      </c>
      <c r="DV136" s="65">
        <f t="shared" si="125"/>
        <v>81799.459450763883</v>
      </c>
      <c r="DW136" s="65">
        <f t="shared" si="125"/>
        <v>81799.459450763883</v>
      </c>
      <c r="DX136" s="65">
        <f t="shared" si="125"/>
        <v>81799.459450763883</v>
      </c>
      <c r="DY136" s="65">
        <f t="shared" si="125"/>
        <v>81799.459450763883</v>
      </c>
      <c r="DZ136" s="65">
        <f t="shared" si="125"/>
        <v>81799.459450763883</v>
      </c>
      <c r="EA136" s="65">
        <f t="shared" si="125"/>
        <v>81799.459450763883</v>
      </c>
      <c r="EB136" s="65">
        <f t="shared" si="125"/>
        <v>81799.459450763883</v>
      </c>
      <c r="EC136" s="65">
        <f t="shared" si="125"/>
        <v>81799.459450763883</v>
      </c>
      <c r="ED136" s="65">
        <f t="shared" si="125"/>
        <v>81799.459450763883</v>
      </c>
      <c r="EE136" s="65">
        <f t="shared" si="125"/>
        <v>81799.459450763883</v>
      </c>
      <c r="EF136" s="65">
        <f t="shared" si="125"/>
        <v>81799.459450763883</v>
      </c>
      <c r="EG136" s="65">
        <f t="shared" si="125"/>
        <v>81799.459450763883</v>
      </c>
      <c r="EH136" s="65">
        <f t="shared" si="125"/>
        <v>81799.459450763883</v>
      </c>
      <c r="EI136" s="65">
        <f t="shared" si="125"/>
        <v>81799.459450763883</v>
      </c>
      <c r="EJ136" s="65">
        <f t="shared" si="125"/>
        <v>81799.459450763883</v>
      </c>
      <c r="EK136" s="65">
        <f t="shared" si="125"/>
        <v>81799.459450763883</v>
      </c>
      <c r="EL136" s="65">
        <f t="shared" si="125"/>
        <v>81799.459450763883</v>
      </c>
      <c r="EM136" s="65">
        <f t="shared" si="125"/>
        <v>81799.459450763883</v>
      </c>
      <c r="EN136" s="65">
        <f t="shared" si="125"/>
        <v>81799.459450763883</v>
      </c>
      <c r="EO136" s="65">
        <f t="shared" si="125"/>
        <v>81799.459450763883</v>
      </c>
      <c r="EP136" s="65">
        <f t="shared" si="125"/>
        <v>81799.459450763883</v>
      </c>
      <c r="EQ136" s="65">
        <f t="shared" si="125"/>
        <v>81799.459450763883</v>
      </c>
      <c r="ER136" s="65">
        <f t="shared" si="125"/>
        <v>81799.459450763883</v>
      </c>
      <c r="ES136" s="65">
        <f t="shared" si="125"/>
        <v>81799.459450763883</v>
      </c>
      <c r="ET136" s="65">
        <f t="shared" si="125"/>
        <v>81799.459450763883</v>
      </c>
      <c r="EU136" s="65">
        <f t="shared" si="125"/>
        <v>81799.459450763883</v>
      </c>
      <c r="EV136" s="65">
        <f t="shared" si="125"/>
        <v>81799.459450763883</v>
      </c>
      <c r="EW136" s="65">
        <f t="shared" si="125"/>
        <v>81799.459450763883</v>
      </c>
      <c r="EX136" s="65">
        <f t="shared" si="125"/>
        <v>81799.459450763883</v>
      </c>
      <c r="EY136" s="65">
        <f t="shared" si="125"/>
        <v>81799.459450763883</v>
      </c>
      <c r="EZ136" s="65">
        <f t="shared" si="125"/>
        <v>81799.459450763883</v>
      </c>
      <c r="FA136" s="65">
        <f t="shared" si="125"/>
        <v>81799.459450763883</v>
      </c>
      <c r="FB136" s="65">
        <f t="shared" si="125"/>
        <v>81799.459450763883</v>
      </c>
    </row>
    <row r="137" spans="1:158" x14ac:dyDescent="0.3"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  <c r="DS137" s="65"/>
      <c r="DT137" s="65"/>
      <c r="DU137" s="65"/>
      <c r="DV137" s="65"/>
      <c r="DW137" s="65"/>
      <c r="DX137" s="65"/>
      <c r="DY137" s="65"/>
      <c r="DZ137" s="65"/>
      <c r="EA137" s="65"/>
      <c r="EB137" s="65"/>
      <c r="EC137" s="65"/>
      <c r="ED137" s="65"/>
      <c r="EE137" s="65"/>
      <c r="EF137" s="65"/>
      <c r="EG137" s="65"/>
      <c r="EH137" s="65"/>
      <c r="EI137" s="65"/>
      <c r="EJ137" s="65"/>
      <c r="EK137" s="65"/>
      <c r="EL137" s="65"/>
      <c r="EM137" s="65"/>
      <c r="EN137" s="65"/>
      <c r="EO137" s="65"/>
      <c r="EP137" s="65"/>
      <c r="EQ137" s="65"/>
      <c r="ER137" s="65"/>
      <c r="ES137" s="65"/>
      <c r="ET137" s="65"/>
      <c r="EU137" s="65"/>
      <c r="EV137" s="65"/>
      <c r="EW137" s="65"/>
      <c r="EX137" s="65"/>
      <c r="EY137" s="65"/>
      <c r="EZ137" s="65"/>
      <c r="FA137" s="65"/>
      <c r="FB137" s="65"/>
    </row>
    <row r="138" spans="1:158" x14ac:dyDescent="0.3">
      <c r="A138" s="53" t="s">
        <v>0</v>
      </c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  <c r="DS138" s="65"/>
      <c r="DT138" s="65"/>
      <c r="DU138" s="65"/>
      <c r="DV138" s="65"/>
      <c r="DW138" s="65"/>
      <c r="DX138" s="65"/>
      <c r="DY138" s="65"/>
      <c r="DZ138" s="65"/>
      <c r="EA138" s="65"/>
      <c r="EB138" s="65"/>
      <c r="EC138" s="65"/>
      <c r="ED138" s="65"/>
      <c r="EE138" s="65"/>
      <c r="EF138" s="65"/>
      <c r="EG138" s="65"/>
      <c r="EH138" s="65"/>
      <c r="EI138" s="65"/>
      <c r="EJ138" s="65"/>
      <c r="EK138" s="65"/>
      <c r="EL138" s="65"/>
      <c r="EM138" s="65"/>
      <c r="EN138" s="65"/>
      <c r="EO138" s="65"/>
      <c r="EP138" s="65"/>
      <c r="EQ138" s="65"/>
      <c r="ER138" s="65"/>
      <c r="ES138" s="65"/>
      <c r="ET138" s="65"/>
      <c r="EU138" s="65"/>
      <c r="EV138" s="65"/>
      <c r="EW138" s="65"/>
      <c r="EX138" s="65"/>
      <c r="EY138" s="65"/>
      <c r="EZ138" s="65"/>
      <c r="FA138" s="65"/>
      <c r="FB138" s="65"/>
    </row>
    <row r="139" spans="1:158" x14ac:dyDescent="0.3">
      <c r="A139" s="58" t="s">
        <v>5</v>
      </c>
      <c r="B139" s="3">
        <v>20</v>
      </c>
      <c r="C139" s="65">
        <f>Engine!C61</f>
        <v>0</v>
      </c>
      <c r="D139" s="65">
        <f>Engine!D61</f>
        <v>0</v>
      </c>
      <c r="E139" s="65">
        <f>Engine!E61</f>
        <v>4200</v>
      </c>
      <c r="F139" s="65">
        <f>Engine!F61</f>
        <v>0</v>
      </c>
      <c r="G139" s="65">
        <f>Engine!G61</f>
        <v>0</v>
      </c>
      <c r="H139" s="65">
        <f>Engine!H61</f>
        <v>0</v>
      </c>
      <c r="I139" s="65">
        <f>Engine!I61</f>
        <v>0</v>
      </c>
      <c r="J139" s="65">
        <f>Engine!J61</f>
        <v>0</v>
      </c>
      <c r="K139" s="65">
        <f>Engine!K61</f>
        <v>0</v>
      </c>
      <c r="L139" s="65">
        <f>Engine!L61</f>
        <v>0</v>
      </c>
      <c r="M139" s="65">
        <f>Engine!M61</f>
        <v>0</v>
      </c>
      <c r="N139" s="65">
        <f>Engine!N61</f>
        <v>0</v>
      </c>
      <c r="O139" s="65">
        <f>Engine!O61</f>
        <v>0</v>
      </c>
      <c r="P139" s="65">
        <f>Engine!P61</f>
        <v>0</v>
      </c>
      <c r="Q139" s="65">
        <f>Engine!Q61</f>
        <v>0</v>
      </c>
      <c r="R139" s="67">
        <f>Engine!R61</f>
        <v>0</v>
      </c>
      <c r="S139" s="65">
        <f>Engine!S61</f>
        <v>0</v>
      </c>
      <c r="T139" s="65">
        <f>Engine!T61</f>
        <v>0</v>
      </c>
      <c r="U139" s="65">
        <f>Engine!U61</f>
        <v>0</v>
      </c>
      <c r="V139" s="65">
        <f>Engine!V61</f>
        <v>0</v>
      </c>
      <c r="W139" s="65">
        <f>Engine!W61</f>
        <v>0</v>
      </c>
      <c r="X139" s="65">
        <f>Engine!X61</f>
        <v>0</v>
      </c>
      <c r="Y139" s="65">
        <f>Engine!Y61</f>
        <v>0</v>
      </c>
      <c r="Z139" s="65">
        <f>Engine!Z61</f>
        <v>0</v>
      </c>
      <c r="AA139" s="65">
        <f>Engine!AA61</f>
        <v>0</v>
      </c>
      <c r="AB139" s="65">
        <f>Engine!AB61</f>
        <v>0</v>
      </c>
      <c r="AC139" s="65">
        <f>Engine!AC61</f>
        <v>0</v>
      </c>
      <c r="AD139" s="65">
        <f>Engine!AD61</f>
        <v>0</v>
      </c>
      <c r="AE139" s="65">
        <f>Engine!AE61</f>
        <v>0</v>
      </c>
      <c r="AF139" s="65">
        <f>Engine!AF61</f>
        <v>0</v>
      </c>
      <c r="AG139" s="65">
        <f>Engine!AG61</f>
        <v>0</v>
      </c>
      <c r="AH139" s="65">
        <f>Engine!AH61</f>
        <v>0</v>
      </c>
      <c r="AI139" s="65">
        <f>Engine!AI61</f>
        <v>0</v>
      </c>
      <c r="AJ139" s="65">
        <f>Engine!AJ61</f>
        <v>0</v>
      </c>
      <c r="AK139" s="65">
        <f>Engine!AK61</f>
        <v>0</v>
      </c>
      <c r="AL139" s="65">
        <f>Engine!AL61</f>
        <v>0</v>
      </c>
      <c r="AM139" s="65">
        <f>Engine!AM61</f>
        <v>0</v>
      </c>
      <c r="AN139" s="65">
        <f>Engine!AN61</f>
        <v>0</v>
      </c>
      <c r="AO139" s="65">
        <f>Engine!AO61</f>
        <v>0</v>
      </c>
      <c r="AP139" s="65">
        <f>Engine!AP61</f>
        <v>0</v>
      </c>
      <c r="AQ139" s="65">
        <f>Engine!AQ61</f>
        <v>0</v>
      </c>
      <c r="AR139" s="65">
        <f>Engine!AR61</f>
        <v>0</v>
      </c>
      <c r="AS139" s="65">
        <f>Engine!AS61</f>
        <v>0</v>
      </c>
      <c r="AT139" s="65">
        <f>Engine!AT61</f>
        <v>0</v>
      </c>
      <c r="AU139" s="65">
        <f>Engine!AU61</f>
        <v>0</v>
      </c>
      <c r="AV139" s="65">
        <f>Engine!AV61</f>
        <v>0</v>
      </c>
      <c r="AW139" s="65">
        <f>Engine!AW61</f>
        <v>0</v>
      </c>
      <c r="AX139" s="65">
        <f>Engine!AX61</f>
        <v>0</v>
      </c>
      <c r="AY139" s="65">
        <f>Engine!AY61</f>
        <v>0</v>
      </c>
      <c r="AZ139" s="65">
        <f>Engine!AZ61</f>
        <v>0</v>
      </c>
      <c r="BA139" s="65">
        <f>Engine!BA61</f>
        <v>0</v>
      </c>
      <c r="BB139" s="65">
        <f>Engine!BB61</f>
        <v>0</v>
      </c>
      <c r="BC139" s="65">
        <f>Engine!BC61</f>
        <v>0</v>
      </c>
      <c r="BD139" s="65">
        <f>Engine!BD61</f>
        <v>0</v>
      </c>
      <c r="BE139" s="65">
        <f>Engine!BE61</f>
        <v>0</v>
      </c>
      <c r="BF139" s="65">
        <f>Engine!BF61</f>
        <v>0</v>
      </c>
      <c r="BG139" s="65">
        <f>Engine!BG61</f>
        <v>0</v>
      </c>
      <c r="BH139" s="65">
        <f>Engine!BH61</f>
        <v>0</v>
      </c>
      <c r="BI139" s="65">
        <f>Engine!BI61</f>
        <v>0</v>
      </c>
      <c r="BJ139" s="65">
        <f>Engine!BJ61</f>
        <v>0</v>
      </c>
      <c r="BK139" s="65">
        <f>Engine!BK61</f>
        <v>0</v>
      </c>
      <c r="BL139" s="65">
        <f>Engine!BL61</f>
        <v>0</v>
      </c>
      <c r="BM139" s="65">
        <f>Engine!BM61</f>
        <v>0</v>
      </c>
      <c r="BN139" s="65">
        <f>Engine!BN61</f>
        <v>0</v>
      </c>
      <c r="BO139" s="65">
        <f>Engine!BO61</f>
        <v>0</v>
      </c>
      <c r="BP139" s="65">
        <f>Engine!BP61</f>
        <v>0</v>
      </c>
      <c r="BQ139" s="65">
        <f>Engine!BQ61</f>
        <v>0</v>
      </c>
      <c r="BR139" s="65">
        <f>Engine!BR61</f>
        <v>0</v>
      </c>
      <c r="BS139" s="65">
        <f>Engine!BS61</f>
        <v>0</v>
      </c>
      <c r="BT139" s="65">
        <f>Engine!BT61</f>
        <v>0</v>
      </c>
      <c r="BU139" s="65">
        <f>Engine!BU61</f>
        <v>0</v>
      </c>
      <c r="BV139" s="65">
        <f>Engine!BV61</f>
        <v>0</v>
      </c>
      <c r="BW139" s="65">
        <f>Engine!BW61</f>
        <v>0</v>
      </c>
      <c r="BX139" s="65">
        <f>Engine!BX61</f>
        <v>0</v>
      </c>
      <c r="BY139" s="65">
        <f>Engine!BY61</f>
        <v>5250</v>
      </c>
      <c r="BZ139" s="65">
        <f>Engine!BZ61</f>
        <v>0</v>
      </c>
      <c r="CA139" s="65">
        <f>Engine!CA61</f>
        <v>0</v>
      </c>
      <c r="CB139" s="65">
        <f>Engine!CB61</f>
        <v>0</v>
      </c>
      <c r="CC139" s="65">
        <f>Engine!CC61</f>
        <v>0</v>
      </c>
      <c r="CD139" s="65">
        <f>Engine!CD61</f>
        <v>0</v>
      </c>
      <c r="CE139" s="65">
        <f>Engine!CE61</f>
        <v>0</v>
      </c>
      <c r="CF139" s="65">
        <f>Engine!CF61</f>
        <v>0</v>
      </c>
      <c r="CG139" s="65">
        <f>Engine!CG61</f>
        <v>0</v>
      </c>
      <c r="CH139" s="65">
        <f>Engine!CH61</f>
        <v>0</v>
      </c>
      <c r="CI139" s="65">
        <f>Engine!CI61</f>
        <v>0</v>
      </c>
      <c r="CJ139" s="65">
        <f>Engine!CJ61</f>
        <v>0</v>
      </c>
      <c r="CK139" s="65">
        <f>Engine!CK61</f>
        <v>0</v>
      </c>
      <c r="CL139" s="65">
        <f>Engine!CL61</f>
        <v>0</v>
      </c>
      <c r="CM139" s="65">
        <f>Engine!CM61</f>
        <v>0</v>
      </c>
      <c r="CN139" s="65">
        <f>Engine!CN61</f>
        <v>0</v>
      </c>
      <c r="CO139" s="65">
        <f>Engine!CO61</f>
        <v>0</v>
      </c>
      <c r="CP139" s="65">
        <f>Engine!CP61</f>
        <v>0</v>
      </c>
      <c r="CQ139" s="65">
        <f>Engine!CQ61</f>
        <v>0</v>
      </c>
      <c r="CR139" s="65">
        <f>Engine!CR61</f>
        <v>0</v>
      </c>
      <c r="CS139" s="65">
        <f>Engine!CS61</f>
        <v>0</v>
      </c>
      <c r="CT139" s="65">
        <f>Engine!CT61</f>
        <v>0</v>
      </c>
      <c r="CU139" s="65">
        <f>Engine!CU61</f>
        <v>0</v>
      </c>
      <c r="CV139" s="65">
        <f>Engine!CV61</f>
        <v>0</v>
      </c>
      <c r="CW139" s="65">
        <f>Engine!CW61</f>
        <v>0</v>
      </c>
      <c r="CX139" s="65">
        <f>Engine!CX61</f>
        <v>0</v>
      </c>
      <c r="CY139" s="65">
        <f>Engine!CY61</f>
        <v>0</v>
      </c>
      <c r="CZ139" s="65">
        <f>Engine!CZ61</f>
        <v>0</v>
      </c>
      <c r="DA139" s="65">
        <f>Engine!DA61</f>
        <v>0</v>
      </c>
      <c r="DB139" s="65">
        <f>Engine!DB61</f>
        <v>0</v>
      </c>
      <c r="DC139" s="65">
        <f>Engine!DC61</f>
        <v>0</v>
      </c>
      <c r="DD139" s="65">
        <f>Engine!DD61</f>
        <v>0</v>
      </c>
      <c r="DE139" s="65">
        <f>Engine!DE61</f>
        <v>0</v>
      </c>
      <c r="DF139" s="65">
        <f>Engine!DF61</f>
        <v>0</v>
      </c>
      <c r="DG139" s="65">
        <f>Engine!DG61</f>
        <v>0</v>
      </c>
      <c r="DH139" s="65">
        <f>Engine!DH61</f>
        <v>0</v>
      </c>
      <c r="DI139" s="65">
        <f>Engine!DI61</f>
        <v>0</v>
      </c>
      <c r="DJ139" s="65">
        <f>Engine!DJ61</f>
        <v>0</v>
      </c>
      <c r="DK139" s="65">
        <f>Engine!DK61</f>
        <v>0</v>
      </c>
      <c r="DL139" s="65">
        <f>Engine!DL61</f>
        <v>0</v>
      </c>
      <c r="DM139" s="65">
        <f>Engine!DM61</f>
        <v>0</v>
      </c>
      <c r="DN139" s="65">
        <f>Engine!DN61</f>
        <v>0</v>
      </c>
      <c r="DO139" s="65">
        <f>Engine!DO61</f>
        <v>0</v>
      </c>
      <c r="DP139" s="65">
        <f>Engine!DP61</f>
        <v>0</v>
      </c>
      <c r="DQ139" s="65">
        <f>Engine!DQ61</f>
        <v>0</v>
      </c>
      <c r="DR139" s="65">
        <f>Engine!DR61</f>
        <v>0</v>
      </c>
      <c r="DS139" s="65">
        <f>Engine!DS61</f>
        <v>0</v>
      </c>
      <c r="DT139" s="65">
        <f>Engine!DT61</f>
        <v>0</v>
      </c>
      <c r="DU139" s="65">
        <f>Engine!DU61</f>
        <v>0</v>
      </c>
      <c r="DV139" s="65">
        <f>Engine!DV61</f>
        <v>0</v>
      </c>
      <c r="DW139" s="65">
        <f>Engine!DW61</f>
        <v>0</v>
      </c>
      <c r="DX139" s="65">
        <f>Engine!DX61</f>
        <v>0</v>
      </c>
      <c r="DY139" s="65">
        <f>Engine!DY61</f>
        <v>0</v>
      </c>
      <c r="DZ139" s="65">
        <f>Engine!DZ61</f>
        <v>0</v>
      </c>
      <c r="EA139" s="65">
        <f>Engine!EA61</f>
        <v>0</v>
      </c>
      <c r="EB139" s="65">
        <f>Engine!EB61</f>
        <v>0</v>
      </c>
      <c r="EC139" s="65">
        <f>Engine!EC61</f>
        <v>0</v>
      </c>
      <c r="ED139" s="65">
        <f>Engine!ED61</f>
        <v>0</v>
      </c>
      <c r="EE139" s="65">
        <f>Engine!EE61</f>
        <v>0</v>
      </c>
      <c r="EF139" s="65">
        <f>Engine!EF61</f>
        <v>0</v>
      </c>
      <c r="EG139" s="65">
        <f>Engine!EG61</f>
        <v>0</v>
      </c>
      <c r="EH139" s="65">
        <f>Engine!EH61</f>
        <v>0</v>
      </c>
      <c r="EI139" s="65">
        <f>Engine!EI61</f>
        <v>0</v>
      </c>
      <c r="EJ139" s="65">
        <f>Engine!EJ61</f>
        <v>0</v>
      </c>
      <c r="EK139" s="65">
        <f>Engine!EK61</f>
        <v>0</v>
      </c>
      <c r="EL139" s="65">
        <f>Engine!EL61</f>
        <v>0</v>
      </c>
      <c r="EM139" s="65">
        <f>Engine!EM61</f>
        <v>0</v>
      </c>
      <c r="EN139" s="65">
        <f>Engine!EN61</f>
        <v>0</v>
      </c>
      <c r="EO139" s="65">
        <f>Engine!EO61</f>
        <v>0</v>
      </c>
      <c r="EP139" s="65">
        <f>Engine!EP61</f>
        <v>0</v>
      </c>
      <c r="EQ139" s="65">
        <f>Engine!EQ61</f>
        <v>0</v>
      </c>
      <c r="ER139" s="65">
        <f>Engine!ER61</f>
        <v>0</v>
      </c>
      <c r="ES139" s="65">
        <f>Engine!ES61</f>
        <v>0</v>
      </c>
      <c r="ET139" s="65">
        <f>Engine!ET61</f>
        <v>0</v>
      </c>
      <c r="EU139" s="65">
        <f>Engine!EU61</f>
        <v>0</v>
      </c>
      <c r="EV139" s="65">
        <f>Engine!EV61</f>
        <v>0</v>
      </c>
      <c r="EW139" s="65">
        <f>Engine!EW61</f>
        <v>0</v>
      </c>
      <c r="EX139" s="65">
        <f>Engine!EX61</f>
        <v>0</v>
      </c>
      <c r="EY139" s="65">
        <f>Engine!EY61</f>
        <v>0</v>
      </c>
      <c r="EZ139" s="65">
        <f>Engine!EZ61</f>
        <v>0</v>
      </c>
      <c r="FA139" s="65">
        <f>Engine!FA61</f>
        <v>0</v>
      </c>
      <c r="FB139" s="65">
        <f>Engine!FB61</f>
        <v>0</v>
      </c>
    </row>
    <row r="140" spans="1:158" x14ac:dyDescent="0.3">
      <c r="A140" s="58" t="s">
        <v>80</v>
      </c>
      <c r="B140" s="3">
        <v>20</v>
      </c>
      <c r="C140" s="65">
        <f>Engine!C64</f>
        <v>0</v>
      </c>
      <c r="D140" s="65">
        <f>Engine!D64</f>
        <v>0</v>
      </c>
      <c r="E140" s="65">
        <f>Engine!E64</f>
        <v>0</v>
      </c>
      <c r="F140" s="65">
        <f>Engine!F64</f>
        <v>3600</v>
      </c>
      <c r="G140" s="65">
        <f>Engine!G64</f>
        <v>0</v>
      </c>
      <c r="H140" s="65">
        <f>Engine!H64</f>
        <v>0</v>
      </c>
      <c r="I140" s="65">
        <f>Engine!I64</f>
        <v>0</v>
      </c>
      <c r="J140" s="65">
        <f>Engine!J64</f>
        <v>0</v>
      </c>
      <c r="K140" s="65">
        <f>Engine!K64</f>
        <v>0</v>
      </c>
      <c r="L140" s="65">
        <f>Engine!L64</f>
        <v>0</v>
      </c>
      <c r="M140" s="65">
        <f>Engine!M64</f>
        <v>0</v>
      </c>
      <c r="N140" s="65">
        <f>Engine!N64</f>
        <v>0</v>
      </c>
      <c r="O140" s="65">
        <f>Engine!O64</f>
        <v>0</v>
      </c>
      <c r="P140" s="65">
        <f>Engine!P64</f>
        <v>0</v>
      </c>
      <c r="Q140" s="65">
        <f>Engine!Q64</f>
        <v>0</v>
      </c>
      <c r="R140" s="67">
        <f>Engine!R64</f>
        <v>3600</v>
      </c>
      <c r="S140" s="65">
        <f>Engine!S64</f>
        <v>0</v>
      </c>
      <c r="T140" s="65">
        <f>Engine!T64</f>
        <v>0</v>
      </c>
      <c r="U140" s="65">
        <f>Engine!U64</f>
        <v>0</v>
      </c>
      <c r="V140" s="65">
        <f>Engine!V64</f>
        <v>0</v>
      </c>
      <c r="W140" s="65">
        <f>Engine!W64</f>
        <v>0</v>
      </c>
      <c r="X140" s="65">
        <f>Engine!X64</f>
        <v>0</v>
      </c>
      <c r="Y140" s="65">
        <f>Engine!Y64</f>
        <v>0</v>
      </c>
      <c r="Z140" s="65">
        <f>Engine!Z64</f>
        <v>0</v>
      </c>
      <c r="AA140" s="65">
        <f>Engine!AA64</f>
        <v>0</v>
      </c>
      <c r="AB140" s="65">
        <f>Engine!AB64</f>
        <v>0</v>
      </c>
      <c r="AC140" s="65">
        <f>Engine!AC64</f>
        <v>0</v>
      </c>
      <c r="AD140" s="65">
        <f>Engine!AD64</f>
        <v>3600</v>
      </c>
      <c r="AE140" s="65">
        <f>Engine!AE64</f>
        <v>0</v>
      </c>
      <c r="AF140" s="65">
        <f>Engine!AF64</f>
        <v>0</v>
      </c>
      <c r="AG140" s="65">
        <f>Engine!AG64</f>
        <v>0</v>
      </c>
      <c r="AH140" s="65">
        <f>Engine!AH64</f>
        <v>0</v>
      </c>
      <c r="AI140" s="65">
        <f>Engine!AI64</f>
        <v>0</v>
      </c>
      <c r="AJ140" s="65">
        <f>Engine!AJ64</f>
        <v>0</v>
      </c>
      <c r="AK140" s="65">
        <f>Engine!AK64</f>
        <v>0</v>
      </c>
      <c r="AL140" s="65">
        <f>Engine!AL64</f>
        <v>0</v>
      </c>
      <c r="AM140" s="65">
        <f>Engine!AM64</f>
        <v>0</v>
      </c>
      <c r="AN140" s="65">
        <f>Engine!AN64</f>
        <v>0</v>
      </c>
      <c r="AO140" s="65">
        <f>Engine!AO64</f>
        <v>0</v>
      </c>
      <c r="AP140" s="65">
        <f>Engine!AP64</f>
        <v>3600</v>
      </c>
      <c r="AQ140" s="65">
        <f>Engine!AQ64</f>
        <v>0</v>
      </c>
      <c r="AR140" s="65">
        <f>Engine!AR64</f>
        <v>0</v>
      </c>
      <c r="AS140" s="65">
        <f>Engine!AS64</f>
        <v>0</v>
      </c>
      <c r="AT140" s="65">
        <f>Engine!AT64</f>
        <v>0</v>
      </c>
      <c r="AU140" s="65">
        <f>Engine!AU64</f>
        <v>0</v>
      </c>
      <c r="AV140" s="65">
        <f>Engine!AV64</f>
        <v>0</v>
      </c>
      <c r="AW140" s="65">
        <f>Engine!AW64</f>
        <v>0</v>
      </c>
      <c r="AX140" s="65">
        <f>Engine!AX64</f>
        <v>0</v>
      </c>
      <c r="AY140" s="65">
        <f>Engine!AY64</f>
        <v>0</v>
      </c>
      <c r="AZ140" s="65">
        <f>Engine!AZ64</f>
        <v>0</v>
      </c>
      <c r="BA140" s="65">
        <f>Engine!BA64</f>
        <v>0</v>
      </c>
      <c r="BB140" s="65">
        <f>Engine!BB64</f>
        <v>3600</v>
      </c>
      <c r="BC140" s="65">
        <f>Engine!BC64</f>
        <v>0</v>
      </c>
      <c r="BD140" s="65">
        <f>Engine!BD64</f>
        <v>0</v>
      </c>
      <c r="BE140" s="65">
        <f>Engine!BE64</f>
        <v>0</v>
      </c>
      <c r="BF140" s="65">
        <f>Engine!BF64</f>
        <v>0</v>
      </c>
      <c r="BG140" s="65">
        <f>Engine!BG64</f>
        <v>0</v>
      </c>
      <c r="BH140" s="65">
        <f>Engine!BH64</f>
        <v>0</v>
      </c>
      <c r="BI140" s="65">
        <f>Engine!BI64</f>
        <v>0</v>
      </c>
      <c r="BJ140" s="65">
        <f>Engine!BJ64</f>
        <v>0</v>
      </c>
      <c r="BK140" s="65">
        <f>Engine!BK64</f>
        <v>0</v>
      </c>
      <c r="BL140" s="65">
        <f>Engine!BL64</f>
        <v>0</v>
      </c>
      <c r="BM140" s="65">
        <f>Engine!BM64</f>
        <v>0</v>
      </c>
      <c r="BN140" s="65">
        <f>Engine!BN64</f>
        <v>3600</v>
      </c>
      <c r="BO140" s="65">
        <f>Engine!BO64</f>
        <v>0</v>
      </c>
      <c r="BP140" s="65">
        <f>Engine!BP64</f>
        <v>0</v>
      </c>
      <c r="BQ140" s="65">
        <f>Engine!BQ64</f>
        <v>0</v>
      </c>
      <c r="BR140" s="65">
        <f>Engine!BR64</f>
        <v>0</v>
      </c>
      <c r="BS140" s="65">
        <f>Engine!BS64</f>
        <v>0</v>
      </c>
      <c r="BT140" s="65">
        <f>Engine!BT64</f>
        <v>0</v>
      </c>
      <c r="BU140" s="65">
        <f>Engine!BU64</f>
        <v>0</v>
      </c>
      <c r="BV140" s="65">
        <f>Engine!BV64</f>
        <v>0</v>
      </c>
      <c r="BW140" s="65">
        <f>Engine!BW64</f>
        <v>0</v>
      </c>
      <c r="BX140" s="65">
        <f>Engine!BX64</f>
        <v>0</v>
      </c>
      <c r="BY140" s="65">
        <f>Engine!BY64</f>
        <v>0</v>
      </c>
      <c r="BZ140" s="65">
        <f>Engine!BZ64</f>
        <v>3600</v>
      </c>
      <c r="CA140" s="65">
        <f>Engine!CA64</f>
        <v>0</v>
      </c>
      <c r="CB140" s="65">
        <f>Engine!CB64</f>
        <v>0</v>
      </c>
      <c r="CC140" s="65">
        <f>Engine!CC64</f>
        <v>0</v>
      </c>
      <c r="CD140" s="65">
        <f>Engine!CD64</f>
        <v>0</v>
      </c>
      <c r="CE140" s="65">
        <f>Engine!CE64</f>
        <v>0</v>
      </c>
      <c r="CF140" s="65">
        <f>Engine!CF64</f>
        <v>0</v>
      </c>
      <c r="CG140" s="65">
        <f>Engine!CG64</f>
        <v>0</v>
      </c>
      <c r="CH140" s="65">
        <f>Engine!CH64</f>
        <v>0</v>
      </c>
      <c r="CI140" s="65">
        <f>Engine!CI64</f>
        <v>0</v>
      </c>
      <c r="CJ140" s="65">
        <f>Engine!CJ64</f>
        <v>0</v>
      </c>
      <c r="CK140" s="65">
        <f>Engine!CK64</f>
        <v>0</v>
      </c>
      <c r="CL140" s="65">
        <f>Engine!CL64</f>
        <v>3600</v>
      </c>
      <c r="CM140" s="65">
        <f>Engine!CM64</f>
        <v>0</v>
      </c>
      <c r="CN140" s="65">
        <f>Engine!CN64</f>
        <v>0</v>
      </c>
      <c r="CO140" s="65">
        <f>Engine!CO64</f>
        <v>0</v>
      </c>
      <c r="CP140" s="65">
        <f>Engine!CP64</f>
        <v>0</v>
      </c>
      <c r="CQ140" s="65">
        <f>Engine!CQ64</f>
        <v>0</v>
      </c>
      <c r="CR140" s="65">
        <f>Engine!CR64</f>
        <v>0</v>
      </c>
      <c r="CS140" s="65">
        <f>Engine!CS64</f>
        <v>0</v>
      </c>
      <c r="CT140" s="65">
        <f>Engine!CT64</f>
        <v>0</v>
      </c>
      <c r="CU140" s="65">
        <f>Engine!CU64</f>
        <v>0</v>
      </c>
      <c r="CV140" s="65">
        <f>Engine!CV64</f>
        <v>0</v>
      </c>
      <c r="CW140" s="65">
        <f>Engine!CW64</f>
        <v>0</v>
      </c>
      <c r="CX140" s="65">
        <f>Engine!CX64</f>
        <v>3600</v>
      </c>
      <c r="CY140" s="65">
        <f>Engine!CY64</f>
        <v>0</v>
      </c>
      <c r="CZ140" s="65">
        <f>Engine!CZ64</f>
        <v>0</v>
      </c>
      <c r="DA140" s="65">
        <f>Engine!DA64</f>
        <v>0</v>
      </c>
      <c r="DB140" s="65">
        <f>Engine!DB64</f>
        <v>0</v>
      </c>
      <c r="DC140" s="65">
        <f>Engine!DC64</f>
        <v>0</v>
      </c>
      <c r="DD140" s="65">
        <f>Engine!DD64</f>
        <v>0</v>
      </c>
      <c r="DE140" s="65">
        <f>Engine!DE64</f>
        <v>0</v>
      </c>
      <c r="DF140" s="65">
        <f>Engine!DF64</f>
        <v>0</v>
      </c>
      <c r="DG140" s="65">
        <f>Engine!DG64</f>
        <v>0</v>
      </c>
      <c r="DH140" s="65">
        <f>Engine!DH64</f>
        <v>0</v>
      </c>
      <c r="DI140" s="65">
        <f>Engine!DI64</f>
        <v>0</v>
      </c>
      <c r="DJ140" s="65">
        <f>Engine!DJ64</f>
        <v>3600</v>
      </c>
      <c r="DK140" s="65">
        <f>Engine!DK64</f>
        <v>0</v>
      </c>
      <c r="DL140" s="65">
        <f>Engine!DL64</f>
        <v>0</v>
      </c>
      <c r="DM140" s="65">
        <f>Engine!DM64</f>
        <v>0</v>
      </c>
      <c r="DN140" s="65">
        <f>Engine!DN64</f>
        <v>0</v>
      </c>
      <c r="DO140" s="65">
        <f>Engine!DO64</f>
        <v>0</v>
      </c>
      <c r="DP140" s="65">
        <f>Engine!DP64</f>
        <v>0</v>
      </c>
      <c r="DQ140" s="65">
        <f>Engine!DQ64</f>
        <v>0</v>
      </c>
      <c r="DR140" s="65">
        <f>Engine!DR64</f>
        <v>0</v>
      </c>
      <c r="DS140" s="65">
        <f>Engine!DS64</f>
        <v>0</v>
      </c>
      <c r="DT140" s="65">
        <f>Engine!DT64</f>
        <v>0</v>
      </c>
      <c r="DU140" s="65">
        <f>Engine!DU64</f>
        <v>0</v>
      </c>
      <c r="DV140" s="65">
        <f>Engine!DV64</f>
        <v>3600</v>
      </c>
      <c r="DW140" s="65">
        <f>Engine!DW64</f>
        <v>0</v>
      </c>
      <c r="DX140" s="65">
        <f>Engine!DX64</f>
        <v>0</v>
      </c>
      <c r="DY140" s="65">
        <f>Engine!DY64</f>
        <v>0</v>
      </c>
      <c r="DZ140" s="65">
        <f>Engine!DZ64</f>
        <v>0</v>
      </c>
      <c r="EA140" s="65">
        <f>Engine!EA64</f>
        <v>0</v>
      </c>
      <c r="EB140" s="65">
        <f>Engine!EB64</f>
        <v>0</v>
      </c>
      <c r="EC140" s="65">
        <f>Engine!EC64</f>
        <v>0</v>
      </c>
      <c r="ED140" s="65">
        <f>Engine!ED64</f>
        <v>0</v>
      </c>
      <c r="EE140" s="65">
        <f>Engine!EE64</f>
        <v>0</v>
      </c>
      <c r="EF140" s="65">
        <f>Engine!EF64</f>
        <v>0</v>
      </c>
      <c r="EG140" s="65">
        <f>Engine!EG64</f>
        <v>0</v>
      </c>
      <c r="EH140" s="65">
        <f>Engine!EH64</f>
        <v>3600</v>
      </c>
      <c r="EI140" s="65">
        <f>Engine!EI64</f>
        <v>0</v>
      </c>
      <c r="EJ140" s="65">
        <f>Engine!EJ64</f>
        <v>0</v>
      </c>
      <c r="EK140" s="65">
        <f>Engine!EK64</f>
        <v>0</v>
      </c>
      <c r="EL140" s="65">
        <f>Engine!EL64</f>
        <v>0</v>
      </c>
      <c r="EM140" s="65">
        <f>Engine!EM64</f>
        <v>0</v>
      </c>
      <c r="EN140" s="65">
        <f>Engine!EN64</f>
        <v>0</v>
      </c>
      <c r="EO140" s="65">
        <f>Engine!EO64</f>
        <v>0</v>
      </c>
      <c r="EP140" s="65">
        <f>Engine!EP64</f>
        <v>0</v>
      </c>
      <c r="EQ140" s="65">
        <f>Engine!EQ64</f>
        <v>0</v>
      </c>
      <c r="ER140" s="65">
        <f>Engine!ER64</f>
        <v>0</v>
      </c>
      <c r="ES140" s="65">
        <f>Engine!ES64</f>
        <v>0</v>
      </c>
      <c r="ET140" s="65">
        <f>Engine!ET64</f>
        <v>3600</v>
      </c>
      <c r="EU140" s="65">
        <f>Engine!EU64</f>
        <v>0</v>
      </c>
      <c r="EV140" s="65">
        <f>Engine!EV64</f>
        <v>0</v>
      </c>
      <c r="EW140" s="65">
        <f>Engine!EW64</f>
        <v>0</v>
      </c>
      <c r="EX140" s="65">
        <f>Engine!EX64</f>
        <v>0</v>
      </c>
      <c r="EY140" s="65">
        <f>Engine!EY64</f>
        <v>0</v>
      </c>
      <c r="EZ140" s="65">
        <f>Engine!EZ64</f>
        <v>0</v>
      </c>
      <c r="FA140" s="65">
        <f>Engine!FA64</f>
        <v>0</v>
      </c>
      <c r="FB140" s="65">
        <f>Engine!FB64</f>
        <v>0</v>
      </c>
    </row>
    <row r="141" spans="1:158" x14ac:dyDescent="0.3">
      <c r="A141" s="58" t="s">
        <v>81</v>
      </c>
      <c r="B141" s="3">
        <v>0</v>
      </c>
      <c r="C141" s="65">
        <f>Engine!C67</f>
        <v>0</v>
      </c>
      <c r="D141" s="65">
        <f>Engine!D67</f>
        <v>1200</v>
      </c>
      <c r="E141" s="65">
        <f>Engine!E67</f>
        <v>0</v>
      </c>
      <c r="F141" s="65">
        <f>Engine!F67</f>
        <v>0</v>
      </c>
      <c r="G141" s="65">
        <f>Engine!G67</f>
        <v>0</v>
      </c>
      <c r="H141" s="65">
        <f>Engine!H67</f>
        <v>1200</v>
      </c>
      <c r="I141" s="65">
        <f>Engine!I67</f>
        <v>0</v>
      </c>
      <c r="J141" s="65">
        <f>Engine!J67</f>
        <v>0</v>
      </c>
      <c r="K141" s="65">
        <f>Engine!K67</f>
        <v>0</v>
      </c>
      <c r="L141" s="65">
        <f>Engine!L67</f>
        <v>1200</v>
      </c>
      <c r="M141" s="65">
        <f>Engine!M67</f>
        <v>0</v>
      </c>
      <c r="N141" s="65">
        <f>Engine!N67</f>
        <v>0</v>
      </c>
      <c r="O141" s="65">
        <f>Engine!O67</f>
        <v>0</v>
      </c>
      <c r="P141" s="65">
        <f>Engine!P67</f>
        <v>1200</v>
      </c>
      <c r="Q141" s="65">
        <f>Engine!Q67</f>
        <v>0</v>
      </c>
      <c r="R141" s="67">
        <f>Engine!R67</f>
        <v>0</v>
      </c>
      <c r="S141" s="65">
        <f>Engine!S67</f>
        <v>0</v>
      </c>
      <c r="T141" s="65">
        <f>Engine!T67</f>
        <v>1200</v>
      </c>
      <c r="U141" s="65">
        <f>Engine!U67</f>
        <v>0</v>
      </c>
      <c r="V141" s="65">
        <f>Engine!V67</f>
        <v>0</v>
      </c>
      <c r="W141" s="65">
        <f>Engine!W67</f>
        <v>0</v>
      </c>
      <c r="X141" s="65">
        <f>Engine!X67</f>
        <v>1200</v>
      </c>
      <c r="Y141" s="65">
        <f>Engine!Y67</f>
        <v>0</v>
      </c>
      <c r="Z141" s="65">
        <f>Engine!Z67</f>
        <v>0</v>
      </c>
      <c r="AA141" s="65">
        <f>Engine!AA67</f>
        <v>0</v>
      </c>
      <c r="AB141" s="65">
        <f>Engine!AB67</f>
        <v>1200</v>
      </c>
      <c r="AC141" s="65">
        <f>Engine!AC67</f>
        <v>0</v>
      </c>
      <c r="AD141" s="65">
        <f>Engine!AD67</f>
        <v>0</v>
      </c>
      <c r="AE141" s="65">
        <f>Engine!AE67</f>
        <v>0</v>
      </c>
      <c r="AF141" s="65">
        <f>Engine!AF67</f>
        <v>1200</v>
      </c>
      <c r="AG141" s="65">
        <f>Engine!AG67</f>
        <v>0</v>
      </c>
      <c r="AH141" s="65">
        <f>Engine!AH67</f>
        <v>0</v>
      </c>
      <c r="AI141" s="65">
        <f>Engine!AI67</f>
        <v>0</v>
      </c>
      <c r="AJ141" s="65">
        <f>Engine!AJ67</f>
        <v>1200</v>
      </c>
      <c r="AK141" s="65">
        <f>Engine!AK67</f>
        <v>0</v>
      </c>
      <c r="AL141" s="65">
        <f>Engine!AL67</f>
        <v>0</v>
      </c>
      <c r="AM141" s="65">
        <f>Engine!AM67</f>
        <v>0</v>
      </c>
      <c r="AN141" s="65">
        <f>Engine!AN67</f>
        <v>1200</v>
      </c>
      <c r="AO141" s="65">
        <f>Engine!AO67</f>
        <v>0</v>
      </c>
      <c r="AP141" s="65">
        <f>Engine!AP67</f>
        <v>0</v>
      </c>
      <c r="AQ141" s="65">
        <f>Engine!AQ67</f>
        <v>0</v>
      </c>
      <c r="AR141" s="65">
        <f>Engine!AR67</f>
        <v>1200</v>
      </c>
      <c r="AS141" s="65">
        <f>Engine!AS67</f>
        <v>0</v>
      </c>
      <c r="AT141" s="65">
        <f>Engine!AT67</f>
        <v>0</v>
      </c>
      <c r="AU141" s="65">
        <f>Engine!AU67</f>
        <v>0</v>
      </c>
      <c r="AV141" s="65">
        <f>Engine!AV67</f>
        <v>1200</v>
      </c>
      <c r="AW141" s="65">
        <f>Engine!AW67</f>
        <v>0</v>
      </c>
      <c r="AX141" s="65">
        <f>Engine!AX67</f>
        <v>0</v>
      </c>
      <c r="AY141" s="65">
        <f>Engine!AY67</f>
        <v>0</v>
      </c>
      <c r="AZ141" s="65">
        <f>Engine!AZ67</f>
        <v>1200</v>
      </c>
      <c r="BA141" s="65">
        <f>Engine!BA67</f>
        <v>0</v>
      </c>
      <c r="BB141" s="65">
        <f>Engine!BB67</f>
        <v>0</v>
      </c>
      <c r="BC141" s="65">
        <f>Engine!BC67</f>
        <v>0</v>
      </c>
      <c r="BD141" s="65">
        <f>Engine!BD67</f>
        <v>1200</v>
      </c>
      <c r="BE141" s="65">
        <f>Engine!BE67</f>
        <v>0</v>
      </c>
      <c r="BF141" s="65">
        <f>Engine!BF67</f>
        <v>0</v>
      </c>
      <c r="BG141" s="65">
        <f>Engine!BG67</f>
        <v>0</v>
      </c>
      <c r="BH141" s="65">
        <f>Engine!BH67</f>
        <v>1200</v>
      </c>
      <c r="BI141" s="65">
        <f>Engine!BI67</f>
        <v>0</v>
      </c>
      <c r="BJ141" s="65">
        <f>Engine!BJ67</f>
        <v>0</v>
      </c>
      <c r="BK141" s="65">
        <f>Engine!BK67</f>
        <v>0</v>
      </c>
      <c r="BL141" s="65">
        <f>Engine!BL67</f>
        <v>1200</v>
      </c>
      <c r="BM141" s="65">
        <f>Engine!BM67</f>
        <v>0</v>
      </c>
      <c r="BN141" s="65">
        <f>Engine!BN67</f>
        <v>0</v>
      </c>
      <c r="BO141" s="65">
        <f>Engine!BO67</f>
        <v>0</v>
      </c>
      <c r="BP141" s="65">
        <f>Engine!BP67</f>
        <v>1200</v>
      </c>
      <c r="BQ141" s="65">
        <f>Engine!BQ67</f>
        <v>0</v>
      </c>
      <c r="BR141" s="65">
        <f>Engine!BR67</f>
        <v>0</v>
      </c>
      <c r="BS141" s="65">
        <f>Engine!BS67</f>
        <v>0</v>
      </c>
      <c r="BT141" s="65">
        <f>Engine!BT67</f>
        <v>1200</v>
      </c>
      <c r="BU141" s="65">
        <f>Engine!BU67</f>
        <v>0</v>
      </c>
      <c r="BV141" s="65">
        <f>Engine!BV67</f>
        <v>0</v>
      </c>
      <c r="BW141" s="65">
        <f>Engine!BW67</f>
        <v>0</v>
      </c>
      <c r="BX141" s="65">
        <f>Engine!BX67</f>
        <v>1200</v>
      </c>
      <c r="BY141" s="65">
        <f>Engine!BY67</f>
        <v>0</v>
      </c>
      <c r="BZ141" s="65">
        <f>Engine!BZ67</f>
        <v>0</v>
      </c>
      <c r="CA141" s="65">
        <f>Engine!CA67</f>
        <v>0</v>
      </c>
      <c r="CB141" s="65">
        <f>Engine!CB67</f>
        <v>1200</v>
      </c>
      <c r="CC141" s="65">
        <f>Engine!CC67</f>
        <v>0</v>
      </c>
      <c r="CD141" s="65">
        <f>Engine!CD67</f>
        <v>0</v>
      </c>
      <c r="CE141" s="65">
        <f>Engine!CE67</f>
        <v>0</v>
      </c>
      <c r="CF141" s="65">
        <f>Engine!CF67</f>
        <v>1200</v>
      </c>
      <c r="CG141" s="65">
        <f>Engine!CG67</f>
        <v>0</v>
      </c>
      <c r="CH141" s="65">
        <f>Engine!CH67</f>
        <v>0</v>
      </c>
      <c r="CI141" s="65">
        <f>Engine!CI67</f>
        <v>0</v>
      </c>
      <c r="CJ141" s="65">
        <f>Engine!CJ67</f>
        <v>1200</v>
      </c>
      <c r="CK141" s="65">
        <f>Engine!CK67</f>
        <v>0</v>
      </c>
      <c r="CL141" s="65">
        <f>Engine!CL67</f>
        <v>0</v>
      </c>
      <c r="CM141" s="65">
        <f>Engine!CM67</f>
        <v>0</v>
      </c>
      <c r="CN141" s="65">
        <f>Engine!CN67</f>
        <v>1200</v>
      </c>
      <c r="CO141" s="65">
        <f>Engine!CO67</f>
        <v>0</v>
      </c>
      <c r="CP141" s="65">
        <f>Engine!CP67</f>
        <v>0</v>
      </c>
      <c r="CQ141" s="65">
        <f>Engine!CQ67</f>
        <v>0</v>
      </c>
      <c r="CR141" s="65">
        <f>Engine!CR67</f>
        <v>1200</v>
      </c>
      <c r="CS141" s="65">
        <f>Engine!CS67</f>
        <v>0</v>
      </c>
      <c r="CT141" s="65">
        <f>Engine!CT67</f>
        <v>0</v>
      </c>
      <c r="CU141" s="65">
        <f>Engine!CU67</f>
        <v>0</v>
      </c>
      <c r="CV141" s="65">
        <f>Engine!CV67</f>
        <v>1200</v>
      </c>
      <c r="CW141" s="65">
        <f>Engine!CW67</f>
        <v>0</v>
      </c>
      <c r="CX141" s="65">
        <f>Engine!CX67</f>
        <v>0</v>
      </c>
      <c r="CY141" s="65">
        <f>Engine!CY67</f>
        <v>0</v>
      </c>
      <c r="CZ141" s="65">
        <f>Engine!CZ67</f>
        <v>1200</v>
      </c>
      <c r="DA141" s="65">
        <f>Engine!DA67</f>
        <v>0</v>
      </c>
      <c r="DB141" s="65">
        <f>Engine!DB67</f>
        <v>0</v>
      </c>
      <c r="DC141" s="65">
        <f>Engine!DC67</f>
        <v>0</v>
      </c>
      <c r="DD141" s="65">
        <f>Engine!DD67</f>
        <v>1200</v>
      </c>
      <c r="DE141" s="65">
        <f>Engine!DE67</f>
        <v>0</v>
      </c>
      <c r="DF141" s="65">
        <f>Engine!DF67</f>
        <v>0</v>
      </c>
      <c r="DG141" s="65">
        <f>Engine!DG67</f>
        <v>0</v>
      </c>
      <c r="DH141" s="65">
        <f>Engine!DH67</f>
        <v>1200</v>
      </c>
      <c r="DI141" s="65">
        <f>Engine!DI67</f>
        <v>0</v>
      </c>
      <c r="DJ141" s="65">
        <f>Engine!DJ67</f>
        <v>0</v>
      </c>
      <c r="DK141" s="65">
        <f>Engine!DK67</f>
        <v>0</v>
      </c>
      <c r="DL141" s="65">
        <f>Engine!DL67</f>
        <v>1200</v>
      </c>
      <c r="DM141" s="65">
        <f>Engine!DM67</f>
        <v>0</v>
      </c>
      <c r="DN141" s="65">
        <f>Engine!DN67</f>
        <v>0</v>
      </c>
      <c r="DO141" s="65">
        <f>Engine!DO67</f>
        <v>0</v>
      </c>
      <c r="DP141" s="65">
        <f>Engine!DP67</f>
        <v>1200</v>
      </c>
      <c r="DQ141" s="65">
        <f>Engine!DQ67</f>
        <v>0</v>
      </c>
      <c r="DR141" s="65">
        <f>Engine!DR67</f>
        <v>0</v>
      </c>
      <c r="DS141" s="65">
        <f>Engine!DS67</f>
        <v>0</v>
      </c>
      <c r="DT141" s="65">
        <f>Engine!DT67</f>
        <v>1200</v>
      </c>
      <c r="DU141" s="65">
        <f>Engine!DU67</f>
        <v>0</v>
      </c>
      <c r="DV141" s="65">
        <f>Engine!DV67</f>
        <v>0</v>
      </c>
      <c r="DW141" s="65">
        <f>Engine!DW67</f>
        <v>0</v>
      </c>
      <c r="DX141" s="65">
        <f>Engine!DX67</f>
        <v>1200</v>
      </c>
      <c r="DY141" s="65">
        <f>Engine!DY67</f>
        <v>0</v>
      </c>
      <c r="DZ141" s="65">
        <f>Engine!DZ67</f>
        <v>0</v>
      </c>
      <c r="EA141" s="65">
        <f>Engine!EA67</f>
        <v>0</v>
      </c>
      <c r="EB141" s="65">
        <f>Engine!EB67</f>
        <v>1200</v>
      </c>
      <c r="EC141" s="65">
        <f>Engine!EC67</f>
        <v>0</v>
      </c>
      <c r="ED141" s="65">
        <f>Engine!ED67</f>
        <v>0</v>
      </c>
      <c r="EE141" s="65">
        <f>Engine!EE67</f>
        <v>0</v>
      </c>
      <c r="EF141" s="65">
        <f>Engine!EF67</f>
        <v>1200</v>
      </c>
      <c r="EG141" s="65">
        <f>Engine!EG67</f>
        <v>0</v>
      </c>
      <c r="EH141" s="65">
        <f>Engine!EH67</f>
        <v>0</v>
      </c>
      <c r="EI141" s="65">
        <f>Engine!EI67</f>
        <v>0</v>
      </c>
      <c r="EJ141" s="65">
        <f>Engine!EJ67</f>
        <v>1200</v>
      </c>
      <c r="EK141" s="65">
        <f>Engine!EK67</f>
        <v>0</v>
      </c>
      <c r="EL141" s="65">
        <f>Engine!EL67</f>
        <v>0</v>
      </c>
      <c r="EM141" s="65">
        <f>Engine!EM67</f>
        <v>0</v>
      </c>
      <c r="EN141" s="65">
        <f>Engine!EN67</f>
        <v>1200</v>
      </c>
      <c r="EO141" s="65">
        <f>Engine!EO67</f>
        <v>0</v>
      </c>
      <c r="EP141" s="65">
        <f>Engine!EP67</f>
        <v>0</v>
      </c>
      <c r="EQ141" s="65">
        <f>Engine!EQ67</f>
        <v>0</v>
      </c>
      <c r="ER141" s="65">
        <f>Engine!ER67</f>
        <v>1200</v>
      </c>
      <c r="ES141" s="65">
        <f>Engine!ES67</f>
        <v>0</v>
      </c>
      <c r="ET141" s="65">
        <f>Engine!ET67</f>
        <v>0</v>
      </c>
      <c r="EU141" s="65">
        <f>Engine!EU67</f>
        <v>0</v>
      </c>
      <c r="EV141" s="65">
        <f>Engine!EV67</f>
        <v>1200</v>
      </c>
      <c r="EW141" s="65">
        <f>Engine!EW67</f>
        <v>0</v>
      </c>
      <c r="EX141" s="65">
        <f>Engine!EX67</f>
        <v>0</v>
      </c>
      <c r="EY141" s="65">
        <f>Engine!EY67</f>
        <v>0</v>
      </c>
      <c r="EZ141" s="65">
        <f>Engine!EZ67</f>
        <v>1200</v>
      </c>
      <c r="FA141" s="65">
        <f>Engine!FA67</f>
        <v>0</v>
      </c>
      <c r="FB141" s="65">
        <f>Engine!FB67</f>
        <v>0</v>
      </c>
    </row>
    <row r="142" spans="1:158" x14ac:dyDescent="0.3">
      <c r="A142" s="58" t="s">
        <v>82</v>
      </c>
      <c r="B142" s="3">
        <v>20</v>
      </c>
      <c r="C142" s="65">
        <f>Engine!C70</f>
        <v>0</v>
      </c>
      <c r="D142" s="65">
        <f>Engine!D70</f>
        <v>0</v>
      </c>
      <c r="E142" s="65">
        <f>Engine!E70</f>
        <v>7159.2</v>
      </c>
      <c r="F142" s="65">
        <f>Engine!F70</f>
        <v>0</v>
      </c>
      <c r="G142" s="65">
        <f>Engine!G70</f>
        <v>0</v>
      </c>
      <c r="H142" s="65">
        <f>Engine!H70</f>
        <v>0</v>
      </c>
      <c r="I142" s="65">
        <f>Engine!I70</f>
        <v>7159.2</v>
      </c>
      <c r="J142" s="65">
        <f>Engine!J70</f>
        <v>0</v>
      </c>
      <c r="K142" s="65">
        <f>Engine!K70</f>
        <v>0</v>
      </c>
      <c r="L142" s="65">
        <f>Engine!L70</f>
        <v>0</v>
      </c>
      <c r="M142" s="65">
        <f>Engine!M70</f>
        <v>3877.9</v>
      </c>
      <c r="N142" s="65">
        <f>Engine!N70</f>
        <v>0</v>
      </c>
      <c r="O142" s="65">
        <f>Engine!O70</f>
        <v>0</v>
      </c>
      <c r="P142" s="65">
        <f>Engine!P70</f>
        <v>0</v>
      </c>
      <c r="Q142" s="65">
        <f>Engine!Q70</f>
        <v>596.6</v>
      </c>
      <c r="R142" s="67">
        <f>Engine!R70</f>
        <v>0</v>
      </c>
      <c r="S142" s="65">
        <f>Engine!S70</f>
        <v>0</v>
      </c>
      <c r="T142" s="65">
        <f>Engine!T70</f>
        <v>0</v>
      </c>
      <c r="U142" s="65">
        <f>Engine!U70</f>
        <v>596.6</v>
      </c>
      <c r="V142" s="65">
        <f>Engine!V70</f>
        <v>0</v>
      </c>
      <c r="W142" s="65">
        <f>Engine!W70</f>
        <v>0</v>
      </c>
      <c r="X142" s="65">
        <f>Engine!X70</f>
        <v>0</v>
      </c>
      <c r="Y142" s="65">
        <f>Engine!Y70</f>
        <v>596.6</v>
      </c>
      <c r="Z142" s="65">
        <f>Engine!Z70</f>
        <v>0</v>
      </c>
      <c r="AA142" s="65">
        <f>Engine!AA70</f>
        <v>0</v>
      </c>
      <c r="AB142" s="65">
        <f>Engine!AB70</f>
        <v>0</v>
      </c>
      <c r="AC142" s="65">
        <f>Engine!AC70</f>
        <v>596.6</v>
      </c>
      <c r="AD142" s="65">
        <f>Engine!AD70</f>
        <v>0</v>
      </c>
      <c r="AE142" s="65">
        <f>Engine!AE70</f>
        <v>0</v>
      </c>
      <c r="AF142" s="65">
        <f>Engine!AF70</f>
        <v>0</v>
      </c>
      <c r="AG142" s="65">
        <f>Engine!AG70</f>
        <v>596.6</v>
      </c>
      <c r="AH142" s="65">
        <f>Engine!AH70</f>
        <v>0</v>
      </c>
      <c r="AI142" s="65">
        <f>Engine!AI70</f>
        <v>0</v>
      </c>
      <c r="AJ142" s="65">
        <f>Engine!AJ70</f>
        <v>0</v>
      </c>
      <c r="AK142" s="65">
        <f>Engine!AK70</f>
        <v>596.6</v>
      </c>
      <c r="AL142" s="65">
        <f>Engine!AL70</f>
        <v>0</v>
      </c>
      <c r="AM142" s="65">
        <f>Engine!AM70</f>
        <v>0</v>
      </c>
      <c r="AN142" s="65">
        <f>Engine!AN70</f>
        <v>0</v>
      </c>
      <c r="AO142" s="65">
        <f>Engine!AO70</f>
        <v>596.6</v>
      </c>
      <c r="AP142" s="65">
        <f>Engine!AP70</f>
        <v>0</v>
      </c>
      <c r="AQ142" s="65">
        <f>Engine!AQ70</f>
        <v>0</v>
      </c>
      <c r="AR142" s="65">
        <f>Engine!AR70</f>
        <v>0</v>
      </c>
      <c r="AS142" s="65">
        <f>Engine!AS70</f>
        <v>596.6</v>
      </c>
      <c r="AT142" s="65">
        <f>Engine!AT70</f>
        <v>0</v>
      </c>
      <c r="AU142" s="65">
        <f>Engine!AU70</f>
        <v>0</v>
      </c>
      <c r="AV142" s="65">
        <f>Engine!AV70</f>
        <v>0</v>
      </c>
      <c r="AW142" s="65">
        <f>Engine!AW70</f>
        <v>596.6</v>
      </c>
      <c r="AX142" s="65">
        <f>Engine!AX70</f>
        <v>0</v>
      </c>
      <c r="AY142" s="65">
        <f>Engine!AY70</f>
        <v>0</v>
      </c>
      <c r="AZ142" s="65">
        <f>Engine!AZ70</f>
        <v>0</v>
      </c>
      <c r="BA142" s="65">
        <f>Engine!BA70</f>
        <v>596.6</v>
      </c>
      <c r="BB142" s="65">
        <f>Engine!BB70</f>
        <v>0</v>
      </c>
      <c r="BC142" s="65">
        <f>Engine!BC70</f>
        <v>0</v>
      </c>
      <c r="BD142" s="65">
        <f>Engine!BD70</f>
        <v>0</v>
      </c>
      <c r="BE142" s="65">
        <f>Engine!BE70</f>
        <v>596.6</v>
      </c>
      <c r="BF142" s="65">
        <f>Engine!BF70</f>
        <v>0</v>
      </c>
      <c r="BG142" s="65">
        <f>Engine!BG70</f>
        <v>0</v>
      </c>
      <c r="BH142" s="65">
        <f>Engine!BH70</f>
        <v>0</v>
      </c>
      <c r="BI142" s="65">
        <f>Engine!BI70</f>
        <v>596.6</v>
      </c>
      <c r="BJ142" s="65">
        <f>Engine!BJ70</f>
        <v>0</v>
      </c>
      <c r="BK142" s="65">
        <f>Engine!BK70</f>
        <v>0</v>
      </c>
      <c r="BL142" s="65">
        <f>Engine!BL70</f>
        <v>0</v>
      </c>
      <c r="BM142" s="65">
        <f>Engine!BM70</f>
        <v>596.6</v>
      </c>
      <c r="BN142" s="65">
        <f>Engine!BN70</f>
        <v>0</v>
      </c>
      <c r="BO142" s="65">
        <f>Engine!BO70</f>
        <v>0</v>
      </c>
      <c r="BP142" s="65">
        <f>Engine!BP70</f>
        <v>0</v>
      </c>
      <c r="BQ142" s="65">
        <f>Engine!BQ70</f>
        <v>596.6</v>
      </c>
      <c r="BR142" s="65">
        <f>Engine!BR70</f>
        <v>0</v>
      </c>
      <c r="BS142" s="65">
        <f>Engine!BS70</f>
        <v>0</v>
      </c>
      <c r="BT142" s="65">
        <f>Engine!BT70</f>
        <v>0</v>
      </c>
      <c r="BU142" s="65">
        <f>Engine!BU70</f>
        <v>596.6</v>
      </c>
      <c r="BV142" s="65">
        <f>Engine!BV70</f>
        <v>0</v>
      </c>
      <c r="BW142" s="65">
        <f>Engine!BW70</f>
        <v>0</v>
      </c>
      <c r="BX142" s="65">
        <f>Engine!BX70</f>
        <v>0</v>
      </c>
      <c r="BY142" s="65">
        <f>Engine!BY70</f>
        <v>596.6</v>
      </c>
      <c r="BZ142" s="65">
        <f>Engine!BZ70</f>
        <v>0</v>
      </c>
      <c r="CA142" s="65">
        <f>Engine!CA70</f>
        <v>0</v>
      </c>
      <c r="CB142" s="65">
        <f>Engine!CB70</f>
        <v>0</v>
      </c>
      <c r="CC142" s="65">
        <f>Engine!CC70</f>
        <v>596.6</v>
      </c>
      <c r="CD142" s="65">
        <f>Engine!CD70</f>
        <v>0</v>
      </c>
      <c r="CE142" s="65">
        <f>Engine!CE70</f>
        <v>0</v>
      </c>
      <c r="CF142" s="65">
        <f>Engine!CF70</f>
        <v>0</v>
      </c>
      <c r="CG142" s="65">
        <f>Engine!CG70</f>
        <v>596.6</v>
      </c>
      <c r="CH142" s="65">
        <f>Engine!CH70</f>
        <v>0</v>
      </c>
      <c r="CI142" s="65">
        <f>Engine!CI70</f>
        <v>0</v>
      </c>
      <c r="CJ142" s="65">
        <f>Engine!CJ70</f>
        <v>0</v>
      </c>
      <c r="CK142" s="65">
        <f>Engine!CK70</f>
        <v>596.6</v>
      </c>
      <c r="CL142" s="65">
        <f>Engine!CL70</f>
        <v>0</v>
      </c>
      <c r="CM142" s="65">
        <f>Engine!CM70</f>
        <v>0</v>
      </c>
      <c r="CN142" s="65">
        <f>Engine!CN70</f>
        <v>0</v>
      </c>
      <c r="CO142" s="65">
        <f>Engine!CO70</f>
        <v>596.6</v>
      </c>
      <c r="CP142" s="65">
        <f>Engine!CP70</f>
        <v>0</v>
      </c>
      <c r="CQ142" s="65">
        <f>Engine!CQ70</f>
        <v>0</v>
      </c>
      <c r="CR142" s="65">
        <f>Engine!CR70</f>
        <v>0</v>
      </c>
      <c r="CS142" s="65">
        <f>Engine!CS70</f>
        <v>596.6</v>
      </c>
      <c r="CT142" s="65">
        <f>Engine!CT70</f>
        <v>0</v>
      </c>
      <c r="CU142" s="65">
        <f>Engine!CU70</f>
        <v>0</v>
      </c>
      <c r="CV142" s="65">
        <f>Engine!CV70</f>
        <v>0</v>
      </c>
      <c r="CW142" s="65">
        <f>Engine!CW70</f>
        <v>596.6</v>
      </c>
      <c r="CX142" s="65">
        <f>Engine!CX70</f>
        <v>0</v>
      </c>
      <c r="CY142" s="65">
        <f>Engine!CY70</f>
        <v>0</v>
      </c>
      <c r="CZ142" s="65">
        <f>Engine!CZ70</f>
        <v>0</v>
      </c>
      <c r="DA142" s="65">
        <f>Engine!DA70</f>
        <v>596.6</v>
      </c>
      <c r="DB142" s="65">
        <f>Engine!DB70</f>
        <v>0</v>
      </c>
      <c r="DC142" s="65">
        <f>Engine!DC70</f>
        <v>0</v>
      </c>
      <c r="DD142" s="65">
        <f>Engine!DD70</f>
        <v>0</v>
      </c>
      <c r="DE142" s="65">
        <f>Engine!DE70</f>
        <v>596.6</v>
      </c>
      <c r="DF142" s="65">
        <f>Engine!DF70</f>
        <v>0</v>
      </c>
      <c r="DG142" s="65">
        <f>Engine!DG70</f>
        <v>0</v>
      </c>
      <c r="DH142" s="65">
        <f>Engine!DH70</f>
        <v>0</v>
      </c>
      <c r="DI142" s="65">
        <f>Engine!DI70</f>
        <v>596.6</v>
      </c>
      <c r="DJ142" s="65">
        <f>Engine!DJ70</f>
        <v>0</v>
      </c>
      <c r="DK142" s="65">
        <f>Engine!DK70</f>
        <v>0</v>
      </c>
      <c r="DL142" s="65">
        <f>Engine!DL70</f>
        <v>0</v>
      </c>
      <c r="DM142" s="65">
        <f>Engine!DM70</f>
        <v>596.6</v>
      </c>
      <c r="DN142" s="65">
        <f>Engine!DN70</f>
        <v>0</v>
      </c>
      <c r="DO142" s="65">
        <f>Engine!DO70</f>
        <v>0</v>
      </c>
      <c r="DP142" s="65">
        <f>Engine!DP70</f>
        <v>0</v>
      </c>
      <c r="DQ142" s="65">
        <f>Engine!DQ70</f>
        <v>596.6</v>
      </c>
      <c r="DR142" s="65">
        <f>Engine!DR70</f>
        <v>0</v>
      </c>
      <c r="DS142" s="65">
        <f>Engine!DS70</f>
        <v>0</v>
      </c>
      <c r="DT142" s="65">
        <f>Engine!DT70</f>
        <v>0</v>
      </c>
      <c r="DU142" s="65">
        <f>Engine!DU70</f>
        <v>596.6</v>
      </c>
      <c r="DV142" s="65">
        <f>Engine!DV70</f>
        <v>0</v>
      </c>
      <c r="DW142" s="65">
        <f>Engine!DW70</f>
        <v>0</v>
      </c>
      <c r="DX142" s="65">
        <f>Engine!DX70</f>
        <v>0</v>
      </c>
      <c r="DY142" s="65">
        <f>Engine!DY70</f>
        <v>596.6</v>
      </c>
      <c r="DZ142" s="65">
        <f>Engine!DZ70</f>
        <v>0</v>
      </c>
      <c r="EA142" s="65">
        <f>Engine!EA70</f>
        <v>0</v>
      </c>
      <c r="EB142" s="65">
        <f>Engine!EB70</f>
        <v>0</v>
      </c>
      <c r="EC142" s="65">
        <f>Engine!EC70</f>
        <v>596.6</v>
      </c>
      <c r="ED142" s="65">
        <f>Engine!ED70</f>
        <v>0</v>
      </c>
      <c r="EE142" s="65">
        <f>Engine!EE70</f>
        <v>0</v>
      </c>
      <c r="EF142" s="65">
        <f>Engine!EF70</f>
        <v>0</v>
      </c>
      <c r="EG142" s="65">
        <f>Engine!EG70</f>
        <v>596.6</v>
      </c>
      <c r="EH142" s="65">
        <f>Engine!EH70</f>
        <v>0</v>
      </c>
      <c r="EI142" s="65">
        <f>Engine!EI70</f>
        <v>0</v>
      </c>
      <c r="EJ142" s="65">
        <f>Engine!EJ70</f>
        <v>0</v>
      </c>
      <c r="EK142" s="65">
        <f>Engine!EK70</f>
        <v>596.6</v>
      </c>
      <c r="EL142" s="65">
        <f>Engine!EL70</f>
        <v>0</v>
      </c>
      <c r="EM142" s="65">
        <f>Engine!EM70</f>
        <v>0</v>
      </c>
      <c r="EN142" s="65">
        <f>Engine!EN70</f>
        <v>0</v>
      </c>
      <c r="EO142" s="65">
        <f>Engine!EO70</f>
        <v>596.6</v>
      </c>
      <c r="EP142" s="65">
        <f>Engine!EP70</f>
        <v>0</v>
      </c>
      <c r="EQ142" s="65">
        <f>Engine!EQ70</f>
        <v>0</v>
      </c>
      <c r="ER142" s="65">
        <f>Engine!ER70</f>
        <v>0</v>
      </c>
      <c r="ES142" s="65">
        <f>Engine!ES70</f>
        <v>596.6</v>
      </c>
      <c r="ET142" s="65">
        <f>Engine!ET70</f>
        <v>0</v>
      </c>
      <c r="EU142" s="65">
        <f>Engine!EU70</f>
        <v>0</v>
      </c>
      <c r="EV142" s="65">
        <f>Engine!EV70</f>
        <v>0</v>
      </c>
      <c r="EW142" s="65">
        <f>Engine!EW70</f>
        <v>596.6</v>
      </c>
      <c r="EX142" s="65">
        <f>Engine!EX70</f>
        <v>0</v>
      </c>
      <c r="EY142" s="65">
        <f>Engine!EY70</f>
        <v>0</v>
      </c>
      <c r="EZ142" s="65">
        <f>Engine!EZ70</f>
        <v>0</v>
      </c>
      <c r="FA142" s="65">
        <f>Engine!FA70</f>
        <v>447.45000000000005</v>
      </c>
      <c r="FB142" s="65">
        <f>Engine!FB70</f>
        <v>0</v>
      </c>
    </row>
    <row r="143" spans="1:158" x14ac:dyDescent="0.3">
      <c r="A143" s="58" t="s">
        <v>126</v>
      </c>
      <c r="B143" s="4">
        <v>20</v>
      </c>
      <c r="C143" s="65">
        <f>Engine!C94</f>
        <v>3000</v>
      </c>
      <c r="D143" s="65">
        <f>Engine!D94</f>
        <v>0</v>
      </c>
      <c r="E143" s="65">
        <f>Engine!E94</f>
        <v>0</v>
      </c>
      <c r="F143" s="65">
        <f>Engine!F94</f>
        <v>0</v>
      </c>
      <c r="G143" s="65">
        <f>Engine!G94</f>
        <v>3000</v>
      </c>
      <c r="H143" s="65">
        <f>Engine!H94</f>
        <v>0</v>
      </c>
      <c r="I143" s="65">
        <f>Engine!I94</f>
        <v>0</v>
      </c>
      <c r="J143" s="65">
        <f>Engine!J94</f>
        <v>0</v>
      </c>
      <c r="K143" s="65">
        <f>Engine!K94</f>
        <v>3000</v>
      </c>
      <c r="L143" s="65">
        <f>Engine!L94</f>
        <v>0</v>
      </c>
      <c r="M143" s="65">
        <f>Engine!M94</f>
        <v>0</v>
      </c>
      <c r="N143" s="65">
        <f>Engine!N94</f>
        <v>0</v>
      </c>
      <c r="O143" s="65">
        <f>Engine!O94</f>
        <v>3000</v>
      </c>
      <c r="P143" s="65">
        <f>Engine!P94</f>
        <v>0</v>
      </c>
      <c r="Q143" s="65">
        <f>Engine!Q94</f>
        <v>0</v>
      </c>
      <c r="R143" s="67">
        <f>Engine!R94</f>
        <v>0</v>
      </c>
      <c r="S143" s="65">
        <f>Engine!S94</f>
        <v>3000</v>
      </c>
      <c r="T143" s="65">
        <f>Engine!T94</f>
        <v>0</v>
      </c>
      <c r="U143" s="65">
        <f>Engine!U94</f>
        <v>0</v>
      </c>
      <c r="V143" s="65">
        <f>Engine!V94</f>
        <v>0</v>
      </c>
      <c r="W143" s="65">
        <f>Engine!W94</f>
        <v>3000</v>
      </c>
      <c r="X143" s="65">
        <f>Engine!X94</f>
        <v>0</v>
      </c>
      <c r="Y143" s="65">
        <f>Engine!Y94</f>
        <v>0</v>
      </c>
      <c r="Z143" s="65">
        <f>Engine!Z94</f>
        <v>0</v>
      </c>
      <c r="AA143" s="65">
        <f>Engine!AA94</f>
        <v>3000</v>
      </c>
      <c r="AB143" s="65">
        <f>Engine!AB94</f>
        <v>0</v>
      </c>
      <c r="AC143" s="65">
        <f>Engine!AC94</f>
        <v>0</v>
      </c>
      <c r="AD143" s="65">
        <f>Engine!AD94</f>
        <v>0</v>
      </c>
      <c r="AE143" s="65">
        <f>Engine!AE94</f>
        <v>3000</v>
      </c>
      <c r="AF143" s="65">
        <f>Engine!AF94</f>
        <v>0</v>
      </c>
      <c r="AG143" s="65">
        <f>Engine!AG94</f>
        <v>0</v>
      </c>
      <c r="AH143" s="65">
        <f>Engine!AH94</f>
        <v>0</v>
      </c>
      <c r="AI143" s="65">
        <f>Engine!AI94</f>
        <v>3000</v>
      </c>
      <c r="AJ143" s="65">
        <f>Engine!AJ94</f>
        <v>0</v>
      </c>
      <c r="AK143" s="65">
        <f>Engine!AK94</f>
        <v>0</v>
      </c>
      <c r="AL143" s="65">
        <f>Engine!AL94</f>
        <v>0</v>
      </c>
      <c r="AM143" s="65">
        <f>Engine!AM94</f>
        <v>3000</v>
      </c>
      <c r="AN143" s="65">
        <f>Engine!AN94</f>
        <v>0</v>
      </c>
      <c r="AO143" s="65">
        <f>Engine!AO94</f>
        <v>0</v>
      </c>
      <c r="AP143" s="65">
        <f>Engine!AP94</f>
        <v>0</v>
      </c>
      <c r="AQ143" s="65">
        <f>Engine!AQ94</f>
        <v>3000</v>
      </c>
      <c r="AR143" s="65">
        <f>Engine!AR94</f>
        <v>0</v>
      </c>
      <c r="AS143" s="65">
        <f>Engine!AS94</f>
        <v>0</v>
      </c>
      <c r="AT143" s="65">
        <f>Engine!AT94</f>
        <v>0</v>
      </c>
      <c r="AU143" s="65">
        <f>Engine!AU94</f>
        <v>3000</v>
      </c>
      <c r="AV143" s="65">
        <f>Engine!AV94</f>
        <v>0</v>
      </c>
      <c r="AW143" s="65">
        <f>Engine!AW94</f>
        <v>0</v>
      </c>
      <c r="AX143" s="65">
        <f>Engine!AX94</f>
        <v>0</v>
      </c>
      <c r="AY143" s="65">
        <f>Engine!AY94</f>
        <v>3000</v>
      </c>
      <c r="AZ143" s="65">
        <f>Engine!AZ94</f>
        <v>0</v>
      </c>
      <c r="BA143" s="65">
        <f>Engine!BA94</f>
        <v>0</v>
      </c>
      <c r="BB143" s="65">
        <f>Engine!BB94</f>
        <v>0</v>
      </c>
      <c r="BC143" s="65">
        <f>Engine!BC94</f>
        <v>3000</v>
      </c>
      <c r="BD143" s="65">
        <f>Engine!BD94</f>
        <v>0</v>
      </c>
      <c r="BE143" s="65">
        <f>Engine!BE94</f>
        <v>0</v>
      </c>
      <c r="BF143" s="65">
        <f>Engine!BF94</f>
        <v>0</v>
      </c>
      <c r="BG143" s="65">
        <f>Engine!BG94</f>
        <v>3000</v>
      </c>
      <c r="BH143" s="65">
        <f>Engine!BH94</f>
        <v>0</v>
      </c>
      <c r="BI143" s="65">
        <f>Engine!BI94</f>
        <v>0</v>
      </c>
      <c r="BJ143" s="65">
        <f>Engine!BJ94</f>
        <v>0</v>
      </c>
      <c r="BK143" s="65">
        <f>Engine!BK94</f>
        <v>3000</v>
      </c>
      <c r="BL143" s="65">
        <f>Engine!BL94</f>
        <v>0</v>
      </c>
      <c r="BM143" s="65">
        <f>Engine!BM94</f>
        <v>0</v>
      </c>
      <c r="BN143" s="65">
        <f>Engine!BN94</f>
        <v>0</v>
      </c>
      <c r="BO143" s="65">
        <f>Engine!BO94</f>
        <v>3000</v>
      </c>
      <c r="BP143" s="65">
        <f>Engine!BP94</f>
        <v>0</v>
      </c>
      <c r="BQ143" s="65">
        <f>Engine!BQ94</f>
        <v>0</v>
      </c>
      <c r="BR143" s="65">
        <f>Engine!BR94</f>
        <v>0</v>
      </c>
      <c r="BS143" s="65">
        <f>Engine!BS94</f>
        <v>3000</v>
      </c>
      <c r="BT143" s="65">
        <f>Engine!BT94</f>
        <v>0</v>
      </c>
      <c r="BU143" s="65">
        <f>Engine!BU94</f>
        <v>0</v>
      </c>
      <c r="BV143" s="65">
        <f>Engine!BV94</f>
        <v>0</v>
      </c>
      <c r="BW143" s="65">
        <f>Engine!BW94</f>
        <v>3000</v>
      </c>
      <c r="BX143" s="65">
        <f>Engine!BX94</f>
        <v>0</v>
      </c>
      <c r="BY143" s="65">
        <f>Engine!BY94</f>
        <v>0</v>
      </c>
      <c r="BZ143" s="65">
        <f>Engine!BZ94</f>
        <v>0</v>
      </c>
      <c r="CA143" s="65">
        <f>Engine!CA94</f>
        <v>3000</v>
      </c>
      <c r="CB143" s="65">
        <f>Engine!CB94</f>
        <v>0</v>
      </c>
      <c r="CC143" s="65">
        <f>Engine!CC94</f>
        <v>0</v>
      </c>
      <c r="CD143" s="65">
        <f>Engine!CD94</f>
        <v>0</v>
      </c>
      <c r="CE143" s="65">
        <f>Engine!CE94</f>
        <v>3000</v>
      </c>
      <c r="CF143" s="65">
        <f>Engine!CF94</f>
        <v>0</v>
      </c>
      <c r="CG143" s="65">
        <f>Engine!CG94</f>
        <v>0</v>
      </c>
      <c r="CH143" s="65">
        <f>Engine!CH94</f>
        <v>0</v>
      </c>
      <c r="CI143" s="65">
        <f>Engine!CI94</f>
        <v>3000</v>
      </c>
      <c r="CJ143" s="65">
        <f>Engine!CJ94</f>
        <v>0</v>
      </c>
      <c r="CK143" s="65">
        <f>Engine!CK94</f>
        <v>0</v>
      </c>
      <c r="CL143" s="65">
        <f>Engine!CL94</f>
        <v>0</v>
      </c>
      <c r="CM143" s="65">
        <f>Engine!CM94</f>
        <v>3000</v>
      </c>
      <c r="CN143" s="65">
        <f>Engine!CN94</f>
        <v>0</v>
      </c>
      <c r="CO143" s="65">
        <f>Engine!CO94</f>
        <v>0</v>
      </c>
      <c r="CP143" s="65">
        <f>Engine!CP94</f>
        <v>0</v>
      </c>
      <c r="CQ143" s="65">
        <f>Engine!CQ94</f>
        <v>3000</v>
      </c>
      <c r="CR143" s="65">
        <f>Engine!CR94</f>
        <v>0</v>
      </c>
      <c r="CS143" s="65">
        <f>Engine!CS94</f>
        <v>0</v>
      </c>
      <c r="CT143" s="65">
        <f>Engine!CT94</f>
        <v>0</v>
      </c>
      <c r="CU143" s="65">
        <f>Engine!CU94</f>
        <v>3000</v>
      </c>
      <c r="CV143" s="65">
        <f>Engine!CV94</f>
        <v>0</v>
      </c>
      <c r="CW143" s="65">
        <f>Engine!CW94</f>
        <v>0</v>
      </c>
      <c r="CX143" s="65">
        <f>Engine!CX94</f>
        <v>0</v>
      </c>
      <c r="CY143" s="65">
        <f>Engine!CY94</f>
        <v>3000</v>
      </c>
      <c r="CZ143" s="65">
        <f>Engine!CZ94</f>
        <v>0</v>
      </c>
      <c r="DA143" s="65">
        <f>Engine!DA94</f>
        <v>0</v>
      </c>
      <c r="DB143" s="65">
        <f>Engine!DB94</f>
        <v>0</v>
      </c>
      <c r="DC143" s="65">
        <f>Engine!DC94</f>
        <v>3000</v>
      </c>
      <c r="DD143" s="65">
        <f>Engine!DD94</f>
        <v>0</v>
      </c>
      <c r="DE143" s="65">
        <f>Engine!DE94</f>
        <v>0</v>
      </c>
      <c r="DF143" s="65">
        <f>Engine!DF94</f>
        <v>0</v>
      </c>
      <c r="DG143" s="65">
        <f>Engine!DG94</f>
        <v>3000</v>
      </c>
      <c r="DH143" s="65">
        <f>Engine!DH94</f>
        <v>0</v>
      </c>
      <c r="DI143" s="65">
        <f>Engine!DI94</f>
        <v>0</v>
      </c>
      <c r="DJ143" s="65">
        <f>Engine!DJ94</f>
        <v>0</v>
      </c>
      <c r="DK143" s="65">
        <f>Engine!DK94</f>
        <v>3000</v>
      </c>
      <c r="DL143" s="65">
        <f>Engine!DL94</f>
        <v>0</v>
      </c>
      <c r="DM143" s="65">
        <f>Engine!DM94</f>
        <v>0</v>
      </c>
      <c r="DN143" s="65">
        <f>Engine!DN94</f>
        <v>0</v>
      </c>
      <c r="DO143" s="65">
        <f>Engine!DO94</f>
        <v>3000</v>
      </c>
      <c r="DP143" s="65">
        <f>Engine!DP94</f>
        <v>0</v>
      </c>
      <c r="DQ143" s="65">
        <f>Engine!DQ94</f>
        <v>0</v>
      </c>
      <c r="DR143" s="65">
        <f>Engine!DR94</f>
        <v>0</v>
      </c>
      <c r="DS143" s="65">
        <f>Engine!DS94</f>
        <v>3000</v>
      </c>
      <c r="DT143" s="65">
        <f>Engine!DT94</f>
        <v>0</v>
      </c>
      <c r="DU143" s="65">
        <f>Engine!DU94</f>
        <v>0</v>
      </c>
      <c r="DV143" s="65">
        <f>Engine!DV94</f>
        <v>0</v>
      </c>
      <c r="DW143" s="65">
        <f>Engine!DW94</f>
        <v>3000</v>
      </c>
      <c r="DX143" s="65">
        <f>Engine!DX94</f>
        <v>0</v>
      </c>
      <c r="DY143" s="65">
        <f>Engine!DY94</f>
        <v>0</v>
      </c>
      <c r="DZ143" s="65">
        <f>Engine!DZ94</f>
        <v>0</v>
      </c>
      <c r="EA143" s="65">
        <f>Engine!EA94</f>
        <v>3000</v>
      </c>
      <c r="EB143" s="65">
        <f>Engine!EB94</f>
        <v>0</v>
      </c>
      <c r="EC143" s="65">
        <f>Engine!EC94</f>
        <v>0</v>
      </c>
      <c r="ED143" s="65">
        <f>Engine!ED94</f>
        <v>0</v>
      </c>
      <c r="EE143" s="65">
        <f>Engine!EE94</f>
        <v>3000</v>
      </c>
      <c r="EF143" s="65">
        <f>Engine!EF94</f>
        <v>0</v>
      </c>
      <c r="EG143" s="65">
        <f>Engine!EG94</f>
        <v>0</v>
      </c>
      <c r="EH143" s="65">
        <f>Engine!EH94</f>
        <v>0</v>
      </c>
      <c r="EI143" s="65">
        <f>Engine!EI94</f>
        <v>3000</v>
      </c>
      <c r="EJ143" s="65">
        <f>Engine!EJ94</f>
        <v>0</v>
      </c>
      <c r="EK143" s="65">
        <f>Engine!EK94</f>
        <v>0</v>
      </c>
      <c r="EL143" s="65">
        <f>Engine!EL94</f>
        <v>0</v>
      </c>
      <c r="EM143" s="65">
        <f>Engine!EM94</f>
        <v>3000</v>
      </c>
      <c r="EN143" s="65">
        <f>Engine!EN94</f>
        <v>0</v>
      </c>
      <c r="EO143" s="65">
        <f>Engine!EO94</f>
        <v>0</v>
      </c>
      <c r="EP143" s="65">
        <f>Engine!EP94</f>
        <v>0</v>
      </c>
      <c r="EQ143" s="65">
        <f>Engine!EQ94</f>
        <v>3000</v>
      </c>
      <c r="ER143" s="65">
        <f>Engine!ER94</f>
        <v>0</v>
      </c>
      <c r="ES143" s="65">
        <f>Engine!ES94</f>
        <v>0</v>
      </c>
      <c r="ET143" s="65">
        <f>Engine!ET94</f>
        <v>0</v>
      </c>
      <c r="EU143" s="65">
        <f>Engine!EU94</f>
        <v>3000</v>
      </c>
      <c r="EV143" s="65">
        <f>Engine!EV94</f>
        <v>0</v>
      </c>
      <c r="EW143" s="65">
        <f>Engine!EW94</f>
        <v>0</v>
      </c>
      <c r="EX143" s="65">
        <f>Engine!EX94</f>
        <v>0</v>
      </c>
      <c r="EY143" s="65">
        <f>Engine!EY94</f>
        <v>3000</v>
      </c>
      <c r="EZ143" s="65">
        <f>Engine!EZ94</f>
        <v>0</v>
      </c>
      <c r="FA143" s="65">
        <f>Engine!FA94</f>
        <v>0</v>
      </c>
      <c r="FB143" s="65">
        <f>Engine!FB94</f>
        <v>0</v>
      </c>
    </row>
    <row r="144" spans="1:158" x14ac:dyDescent="0.3">
      <c r="A144" s="58" t="s">
        <v>190</v>
      </c>
      <c r="B144" s="4">
        <v>0</v>
      </c>
      <c r="C144" s="65">
        <f>Engine!C97</f>
        <v>0</v>
      </c>
      <c r="D144" s="65">
        <f>Engine!D97</f>
        <v>1099.6799999999998</v>
      </c>
      <c r="E144" s="65">
        <f>Engine!E97</f>
        <v>0</v>
      </c>
      <c r="F144" s="65">
        <f>Engine!F97</f>
        <v>0</v>
      </c>
      <c r="G144" s="65">
        <f>Engine!G97</f>
        <v>0</v>
      </c>
      <c r="H144" s="65">
        <f>Engine!H97</f>
        <v>1099.6799999999998</v>
      </c>
      <c r="I144" s="65">
        <f>Engine!I97</f>
        <v>0</v>
      </c>
      <c r="J144" s="65">
        <f>Engine!J97</f>
        <v>0</v>
      </c>
      <c r="K144" s="65">
        <f>Engine!K97</f>
        <v>0</v>
      </c>
      <c r="L144" s="65">
        <f>Engine!L97</f>
        <v>1099.6799999999998</v>
      </c>
      <c r="M144" s="65">
        <f>Engine!M97</f>
        <v>0</v>
      </c>
      <c r="N144" s="65">
        <f>Engine!N97</f>
        <v>0</v>
      </c>
      <c r="O144" s="65">
        <f>Engine!O97</f>
        <v>0</v>
      </c>
      <c r="P144" s="65">
        <f>Engine!P97</f>
        <v>1099.6799999999998</v>
      </c>
      <c r="Q144" s="65">
        <f>Engine!Q97</f>
        <v>0</v>
      </c>
      <c r="R144" s="67">
        <f>Engine!R97</f>
        <v>0</v>
      </c>
      <c r="S144" s="65">
        <f>Engine!S97</f>
        <v>0</v>
      </c>
      <c r="T144" s="65">
        <f>Engine!T97</f>
        <v>1099.6799999999998</v>
      </c>
      <c r="U144" s="65">
        <f>Engine!U97</f>
        <v>0</v>
      </c>
      <c r="V144" s="65">
        <f>Engine!V97</f>
        <v>0</v>
      </c>
      <c r="W144" s="65">
        <f>Engine!W97</f>
        <v>0</v>
      </c>
      <c r="X144" s="65">
        <f>Engine!X97</f>
        <v>1099.6799999999998</v>
      </c>
      <c r="Y144" s="65">
        <f>Engine!Y97</f>
        <v>0</v>
      </c>
      <c r="Z144" s="65">
        <f>Engine!Z97</f>
        <v>0</v>
      </c>
      <c r="AA144" s="65">
        <f>Engine!AA97</f>
        <v>0</v>
      </c>
      <c r="AB144" s="65">
        <f>Engine!AB97</f>
        <v>1099.6799999999998</v>
      </c>
      <c r="AC144" s="65">
        <f>Engine!AC97</f>
        <v>0</v>
      </c>
      <c r="AD144" s="65">
        <f>Engine!AD97</f>
        <v>0</v>
      </c>
      <c r="AE144" s="65">
        <f>Engine!AE97</f>
        <v>0</v>
      </c>
      <c r="AF144" s="65">
        <f>Engine!AF97</f>
        <v>1099.6799999999998</v>
      </c>
      <c r="AG144" s="65">
        <f>Engine!AG97</f>
        <v>0</v>
      </c>
      <c r="AH144" s="65">
        <f>Engine!AH97</f>
        <v>0</v>
      </c>
      <c r="AI144" s="65">
        <f>Engine!AI97</f>
        <v>0</v>
      </c>
      <c r="AJ144" s="65">
        <f>Engine!AJ97</f>
        <v>1099.6799999999998</v>
      </c>
      <c r="AK144" s="65">
        <f>Engine!AK97</f>
        <v>0</v>
      </c>
      <c r="AL144" s="65">
        <f>Engine!AL97</f>
        <v>0</v>
      </c>
      <c r="AM144" s="65">
        <f>Engine!AM97</f>
        <v>0</v>
      </c>
      <c r="AN144" s="65">
        <f>Engine!AN97</f>
        <v>1099.6799999999998</v>
      </c>
      <c r="AO144" s="65">
        <f>Engine!AO97</f>
        <v>0</v>
      </c>
      <c r="AP144" s="65">
        <f>Engine!AP97</f>
        <v>0</v>
      </c>
      <c r="AQ144" s="65">
        <f>Engine!AQ97</f>
        <v>0</v>
      </c>
      <c r="AR144" s="65">
        <f>Engine!AR97</f>
        <v>1099.6799999999998</v>
      </c>
      <c r="AS144" s="65">
        <f>Engine!AS97</f>
        <v>0</v>
      </c>
      <c r="AT144" s="65">
        <f>Engine!AT97</f>
        <v>0</v>
      </c>
      <c r="AU144" s="65">
        <f>Engine!AU97</f>
        <v>0</v>
      </c>
      <c r="AV144" s="65">
        <f>Engine!AV97</f>
        <v>1099.6799999999998</v>
      </c>
      <c r="AW144" s="65">
        <f>Engine!AW97</f>
        <v>0</v>
      </c>
      <c r="AX144" s="65">
        <f>Engine!AX97</f>
        <v>0</v>
      </c>
      <c r="AY144" s="65">
        <f>Engine!AY97</f>
        <v>0</v>
      </c>
      <c r="AZ144" s="65">
        <f>Engine!AZ97</f>
        <v>1099.6799999999998</v>
      </c>
      <c r="BA144" s="65">
        <f>Engine!BA97</f>
        <v>0</v>
      </c>
      <c r="BB144" s="65">
        <f>Engine!BB97</f>
        <v>0</v>
      </c>
      <c r="BC144" s="65">
        <f>Engine!BC97</f>
        <v>0</v>
      </c>
      <c r="BD144" s="65">
        <f>Engine!BD97</f>
        <v>1099.6799999999998</v>
      </c>
      <c r="BE144" s="65">
        <f>Engine!BE97</f>
        <v>0</v>
      </c>
      <c r="BF144" s="65">
        <f>Engine!BF97</f>
        <v>0</v>
      </c>
      <c r="BG144" s="65">
        <f>Engine!BG97</f>
        <v>0</v>
      </c>
      <c r="BH144" s="65">
        <f>Engine!BH97</f>
        <v>1099.6799999999998</v>
      </c>
      <c r="BI144" s="65">
        <f>Engine!BI97</f>
        <v>0</v>
      </c>
      <c r="BJ144" s="65">
        <f>Engine!BJ97</f>
        <v>0</v>
      </c>
      <c r="BK144" s="65">
        <f>Engine!BK97</f>
        <v>0</v>
      </c>
      <c r="BL144" s="65">
        <f>Engine!BL97</f>
        <v>1099.6799999999998</v>
      </c>
      <c r="BM144" s="65">
        <f>Engine!BM97</f>
        <v>0</v>
      </c>
      <c r="BN144" s="65">
        <f>Engine!BN97</f>
        <v>0</v>
      </c>
      <c r="BO144" s="65">
        <f>Engine!BO97</f>
        <v>0</v>
      </c>
      <c r="BP144" s="65">
        <f>Engine!BP97</f>
        <v>1099.6799999999998</v>
      </c>
      <c r="BQ144" s="65">
        <f>Engine!BQ97</f>
        <v>0</v>
      </c>
      <c r="BR144" s="65">
        <f>Engine!BR97</f>
        <v>0</v>
      </c>
      <c r="BS144" s="65">
        <f>Engine!BS97</f>
        <v>0</v>
      </c>
      <c r="BT144" s="65">
        <f>Engine!BT97</f>
        <v>1099.6799999999998</v>
      </c>
      <c r="BU144" s="65">
        <f>Engine!BU97</f>
        <v>0</v>
      </c>
      <c r="BV144" s="65">
        <f>Engine!BV97</f>
        <v>0</v>
      </c>
      <c r="BW144" s="65">
        <f>Engine!BW97</f>
        <v>0</v>
      </c>
      <c r="BX144" s="65">
        <f>Engine!BX97</f>
        <v>1099.6799999999998</v>
      </c>
      <c r="BY144" s="65">
        <f>Engine!BY97</f>
        <v>0</v>
      </c>
      <c r="BZ144" s="65">
        <f>Engine!BZ97</f>
        <v>0</v>
      </c>
      <c r="CA144" s="65">
        <f>Engine!CA97</f>
        <v>0</v>
      </c>
      <c r="CB144" s="65">
        <f>Engine!CB97</f>
        <v>1099.6799999999998</v>
      </c>
      <c r="CC144" s="65">
        <f>Engine!CC97</f>
        <v>0</v>
      </c>
      <c r="CD144" s="65">
        <f>Engine!CD97</f>
        <v>0</v>
      </c>
      <c r="CE144" s="65">
        <f>Engine!CE97</f>
        <v>0</v>
      </c>
      <c r="CF144" s="65">
        <f>Engine!CF97</f>
        <v>1099.6799999999998</v>
      </c>
      <c r="CG144" s="65">
        <f>Engine!CG97</f>
        <v>0</v>
      </c>
      <c r="CH144" s="65">
        <f>Engine!CH97</f>
        <v>0</v>
      </c>
      <c r="CI144" s="65">
        <f>Engine!CI97</f>
        <v>0</v>
      </c>
      <c r="CJ144" s="65">
        <f>Engine!CJ97</f>
        <v>1099.6799999999998</v>
      </c>
      <c r="CK144" s="65">
        <f>Engine!CK97</f>
        <v>0</v>
      </c>
      <c r="CL144" s="65">
        <f>Engine!CL97</f>
        <v>0</v>
      </c>
      <c r="CM144" s="65">
        <f>Engine!CM97</f>
        <v>0</v>
      </c>
      <c r="CN144" s="65">
        <f>Engine!CN97</f>
        <v>1099.6799999999998</v>
      </c>
      <c r="CO144" s="65">
        <f>Engine!CO97</f>
        <v>0</v>
      </c>
      <c r="CP144" s="65">
        <f>Engine!CP97</f>
        <v>0</v>
      </c>
      <c r="CQ144" s="65">
        <f>Engine!CQ97</f>
        <v>0</v>
      </c>
      <c r="CR144" s="65">
        <f>Engine!CR97</f>
        <v>1099.6799999999998</v>
      </c>
      <c r="CS144" s="65">
        <f>Engine!CS97</f>
        <v>0</v>
      </c>
      <c r="CT144" s="65">
        <f>Engine!CT97</f>
        <v>0</v>
      </c>
      <c r="CU144" s="65">
        <f>Engine!CU97</f>
        <v>0</v>
      </c>
      <c r="CV144" s="65">
        <f>Engine!CV97</f>
        <v>1099.6799999999998</v>
      </c>
      <c r="CW144" s="65">
        <f>Engine!CW97</f>
        <v>0</v>
      </c>
      <c r="CX144" s="65">
        <f>Engine!CX97</f>
        <v>0</v>
      </c>
      <c r="CY144" s="65">
        <f>Engine!CY97</f>
        <v>0</v>
      </c>
      <c r="CZ144" s="65">
        <f>Engine!CZ97</f>
        <v>1099.6799999999998</v>
      </c>
      <c r="DA144" s="65">
        <f>Engine!DA97</f>
        <v>0</v>
      </c>
      <c r="DB144" s="65">
        <f>Engine!DB97</f>
        <v>0</v>
      </c>
      <c r="DC144" s="65">
        <f>Engine!DC97</f>
        <v>0</v>
      </c>
      <c r="DD144" s="65">
        <f>Engine!DD97</f>
        <v>1099.6799999999998</v>
      </c>
      <c r="DE144" s="65">
        <f>Engine!DE97</f>
        <v>0</v>
      </c>
      <c r="DF144" s="65">
        <f>Engine!DF97</f>
        <v>0</v>
      </c>
      <c r="DG144" s="65">
        <f>Engine!DG97</f>
        <v>0</v>
      </c>
      <c r="DH144" s="65">
        <f>Engine!DH97</f>
        <v>1099.6799999999998</v>
      </c>
      <c r="DI144" s="65">
        <f>Engine!DI97</f>
        <v>0</v>
      </c>
      <c r="DJ144" s="65">
        <f>Engine!DJ97</f>
        <v>0</v>
      </c>
      <c r="DK144" s="65">
        <f>Engine!DK97</f>
        <v>0</v>
      </c>
      <c r="DL144" s="65">
        <f>Engine!DL97</f>
        <v>1099.6799999999998</v>
      </c>
      <c r="DM144" s="65">
        <f>Engine!DM97</f>
        <v>0</v>
      </c>
      <c r="DN144" s="65">
        <f>Engine!DN97</f>
        <v>0</v>
      </c>
      <c r="DO144" s="65">
        <f>Engine!DO97</f>
        <v>0</v>
      </c>
      <c r="DP144" s="65">
        <f>Engine!DP97</f>
        <v>1099.6799999999998</v>
      </c>
      <c r="DQ144" s="65">
        <f>Engine!DQ97</f>
        <v>0</v>
      </c>
      <c r="DR144" s="65">
        <f>Engine!DR97</f>
        <v>0</v>
      </c>
      <c r="DS144" s="65">
        <f>Engine!DS97</f>
        <v>0</v>
      </c>
      <c r="DT144" s="65">
        <f>Engine!DT97</f>
        <v>1099.6799999999998</v>
      </c>
      <c r="DU144" s="65">
        <f>Engine!DU97</f>
        <v>0</v>
      </c>
      <c r="DV144" s="65">
        <f>Engine!DV97</f>
        <v>0</v>
      </c>
      <c r="DW144" s="65">
        <f>Engine!DW97</f>
        <v>0</v>
      </c>
      <c r="DX144" s="65">
        <f>Engine!DX97</f>
        <v>1099.6799999999998</v>
      </c>
      <c r="DY144" s="65">
        <f>Engine!DY97</f>
        <v>0</v>
      </c>
      <c r="DZ144" s="65">
        <f>Engine!DZ97</f>
        <v>0</v>
      </c>
      <c r="EA144" s="65">
        <f>Engine!EA97</f>
        <v>0</v>
      </c>
      <c r="EB144" s="65">
        <f>Engine!EB97</f>
        <v>1099.6799999999998</v>
      </c>
      <c r="EC144" s="65">
        <f>Engine!EC97</f>
        <v>0</v>
      </c>
      <c r="ED144" s="65">
        <f>Engine!ED97</f>
        <v>0</v>
      </c>
      <c r="EE144" s="65">
        <f>Engine!EE97</f>
        <v>0</v>
      </c>
      <c r="EF144" s="65">
        <f>Engine!EF97</f>
        <v>1099.6799999999998</v>
      </c>
      <c r="EG144" s="65">
        <f>Engine!EG97</f>
        <v>0</v>
      </c>
      <c r="EH144" s="65">
        <f>Engine!EH97</f>
        <v>0</v>
      </c>
      <c r="EI144" s="65">
        <f>Engine!EI97</f>
        <v>0</v>
      </c>
      <c r="EJ144" s="65">
        <f>Engine!EJ97</f>
        <v>1099.6799999999998</v>
      </c>
      <c r="EK144" s="65">
        <f>Engine!EK97</f>
        <v>0</v>
      </c>
      <c r="EL144" s="65">
        <f>Engine!EL97</f>
        <v>0</v>
      </c>
      <c r="EM144" s="65">
        <f>Engine!EM97</f>
        <v>0</v>
      </c>
      <c r="EN144" s="65">
        <f>Engine!EN97</f>
        <v>1099.6799999999998</v>
      </c>
      <c r="EO144" s="65">
        <f>Engine!EO97</f>
        <v>0</v>
      </c>
      <c r="EP144" s="65">
        <f>Engine!EP97</f>
        <v>0</v>
      </c>
      <c r="EQ144" s="65">
        <f>Engine!EQ97</f>
        <v>0</v>
      </c>
      <c r="ER144" s="65">
        <f>Engine!ER97</f>
        <v>1099.6799999999998</v>
      </c>
      <c r="ES144" s="65">
        <f>Engine!ES97</f>
        <v>0</v>
      </c>
      <c r="ET144" s="65">
        <f>Engine!ET97</f>
        <v>0</v>
      </c>
      <c r="EU144" s="65">
        <f>Engine!EU97</f>
        <v>0</v>
      </c>
      <c r="EV144" s="65">
        <f>Engine!EV97</f>
        <v>1099.6799999999998</v>
      </c>
      <c r="EW144" s="65">
        <f>Engine!EW97</f>
        <v>0</v>
      </c>
      <c r="EX144" s="65">
        <f>Engine!EX97</f>
        <v>0</v>
      </c>
      <c r="EY144" s="65">
        <f>Engine!EY97</f>
        <v>0</v>
      </c>
      <c r="EZ144" s="65">
        <f>Engine!EZ97</f>
        <v>1099.6799999999998</v>
      </c>
      <c r="FA144" s="65">
        <f>Engine!FA97</f>
        <v>0</v>
      </c>
      <c r="FB144" s="65">
        <f>Engine!FB97</f>
        <v>0</v>
      </c>
    </row>
    <row r="145" spans="1:158" x14ac:dyDescent="0.3">
      <c r="A145" s="58" t="s">
        <v>83</v>
      </c>
      <c r="B145" s="3">
        <v>0</v>
      </c>
      <c r="C145" s="65">
        <f>Engine!C73</f>
        <v>0</v>
      </c>
      <c r="D145" s="65">
        <f>Engine!D73</f>
        <v>0</v>
      </c>
      <c r="E145" s="65">
        <f>Engine!E73</f>
        <v>0</v>
      </c>
      <c r="F145" s="65">
        <f>Engine!F73</f>
        <v>0</v>
      </c>
      <c r="G145" s="65">
        <f>Engine!G73</f>
        <v>0</v>
      </c>
      <c r="H145" s="65">
        <f>Engine!H73</f>
        <v>0</v>
      </c>
      <c r="I145" s="65">
        <f>Engine!I73</f>
        <v>0</v>
      </c>
      <c r="J145" s="65">
        <f>Engine!J73</f>
        <v>0</v>
      </c>
      <c r="K145" s="65">
        <f>Engine!K73</f>
        <v>0</v>
      </c>
      <c r="L145" s="65">
        <f>Engine!L73</f>
        <v>0</v>
      </c>
      <c r="M145" s="65">
        <f>Engine!M73</f>
        <v>7737.6</v>
      </c>
      <c r="N145" s="65">
        <f>Engine!N73</f>
        <v>0</v>
      </c>
      <c r="O145" s="65">
        <f>Engine!O73</f>
        <v>0</v>
      </c>
      <c r="P145" s="65">
        <f>Engine!P73</f>
        <v>0</v>
      </c>
      <c r="Q145" s="65">
        <f>Engine!Q73</f>
        <v>7737.6</v>
      </c>
      <c r="R145" s="67">
        <f>Engine!R73</f>
        <v>0</v>
      </c>
      <c r="S145" s="65">
        <f>Engine!S73</f>
        <v>0</v>
      </c>
      <c r="T145" s="65">
        <f>Engine!T73</f>
        <v>0</v>
      </c>
      <c r="U145" s="65">
        <f>Engine!U73</f>
        <v>7737.6</v>
      </c>
      <c r="V145" s="65">
        <f>Engine!V73</f>
        <v>0</v>
      </c>
      <c r="W145" s="65">
        <f>Engine!W73</f>
        <v>0</v>
      </c>
      <c r="X145" s="65">
        <f>Engine!X73</f>
        <v>0</v>
      </c>
      <c r="Y145" s="65">
        <f>Engine!Y73</f>
        <v>7737.6</v>
      </c>
      <c r="Z145" s="65">
        <f>Engine!Z73</f>
        <v>0</v>
      </c>
      <c r="AA145" s="65">
        <f>Engine!AA73</f>
        <v>0</v>
      </c>
      <c r="AB145" s="65">
        <f>Engine!AB73</f>
        <v>0</v>
      </c>
      <c r="AC145" s="65">
        <f>Engine!AC73</f>
        <v>7737.6</v>
      </c>
      <c r="AD145" s="65">
        <f>Engine!AD73</f>
        <v>0</v>
      </c>
      <c r="AE145" s="65">
        <f>Engine!AE73</f>
        <v>0</v>
      </c>
      <c r="AF145" s="65">
        <f>Engine!AF73</f>
        <v>0</v>
      </c>
      <c r="AG145" s="65">
        <f>Engine!AG73</f>
        <v>7737.6</v>
      </c>
      <c r="AH145" s="65">
        <f>Engine!AH73</f>
        <v>0</v>
      </c>
      <c r="AI145" s="65">
        <f>Engine!AI73</f>
        <v>0</v>
      </c>
      <c r="AJ145" s="65">
        <f>Engine!AJ73</f>
        <v>0</v>
      </c>
      <c r="AK145" s="65">
        <f>Engine!AK73</f>
        <v>7737.6</v>
      </c>
      <c r="AL145" s="65">
        <f>Engine!AL73</f>
        <v>0</v>
      </c>
      <c r="AM145" s="65">
        <f>Engine!AM73</f>
        <v>0</v>
      </c>
      <c r="AN145" s="65">
        <f>Engine!AN73</f>
        <v>0</v>
      </c>
      <c r="AO145" s="65">
        <f>Engine!AO73</f>
        <v>7737.6</v>
      </c>
      <c r="AP145" s="65">
        <f>Engine!AP73</f>
        <v>0</v>
      </c>
      <c r="AQ145" s="65">
        <f>Engine!AQ73</f>
        <v>0</v>
      </c>
      <c r="AR145" s="65">
        <f>Engine!AR73</f>
        <v>0</v>
      </c>
      <c r="AS145" s="65">
        <f>Engine!AS73</f>
        <v>7737.6</v>
      </c>
      <c r="AT145" s="65">
        <f>Engine!AT73</f>
        <v>0</v>
      </c>
      <c r="AU145" s="65">
        <f>Engine!AU73</f>
        <v>0</v>
      </c>
      <c r="AV145" s="65">
        <f>Engine!AV73</f>
        <v>0</v>
      </c>
      <c r="AW145" s="65">
        <f>Engine!AW73</f>
        <v>7737.6</v>
      </c>
      <c r="AX145" s="65">
        <f>Engine!AX73</f>
        <v>0</v>
      </c>
      <c r="AY145" s="65">
        <f>Engine!AY73</f>
        <v>0</v>
      </c>
      <c r="AZ145" s="65">
        <f>Engine!AZ73</f>
        <v>0</v>
      </c>
      <c r="BA145" s="65">
        <f>Engine!BA73</f>
        <v>7737.6</v>
      </c>
      <c r="BB145" s="65">
        <f>Engine!BB73</f>
        <v>0</v>
      </c>
      <c r="BC145" s="65">
        <f>Engine!BC73</f>
        <v>0</v>
      </c>
      <c r="BD145" s="65">
        <f>Engine!BD73</f>
        <v>0</v>
      </c>
      <c r="BE145" s="65">
        <f>Engine!BE73</f>
        <v>0</v>
      </c>
      <c r="BF145" s="65">
        <f>Engine!BF73</f>
        <v>0</v>
      </c>
      <c r="BG145" s="65">
        <f>Engine!BG73</f>
        <v>0</v>
      </c>
      <c r="BH145" s="65">
        <f>Engine!BH73</f>
        <v>0</v>
      </c>
      <c r="BI145" s="65">
        <f>Engine!BI73</f>
        <v>0</v>
      </c>
      <c r="BJ145" s="65">
        <f>Engine!BJ73</f>
        <v>0</v>
      </c>
      <c r="BK145" s="65">
        <f>Engine!BK73</f>
        <v>0</v>
      </c>
      <c r="BL145" s="65">
        <f>Engine!BL73</f>
        <v>0</v>
      </c>
      <c r="BM145" s="65">
        <f>Engine!BM73</f>
        <v>7737.6</v>
      </c>
      <c r="BN145" s="65">
        <f>Engine!BN73</f>
        <v>0</v>
      </c>
      <c r="BO145" s="65">
        <f>Engine!BO73</f>
        <v>0</v>
      </c>
      <c r="BP145" s="65">
        <f>Engine!BP73</f>
        <v>0</v>
      </c>
      <c r="BQ145" s="65">
        <f>Engine!BQ73</f>
        <v>7737.6</v>
      </c>
      <c r="BR145" s="65">
        <f>Engine!BR73</f>
        <v>0</v>
      </c>
      <c r="BS145" s="65">
        <f>Engine!BS73</f>
        <v>0</v>
      </c>
      <c r="BT145" s="65">
        <f>Engine!BT73</f>
        <v>0</v>
      </c>
      <c r="BU145" s="65">
        <f>Engine!BU73</f>
        <v>7737.6</v>
      </c>
      <c r="BV145" s="65">
        <f>Engine!BV73</f>
        <v>0</v>
      </c>
      <c r="BW145" s="65">
        <f>Engine!BW73</f>
        <v>0</v>
      </c>
      <c r="BX145" s="65">
        <f>Engine!BX73</f>
        <v>0</v>
      </c>
      <c r="BY145" s="65">
        <f>Engine!BY73</f>
        <v>7737.6</v>
      </c>
      <c r="BZ145" s="65">
        <f>Engine!BZ73</f>
        <v>0</v>
      </c>
      <c r="CA145" s="65">
        <f>Engine!CA73</f>
        <v>0</v>
      </c>
      <c r="CB145" s="65">
        <f>Engine!CB73</f>
        <v>0</v>
      </c>
      <c r="CC145" s="65">
        <f>Engine!CC73</f>
        <v>7737.6</v>
      </c>
      <c r="CD145" s="65">
        <f>Engine!CD73</f>
        <v>0</v>
      </c>
      <c r="CE145" s="65">
        <f>Engine!CE73</f>
        <v>0</v>
      </c>
      <c r="CF145" s="65">
        <f>Engine!CF73</f>
        <v>0</v>
      </c>
      <c r="CG145" s="65">
        <f>Engine!CG73</f>
        <v>7737.6</v>
      </c>
      <c r="CH145" s="65">
        <f>Engine!CH73</f>
        <v>0</v>
      </c>
      <c r="CI145" s="65">
        <f>Engine!CI73</f>
        <v>0</v>
      </c>
      <c r="CJ145" s="65">
        <f>Engine!CJ73</f>
        <v>0</v>
      </c>
      <c r="CK145" s="65">
        <f>Engine!CK73</f>
        <v>7737.6</v>
      </c>
      <c r="CL145" s="65">
        <f>Engine!CL73</f>
        <v>0</v>
      </c>
      <c r="CM145" s="65">
        <f>Engine!CM73</f>
        <v>0</v>
      </c>
      <c r="CN145" s="65">
        <f>Engine!CN73</f>
        <v>0</v>
      </c>
      <c r="CO145" s="65">
        <f>Engine!CO73</f>
        <v>7737.6</v>
      </c>
      <c r="CP145" s="65">
        <f>Engine!CP73</f>
        <v>0</v>
      </c>
      <c r="CQ145" s="65">
        <f>Engine!CQ73</f>
        <v>0</v>
      </c>
      <c r="CR145" s="65">
        <f>Engine!CR73</f>
        <v>0</v>
      </c>
      <c r="CS145" s="65">
        <f>Engine!CS73</f>
        <v>7737.6</v>
      </c>
      <c r="CT145" s="65">
        <f>Engine!CT73</f>
        <v>0</v>
      </c>
      <c r="CU145" s="65">
        <f>Engine!CU73</f>
        <v>0</v>
      </c>
      <c r="CV145" s="65">
        <f>Engine!CV73</f>
        <v>0</v>
      </c>
      <c r="CW145" s="65">
        <f>Engine!CW73</f>
        <v>7737.6</v>
      </c>
      <c r="CX145" s="65">
        <f>Engine!CX73</f>
        <v>0</v>
      </c>
      <c r="CY145" s="65">
        <f>Engine!CY73</f>
        <v>0</v>
      </c>
      <c r="CZ145" s="65">
        <f>Engine!CZ73</f>
        <v>0</v>
      </c>
      <c r="DA145" s="65">
        <f>Engine!DA73</f>
        <v>7737.6</v>
      </c>
      <c r="DB145" s="65">
        <f>Engine!DB73</f>
        <v>0</v>
      </c>
      <c r="DC145" s="65">
        <f>Engine!DC73</f>
        <v>0</v>
      </c>
      <c r="DD145" s="65">
        <f>Engine!DD73</f>
        <v>0</v>
      </c>
      <c r="DE145" s="65">
        <f>Engine!DE73</f>
        <v>0</v>
      </c>
      <c r="DF145" s="65">
        <f>Engine!DF73</f>
        <v>0</v>
      </c>
      <c r="DG145" s="65">
        <f>Engine!DG73</f>
        <v>0</v>
      </c>
      <c r="DH145" s="65">
        <f>Engine!DH73</f>
        <v>0</v>
      </c>
      <c r="DI145" s="65">
        <f>Engine!DI73</f>
        <v>0</v>
      </c>
      <c r="DJ145" s="65">
        <f>Engine!DJ73</f>
        <v>0</v>
      </c>
      <c r="DK145" s="65">
        <f>Engine!DK73</f>
        <v>0</v>
      </c>
      <c r="DL145" s="65">
        <f>Engine!DL73</f>
        <v>0</v>
      </c>
      <c r="DM145" s="65">
        <f>Engine!DM73</f>
        <v>7737.6</v>
      </c>
      <c r="DN145" s="65">
        <f>Engine!DN73</f>
        <v>0</v>
      </c>
      <c r="DO145" s="65">
        <f>Engine!DO73</f>
        <v>0</v>
      </c>
      <c r="DP145" s="65">
        <f>Engine!DP73</f>
        <v>0</v>
      </c>
      <c r="DQ145" s="65">
        <f>Engine!DQ73</f>
        <v>7737.6</v>
      </c>
      <c r="DR145" s="65">
        <f>Engine!DR73</f>
        <v>0</v>
      </c>
      <c r="DS145" s="65">
        <f>Engine!DS73</f>
        <v>0</v>
      </c>
      <c r="DT145" s="65">
        <f>Engine!DT73</f>
        <v>0</v>
      </c>
      <c r="DU145" s="65">
        <f>Engine!DU73</f>
        <v>7737.6</v>
      </c>
      <c r="DV145" s="65">
        <f>Engine!DV73</f>
        <v>0</v>
      </c>
      <c r="DW145" s="65">
        <f>Engine!DW73</f>
        <v>0</v>
      </c>
      <c r="DX145" s="65">
        <f>Engine!DX73</f>
        <v>0</v>
      </c>
      <c r="DY145" s="65">
        <f>Engine!DY73</f>
        <v>7737.6</v>
      </c>
      <c r="DZ145" s="65">
        <f>Engine!DZ73</f>
        <v>0</v>
      </c>
      <c r="EA145" s="65">
        <f>Engine!EA73</f>
        <v>0</v>
      </c>
      <c r="EB145" s="65">
        <f>Engine!EB73</f>
        <v>0</v>
      </c>
      <c r="EC145" s="65">
        <f>Engine!EC73</f>
        <v>7737.6</v>
      </c>
      <c r="ED145" s="65">
        <f>Engine!ED73</f>
        <v>0</v>
      </c>
      <c r="EE145" s="65">
        <f>Engine!EE73</f>
        <v>0</v>
      </c>
      <c r="EF145" s="65">
        <f>Engine!EF73</f>
        <v>0</v>
      </c>
      <c r="EG145" s="65">
        <f>Engine!EG73</f>
        <v>7737.6</v>
      </c>
      <c r="EH145" s="65">
        <f>Engine!EH73</f>
        <v>0</v>
      </c>
      <c r="EI145" s="65">
        <f>Engine!EI73</f>
        <v>0</v>
      </c>
      <c r="EJ145" s="65">
        <f>Engine!EJ73</f>
        <v>0</v>
      </c>
      <c r="EK145" s="65">
        <f>Engine!EK73</f>
        <v>7737.6</v>
      </c>
      <c r="EL145" s="65">
        <f>Engine!EL73</f>
        <v>0</v>
      </c>
      <c r="EM145" s="65">
        <f>Engine!EM73</f>
        <v>0</v>
      </c>
      <c r="EN145" s="65">
        <f>Engine!EN73</f>
        <v>0</v>
      </c>
      <c r="EO145" s="65">
        <f>Engine!EO73</f>
        <v>7737.6</v>
      </c>
      <c r="EP145" s="65">
        <f>Engine!EP73</f>
        <v>0</v>
      </c>
      <c r="EQ145" s="65">
        <f>Engine!EQ73</f>
        <v>0</v>
      </c>
      <c r="ER145" s="65">
        <f>Engine!ER73</f>
        <v>0</v>
      </c>
      <c r="ES145" s="65">
        <f>Engine!ES73</f>
        <v>7737.6</v>
      </c>
      <c r="ET145" s="65">
        <f>Engine!ET73</f>
        <v>0</v>
      </c>
      <c r="EU145" s="65">
        <f>Engine!EU73</f>
        <v>0</v>
      </c>
      <c r="EV145" s="65">
        <f>Engine!EV73</f>
        <v>0</v>
      </c>
      <c r="EW145" s="65">
        <f>Engine!EW73</f>
        <v>7737.6</v>
      </c>
      <c r="EX145" s="65">
        <f>Engine!EX73</f>
        <v>0</v>
      </c>
      <c r="EY145" s="65">
        <f>Engine!EY73</f>
        <v>0</v>
      </c>
      <c r="EZ145" s="65">
        <f>Engine!EZ73</f>
        <v>0</v>
      </c>
      <c r="FA145" s="65">
        <f>Engine!FA73</f>
        <v>5803.2</v>
      </c>
      <c r="FB145" s="65">
        <f>Engine!FB73</f>
        <v>0</v>
      </c>
    </row>
    <row r="146" spans="1:158" x14ac:dyDescent="0.3">
      <c r="A146" s="58" t="s">
        <v>84</v>
      </c>
      <c r="B146" s="3">
        <v>0</v>
      </c>
      <c r="C146" s="65">
        <f>Engine!C76</f>
        <v>0</v>
      </c>
      <c r="D146" s="65">
        <f>Engine!D76</f>
        <v>0</v>
      </c>
      <c r="E146" s="65">
        <f>Engine!E76</f>
        <v>586.79999999999995</v>
      </c>
      <c r="F146" s="65">
        <f>Engine!F76</f>
        <v>0</v>
      </c>
      <c r="G146" s="65">
        <f>Engine!G76</f>
        <v>0</v>
      </c>
      <c r="H146" s="65">
        <f>Engine!H76</f>
        <v>0</v>
      </c>
      <c r="I146" s="65">
        <f>Engine!I76</f>
        <v>586.79999999999995</v>
      </c>
      <c r="J146" s="65">
        <f>Engine!J76</f>
        <v>0</v>
      </c>
      <c r="K146" s="65">
        <f>Engine!K76</f>
        <v>0</v>
      </c>
      <c r="L146" s="65">
        <f>Engine!L76</f>
        <v>0</v>
      </c>
      <c r="M146" s="65">
        <f>Engine!M76</f>
        <v>586.79999999999995</v>
      </c>
      <c r="N146" s="65">
        <f>Engine!N76</f>
        <v>0</v>
      </c>
      <c r="O146" s="65">
        <f>Engine!O76</f>
        <v>0</v>
      </c>
      <c r="P146" s="65">
        <f>Engine!P76</f>
        <v>0</v>
      </c>
      <c r="Q146" s="65">
        <f>Engine!Q76</f>
        <v>586.79999999999995</v>
      </c>
      <c r="R146" s="67">
        <f>Engine!R76</f>
        <v>0</v>
      </c>
      <c r="S146" s="65">
        <f>Engine!S76</f>
        <v>0</v>
      </c>
      <c r="T146" s="65">
        <f>Engine!T76</f>
        <v>0</v>
      </c>
      <c r="U146" s="65">
        <f>Engine!U76</f>
        <v>586.79999999999995</v>
      </c>
      <c r="V146" s="65">
        <f>Engine!V76</f>
        <v>0</v>
      </c>
      <c r="W146" s="65">
        <f>Engine!W76</f>
        <v>0</v>
      </c>
      <c r="X146" s="65">
        <f>Engine!X76</f>
        <v>0</v>
      </c>
      <c r="Y146" s="65">
        <f>Engine!Y76</f>
        <v>586.79999999999995</v>
      </c>
      <c r="Z146" s="65">
        <f>Engine!Z76</f>
        <v>0</v>
      </c>
      <c r="AA146" s="65">
        <f>Engine!AA76</f>
        <v>0</v>
      </c>
      <c r="AB146" s="65">
        <f>Engine!AB76</f>
        <v>0</v>
      </c>
      <c r="AC146" s="65">
        <f>Engine!AC76</f>
        <v>586.79999999999995</v>
      </c>
      <c r="AD146" s="65">
        <f>Engine!AD76</f>
        <v>0</v>
      </c>
      <c r="AE146" s="65">
        <f>Engine!AE76</f>
        <v>0</v>
      </c>
      <c r="AF146" s="65">
        <f>Engine!AF76</f>
        <v>0</v>
      </c>
      <c r="AG146" s="65">
        <f>Engine!AG76</f>
        <v>0</v>
      </c>
      <c r="AH146" s="65">
        <f>Engine!AH76</f>
        <v>0</v>
      </c>
      <c r="AI146" s="65">
        <f>Engine!AI76</f>
        <v>0</v>
      </c>
      <c r="AJ146" s="65">
        <f>Engine!AJ76</f>
        <v>0</v>
      </c>
      <c r="AK146" s="65">
        <f>Engine!AK76</f>
        <v>0</v>
      </c>
      <c r="AL146" s="65">
        <f>Engine!AL76</f>
        <v>0</v>
      </c>
      <c r="AM146" s="65">
        <f>Engine!AM76</f>
        <v>0</v>
      </c>
      <c r="AN146" s="65">
        <f>Engine!AN76</f>
        <v>0</v>
      </c>
      <c r="AO146" s="65">
        <f>Engine!AO76</f>
        <v>586.79999999999995</v>
      </c>
      <c r="AP146" s="65">
        <f>Engine!AP76</f>
        <v>0</v>
      </c>
      <c r="AQ146" s="65">
        <f>Engine!AQ76</f>
        <v>0</v>
      </c>
      <c r="AR146" s="65">
        <f>Engine!AR76</f>
        <v>0</v>
      </c>
      <c r="AS146" s="65">
        <f>Engine!AS76</f>
        <v>586.79999999999995</v>
      </c>
      <c r="AT146" s="65">
        <f>Engine!AT76</f>
        <v>0</v>
      </c>
      <c r="AU146" s="65">
        <f>Engine!AU76</f>
        <v>0</v>
      </c>
      <c r="AV146" s="65">
        <f>Engine!AV76</f>
        <v>0</v>
      </c>
      <c r="AW146" s="65">
        <f>Engine!AW76</f>
        <v>586.79999999999995</v>
      </c>
      <c r="AX146" s="65">
        <f>Engine!AX76</f>
        <v>0</v>
      </c>
      <c r="AY146" s="65">
        <f>Engine!AY76</f>
        <v>0</v>
      </c>
      <c r="AZ146" s="65">
        <f>Engine!AZ76</f>
        <v>0</v>
      </c>
      <c r="BA146" s="65">
        <f>Engine!BA76</f>
        <v>586.79999999999995</v>
      </c>
      <c r="BB146" s="65">
        <f>Engine!BB76</f>
        <v>0</v>
      </c>
      <c r="BC146" s="65">
        <f>Engine!BC76</f>
        <v>0</v>
      </c>
      <c r="BD146" s="65">
        <f>Engine!BD76</f>
        <v>0</v>
      </c>
      <c r="BE146" s="65">
        <f>Engine!BE76</f>
        <v>586.79999999999995</v>
      </c>
      <c r="BF146" s="65">
        <f>Engine!BF76</f>
        <v>0</v>
      </c>
      <c r="BG146" s="65">
        <f>Engine!BG76</f>
        <v>0</v>
      </c>
      <c r="BH146" s="65">
        <f>Engine!BH76</f>
        <v>0</v>
      </c>
      <c r="BI146" s="65">
        <f>Engine!BI76</f>
        <v>586.79999999999995</v>
      </c>
      <c r="BJ146" s="65">
        <f>Engine!BJ76</f>
        <v>0</v>
      </c>
      <c r="BK146" s="65">
        <f>Engine!BK76</f>
        <v>0</v>
      </c>
      <c r="BL146" s="65">
        <f>Engine!BL76</f>
        <v>0</v>
      </c>
      <c r="BM146" s="65">
        <f>Engine!BM76</f>
        <v>586.79999999999995</v>
      </c>
      <c r="BN146" s="65">
        <f>Engine!BN76</f>
        <v>0</v>
      </c>
      <c r="BO146" s="65">
        <f>Engine!BO76</f>
        <v>0</v>
      </c>
      <c r="BP146" s="65">
        <f>Engine!BP76</f>
        <v>0</v>
      </c>
      <c r="BQ146" s="65">
        <f>Engine!BQ76</f>
        <v>586.79999999999995</v>
      </c>
      <c r="BR146" s="65">
        <f>Engine!BR76</f>
        <v>0</v>
      </c>
      <c r="BS146" s="65">
        <f>Engine!BS76</f>
        <v>0</v>
      </c>
      <c r="BT146" s="65">
        <f>Engine!BT76</f>
        <v>0</v>
      </c>
      <c r="BU146" s="65">
        <f>Engine!BU76</f>
        <v>586.79999999999995</v>
      </c>
      <c r="BV146" s="65">
        <f>Engine!BV76</f>
        <v>0</v>
      </c>
      <c r="BW146" s="65">
        <f>Engine!BW76</f>
        <v>0</v>
      </c>
      <c r="BX146" s="65">
        <f>Engine!BX76</f>
        <v>0</v>
      </c>
      <c r="BY146" s="65">
        <f>Engine!BY76</f>
        <v>586.79999999999995</v>
      </c>
      <c r="BZ146" s="65">
        <f>Engine!BZ76</f>
        <v>0</v>
      </c>
      <c r="CA146" s="65">
        <f>Engine!CA76</f>
        <v>0</v>
      </c>
      <c r="CB146" s="65">
        <f>Engine!CB76</f>
        <v>0</v>
      </c>
      <c r="CC146" s="65">
        <f>Engine!CC76</f>
        <v>586.79999999999995</v>
      </c>
      <c r="CD146" s="65">
        <f>Engine!CD76</f>
        <v>0</v>
      </c>
      <c r="CE146" s="65">
        <f>Engine!CE76</f>
        <v>0</v>
      </c>
      <c r="CF146" s="65">
        <f>Engine!CF76</f>
        <v>0</v>
      </c>
      <c r="CG146" s="65">
        <f>Engine!CG76</f>
        <v>0</v>
      </c>
      <c r="CH146" s="65">
        <f>Engine!CH76</f>
        <v>0</v>
      </c>
      <c r="CI146" s="65">
        <f>Engine!CI76</f>
        <v>0</v>
      </c>
      <c r="CJ146" s="65">
        <f>Engine!CJ76</f>
        <v>0</v>
      </c>
      <c r="CK146" s="65">
        <f>Engine!CK76</f>
        <v>0</v>
      </c>
      <c r="CL146" s="65">
        <f>Engine!CL76</f>
        <v>0</v>
      </c>
      <c r="CM146" s="65">
        <f>Engine!CM76</f>
        <v>0</v>
      </c>
      <c r="CN146" s="65">
        <f>Engine!CN76</f>
        <v>0</v>
      </c>
      <c r="CO146" s="65">
        <f>Engine!CO76</f>
        <v>586.79999999999995</v>
      </c>
      <c r="CP146" s="65">
        <f>Engine!CP76</f>
        <v>0</v>
      </c>
      <c r="CQ146" s="65">
        <f>Engine!CQ76</f>
        <v>0</v>
      </c>
      <c r="CR146" s="65">
        <f>Engine!CR76</f>
        <v>0</v>
      </c>
      <c r="CS146" s="65">
        <f>Engine!CS76</f>
        <v>586.79999999999995</v>
      </c>
      <c r="CT146" s="65">
        <f>Engine!CT76</f>
        <v>0</v>
      </c>
      <c r="CU146" s="65">
        <f>Engine!CU76</f>
        <v>0</v>
      </c>
      <c r="CV146" s="65">
        <f>Engine!CV76</f>
        <v>0</v>
      </c>
      <c r="CW146" s="65">
        <f>Engine!CW76</f>
        <v>586.79999999999995</v>
      </c>
      <c r="CX146" s="65">
        <f>Engine!CX76</f>
        <v>0</v>
      </c>
      <c r="CY146" s="65">
        <f>Engine!CY76</f>
        <v>0</v>
      </c>
      <c r="CZ146" s="65">
        <f>Engine!CZ76</f>
        <v>0</v>
      </c>
      <c r="DA146" s="65">
        <f>Engine!DA76</f>
        <v>586.79999999999995</v>
      </c>
      <c r="DB146" s="65">
        <f>Engine!DB76</f>
        <v>0</v>
      </c>
      <c r="DC146" s="65">
        <f>Engine!DC76</f>
        <v>0</v>
      </c>
      <c r="DD146" s="65">
        <f>Engine!DD76</f>
        <v>0</v>
      </c>
      <c r="DE146" s="65">
        <f>Engine!DE76</f>
        <v>586.79999999999995</v>
      </c>
      <c r="DF146" s="65">
        <f>Engine!DF76</f>
        <v>0</v>
      </c>
      <c r="DG146" s="65">
        <f>Engine!DG76</f>
        <v>0</v>
      </c>
      <c r="DH146" s="65">
        <f>Engine!DH76</f>
        <v>0</v>
      </c>
      <c r="DI146" s="65">
        <f>Engine!DI76</f>
        <v>586.79999999999995</v>
      </c>
      <c r="DJ146" s="65">
        <f>Engine!DJ76</f>
        <v>0</v>
      </c>
      <c r="DK146" s="65">
        <f>Engine!DK76</f>
        <v>0</v>
      </c>
      <c r="DL146" s="65">
        <f>Engine!DL76</f>
        <v>0</v>
      </c>
      <c r="DM146" s="65">
        <f>Engine!DM76</f>
        <v>586.79999999999995</v>
      </c>
      <c r="DN146" s="65">
        <f>Engine!DN76</f>
        <v>0</v>
      </c>
      <c r="DO146" s="65">
        <f>Engine!DO76</f>
        <v>0</v>
      </c>
      <c r="DP146" s="65">
        <f>Engine!DP76</f>
        <v>0</v>
      </c>
      <c r="DQ146" s="65">
        <f>Engine!DQ76</f>
        <v>586.79999999999995</v>
      </c>
      <c r="DR146" s="65">
        <f>Engine!DR76</f>
        <v>0</v>
      </c>
      <c r="DS146" s="65">
        <f>Engine!DS76</f>
        <v>0</v>
      </c>
      <c r="DT146" s="65">
        <f>Engine!DT76</f>
        <v>0</v>
      </c>
      <c r="DU146" s="65">
        <f>Engine!DU76</f>
        <v>586.79999999999995</v>
      </c>
      <c r="DV146" s="65">
        <f>Engine!DV76</f>
        <v>0</v>
      </c>
      <c r="DW146" s="65">
        <f>Engine!DW76</f>
        <v>0</v>
      </c>
      <c r="DX146" s="65">
        <f>Engine!DX76</f>
        <v>0</v>
      </c>
      <c r="DY146" s="65">
        <f>Engine!DY76</f>
        <v>586.79999999999995</v>
      </c>
      <c r="DZ146" s="65">
        <f>Engine!DZ76</f>
        <v>0</v>
      </c>
      <c r="EA146" s="65">
        <f>Engine!EA76</f>
        <v>0</v>
      </c>
      <c r="EB146" s="65">
        <f>Engine!EB76</f>
        <v>0</v>
      </c>
      <c r="EC146" s="65">
        <f>Engine!EC76</f>
        <v>586.79999999999995</v>
      </c>
      <c r="ED146" s="65">
        <f>Engine!ED76</f>
        <v>0</v>
      </c>
      <c r="EE146" s="65">
        <f>Engine!EE76</f>
        <v>0</v>
      </c>
      <c r="EF146" s="65">
        <f>Engine!EF76</f>
        <v>0</v>
      </c>
      <c r="EG146" s="65">
        <f>Engine!EG76</f>
        <v>0</v>
      </c>
      <c r="EH146" s="65">
        <f>Engine!EH76</f>
        <v>0</v>
      </c>
      <c r="EI146" s="65">
        <f>Engine!EI76</f>
        <v>0</v>
      </c>
      <c r="EJ146" s="65">
        <f>Engine!EJ76</f>
        <v>0</v>
      </c>
      <c r="EK146" s="65">
        <f>Engine!EK76</f>
        <v>0</v>
      </c>
      <c r="EL146" s="65">
        <f>Engine!EL76</f>
        <v>0</v>
      </c>
      <c r="EM146" s="65">
        <f>Engine!EM76</f>
        <v>0</v>
      </c>
      <c r="EN146" s="65">
        <f>Engine!EN76</f>
        <v>0</v>
      </c>
      <c r="EO146" s="65">
        <f>Engine!EO76</f>
        <v>586.79999999999995</v>
      </c>
      <c r="EP146" s="65">
        <f>Engine!EP76</f>
        <v>0</v>
      </c>
      <c r="EQ146" s="65">
        <f>Engine!EQ76</f>
        <v>0</v>
      </c>
      <c r="ER146" s="65">
        <f>Engine!ER76</f>
        <v>0</v>
      </c>
      <c r="ES146" s="65">
        <f>Engine!ES76</f>
        <v>586.79999999999995</v>
      </c>
      <c r="ET146" s="65">
        <f>Engine!ET76</f>
        <v>0</v>
      </c>
      <c r="EU146" s="65">
        <f>Engine!EU76</f>
        <v>0</v>
      </c>
      <c r="EV146" s="65">
        <f>Engine!EV76</f>
        <v>0</v>
      </c>
      <c r="EW146" s="65">
        <f>Engine!EW76</f>
        <v>586.79999999999995</v>
      </c>
      <c r="EX146" s="65">
        <f>Engine!EX76</f>
        <v>0</v>
      </c>
      <c r="EY146" s="65">
        <f>Engine!EY76</f>
        <v>0</v>
      </c>
      <c r="EZ146" s="65">
        <f>Engine!EZ76</f>
        <v>0</v>
      </c>
      <c r="FA146" s="65">
        <f>Engine!FA76</f>
        <v>440.1</v>
      </c>
      <c r="FB146" s="65">
        <f>Engine!FB76</f>
        <v>0</v>
      </c>
    </row>
    <row r="147" spans="1:158" x14ac:dyDescent="0.3">
      <c r="A147" s="53" t="s">
        <v>51</v>
      </c>
      <c r="B147" s="3">
        <v>20</v>
      </c>
      <c r="C147" s="65">
        <f t="shared" ref="C147:AH147" si="126">C70</f>
        <v>219</v>
      </c>
      <c r="D147" s="65">
        <f t="shared" si="126"/>
        <v>219</v>
      </c>
      <c r="E147" s="65">
        <f t="shared" si="126"/>
        <v>219</v>
      </c>
      <c r="F147" s="65">
        <f t="shared" si="126"/>
        <v>219</v>
      </c>
      <c r="G147" s="65">
        <f t="shared" si="126"/>
        <v>219</v>
      </c>
      <c r="H147" s="65">
        <f t="shared" si="126"/>
        <v>219</v>
      </c>
      <c r="I147" s="65">
        <f t="shared" si="126"/>
        <v>219</v>
      </c>
      <c r="J147" s="65">
        <f t="shared" si="126"/>
        <v>219</v>
      </c>
      <c r="K147" s="65">
        <f t="shared" si="126"/>
        <v>219</v>
      </c>
      <c r="L147" s="65">
        <f t="shared" si="126"/>
        <v>219</v>
      </c>
      <c r="M147" s="65">
        <f t="shared" si="126"/>
        <v>219</v>
      </c>
      <c r="N147" s="65">
        <f t="shared" si="126"/>
        <v>219</v>
      </c>
      <c r="O147" s="65">
        <f t="shared" si="126"/>
        <v>219</v>
      </c>
      <c r="P147" s="65">
        <f t="shared" si="126"/>
        <v>219</v>
      </c>
      <c r="Q147" s="65">
        <f t="shared" si="126"/>
        <v>219</v>
      </c>
      <c r="R147" s="67">
        <f t="shared" si="126"/>
        <v>219</v>
      </c>
      <c r="S147" s="65">
        <f t="shared" si="126"/>
        <v>219</v>
      </c>
      <c r="T147" s="65">
        <f t="shared" si="126"/>
        <v>219</v>
      </c>
      <c r="U147" s="65">
        <f t="shared" si="126"/>
        <v>219</v>
      </c>
      <c r="V147" s="65">
        <f t="shared" si="126"/>
        <v>219</v>
      </c>
      <c r="W147" s="65">
        <f t="shared" si="126"/>
        <v>219</v>
      </c>
      <c r="X147" s="65">
        <f t="shared" si="126"/>
        <v>219</v>
      </c>
      <c r="Y147" s="65">
        <f t="shared" si="126"/>
        <v>219</v>
      </c>
      <c r="Z147" s="65">
        <f t="shared" si="126"/>
        <v>219</v>
      </c>
      <c r="AA147" s="65">
        <f t="shared" si="126"/>
        <v>219</v>
      </c>
      <c r="AB147" s="65">
        <f t="shared" si="126"/>
        <v>219</v>
      </c>
      <c r="AC147" s="65">
        <f t="shared" si="126"/>
        <v>219</v>
      </c>
      <c r="AD147" s="65">
        <f t="shared" si="126"/>
        <v>219</v>
      </c>
      <c r="AE147" s="65">
        <f t="shared" si="126"/>
        <v>219</v>
      </c>
      <c r="AF147" s="65">
        <f t="shared" si="126"/>
        <v>219</v>
      </c>
      <c r="AG147" s="65">
        <f t="shared" si="126"/>
        <v>219</v>
      </c>
      <c r="AH147" s="65">
        <f t="shared" si="126"/>
        <v>219</v>
      </c>
      <c r="AI147" s="65">
        <f t="shared" ref="AI147:BN147" si="127">AI70</f>
        <v>219</v>
      </c>
      <c r="AJ147" s="65">
        <f t="shared" si="127"/>
        <v>219</v>
      </c>
      <c r="AK147" s="65">
        <f t="shared" si="127"/>
        <v>219</v>
      </c>
      <c r="AL147" s="65">
        <f t="shared" si="127"/>
        <v>219</v>
      </c>
      <c r="AM147" s="65">
        <f t="shared" si="127"/>
        <v>219</v>
      </c>
      <c r="AN147" s="65">
        <f t="shared" si="127"/>
        <v>219</v>
      </c>
      <c r="AO147" s="65">
        <f t="shared" si="127"/>
        <v>219</v>
      </c>
      <c r="AP147" s="65">
        <f t="shared" si="127"/>
        <v>219</v>
      </c>
      <c r="AQ147" s="65">
        <f t="shared" si="127"/>
        <v>219</v>
      </c>
      <c r="AR147" s="65">
        <f t="shared" si="127"/>
        <v>219</v>
      </c>
      <c r="AS147" s="65">
        <f t="shared" si="127"/>
        <v>219</v>
      </c>
      <c r="AT147" s="65">
        <f t="shared" si="127"/>
        <v>219</v>
      </c>
      <c r="AU147" s="65">
        <f t="shared" si="127"/>
        <v>219</v>
      </c>
      <c r="AV147" s="65">
        <f t="shared" si="127"/>
        <v>219</v>
      </c>
      <c r="AW147" s="65">
        <f t="shared" si="127"/>
        <v>219</v>
      </c>
      <c r="AX147" s="65">
        <f t="shared" si="127"/>
        <v>219</v>
      </c>
      <c r="AY147" s="65">
        <f t="shared" si="127"/>
        <v>219</v>
      </c>
      <c r="AZ147" s="65">
        <f t="shared" si="127"/>
        <v>219</v>
      </c>
      <c r="BA147" s="65">
        <f t="shared" si="127"/>
        <v>219</v>
      </c>
      <c r="BB147" s="65">
        <f t="shared" si="127"/>
        <v>219</v>
      </c>
      <c r="BC147" s="65">
        <f t="shared" si="127"/>
        <v>219</v>
      </c>
      <c r="BD147" s="65">
        <f t="shared" si="127"/>
        <v>219</v>
      </c>
      <c r="BE147" s="65">
        <f t="shared" si="127"/>
        <v>219</v>
      </c>
      <c r="BF147" s="65">
        <f t="shared" si="127"/>
        <v>219</v>
      </c>
      <c r="BG147" s="65">
        <f t="shared" si="127"/>
        <v>219</v>
      </c>
      <c r="BH147" s="65">
        <f t="shared" si="127"/>
        <v>219</v>
      </c>
      <c r="BI147" s="65">
        <f t="shared" si="127"/>
        <v>219</v>
      </c>
      <c r="BJ147" s="65">
        <f t="shared" si="127"/>
        <v>219</v>
      </c>
      <c r="BK147" s="65">
        <f t="shared" si="127"/>
        <v>219</v>
      </c>
      <c r="BL147" s="65">
        <f t="shared" si="127"/>
        <v>219</v>
      </c>
      <c r="BM147" s="65">
        <f t="shared" si="127"/>
        <v>219</v>
      </c>
      <c r="BN147" s="65">
        <f t="shared" si="127"/>
        <v>219</v>
      </c>
      <c r="BO147" s="65">
        <f t="shared" ref="BO147:CT147" si="128">BO70</f>
        <v>219</v>
      </c>
      <c r="BP147" s="65">
        <f t="shared" si="128"/>
        <v>219</v>
      </c>
      <c r="BQ147" s="65">
        <f t="shared" si="128"/>
        <v>219</v>
      </c>
      <c r="BR147" s="65">
        <f t="shared" si="128"/>
        <v>219</v>
      </c>
      <c r="BS147" s="65">
        <f t="shared" si="128"/>
        <v>219</v>
      </c>
      <c r="BT147" s="65">
        <f t="shared" si="128"/>
        <v>219</v>
      </c>
      <c r="BU147" s="65">
        <f t="shared" si="128"/>
        <v>219</v>
      </c>
      <c r="BV147" s="65">
        <f t="shared" si="128"/>
        <v>219</v>
      </c>
      <c r="BW147" s="65">
        <f t="shared" si="128"/>
        <v>219</v>
      </c>
      <c r="BX147" s="65">
        <f t="shared" si="128"/>
        <v>219</v>
      </c>
      <c r="BY147" s="65">
        <f t="shared" si="128"/>
        <v>219</v>
      </c>
      <c r="BZ147" s="65">
        <f t="shared" si="128"/>
        <v>219</v>
      </c>
      <c r="CA147" s="65">
        <f t="shared" si="128"/>
        <v>219</v>
      </c>
      <c r="CB147" s="65">
        <f t="shared" si="128"/>
        <v>219</v>
      </c>
      <c r="CC147" s="65">
        <f t="shared" si="128"/>
        <v>219</v>
      </c>
      <c r="CD147" s="65">
        <f t="shared" si="128"/>
        <v>219</v>
      </c>
      <c r="CE147" s="65">
        <f t="shared" si="128"/>
        <v>219</v>
      </c>
      <c r="CF147" s="65">
        <f t="shared" si="128"/>
        <v>219</v>
      </c>
      <c r="CG147" s="65">
        <f t="shared" si="128"/>
        <v>219</v>
      </c>
      <c r="CH147" s="65">
        <f t="shared" si="128"/>
        <v>219</v>
      </c>
      <c r="CI147" s="65">
        <f t="shared" si="128"/>
        <v>219</v>
      </c>
      <c r="CJ147" s="65">
        <f t="shared" si="128"/>
        <v>219</v>
      </c>
      <c r="CK147" s="65">
        <f t="shared" si="128"/>
        <v>219</v>
      </c>
      <c r="CL147" s="65">
        <f t="shared" si="128"/>
        <v>219</v>
      </c>
      <c r="CM147" s="65">
        <f t="shared" si="128"/>
        <v>219</v>
      </c>
      <c r="CN147" s="65">
        <f t="shared" si="128"/>
        <v>219</v>
      </c>
      <c r="CO147" s="65">
        <f t="shared" si="128"/>
        <v>219</v>
      </c>
      <c r="CP147" s="65">
        <f t="shared" si="128"/>
        <v>219</v>
      </c>
      <c r="CQ147" s="65">
        <f t="shared" si="128"/>
        <v>219</v>
      </c>
      <c r="CR147" s="65">
        <f t="shared" si="128"/>
        <v>219</v>
      </c>
      <c r="CS147" s="65">
        <f t="shared" si="128"/>
        <v>219</v>
      </c>
      <c r="CT147" s="65">
        <f t="shared" si="128"/>
        <v>219</v>
      </c>
      <c r="CU147" s="65">
        <f t="shared" ref="CU147:DZ147" si="129">CU70</f>
        <v>219</v>
      </c>
      <c r="CV147" s="65">
        <f t="shared" si="129"/>
        <v>219</v>
      </c>
      <c r="CW147" s="65">
        <f t="shared" si="129"/>
        <v>219</v>
      </c>
      <c r="CX147" s="65">
        <f t="shared" si="129"/>
        <v>219</v>
      </c>
      <c r="CY147" s="65">
        <f t="shared" si="129"/>
        <v>219</v>
      </c>
      <c r="CZ147" s="65">
        <f t="shared" si="129"/>
        <v>219</v>
      </c>
      <c r="DA147" s="65">
        <f t="shared" si="129"/>
        <v>219</v>
      </c>
      <c r="DB147" s="65">
        <f t="shared" si="129"/>
        <v>219</v>
      </c>
      <c r="DC147" s="65">
        <f t="shared" si="129"/>
        <v>219</v>
      </c>
      <c r="DD147" s="65">
        <f t="shared" si="129"/>
        <v>219</v>
      </c>
      <c r="DE147" s="65">
        <f t="shared" si="129"/>
        <v>219</v>
      </c>
      <c r="DF147" s="65">
        <f t="shared" si="129"/>
        <v>219</v>
      </c>
      <c r="DG147" s="65">
        <f t="shared" si="129"/>
        <v>219</v>
      </c>
      <c r="DH147" s="65">
        <f t="shared" si="129"/>
        <v>219</v>
      </c>
      <c r="DI147" s="65">
        <f t="shared" si="129"/>
        <v>219</v>
      </c>
      <c r="DJ147" s="65">
        <f t="shared" si="129"/>
        <v>219</v>
      </c>
      <c r="DK147" s="65">
        <f t="shared" si="129"/>
        <v>219</v>
      </c>
      <c r="DL147" s="65">
        <f t="shared" si="129"/>
        <v>219</v>
      </c>
      <c r="DM147" s="65">
        <f t="shared" si="129"/>
        <v>219</v>
      </c>
      <c r="DN147" s="65">
        <f t="shared" si="129"/>
        <v>219</v>
      </c>
      <c r="DO147" s="65">
        <f t="shared" si="129"/>
        <v>219</v>
      </c>
      <c r="DP147" s="65">
        <f t="shared" si="129"/>
        <v>219</v>
      </c>
      <c r="DQ147" s="65">
        <f t="shared" si="129"/>
        <v>219</v>
      </c>
      <c r="DR147" s="65">
        <f t="shared" si="129"/>
        <v>219</v>
      </c>
      <c r="DS147" s="65">
        <f t="shared" si="129"/>
        <v>219</v>
      </c>
      <c r="DT147" s="65">
        <f t="shared" si="129"/>
        <v>219</v>
      </c>
      <c r="DU147" s="65">
        <f t="shared" si="129"/>
        <v>219</v>
      </c>
      <c r="DV147" s="65">
        <f t="shared" si="129"/>
        <v>219</v>
      </c>
      <c r="DW147" s="65">
        <f t="shared" si="129"/>
        <v>219</v>
      </c>
      <c r="DX147" s="65">
        <f t="shared" si="129"/>
        <v>219</v>
      </c>
      <c r="DY147" s="65">
        <f t="shared" si="129"/>
        <v>219</v>
      </c>
      <c r="DZ147" s="65">
        <f t="shared" si="129"/>
        <v>219</v>
      </c>
      <c r="EA147" s="65">
        <f t="shared" ref="EA147:FB147" si="130">EA70</f>
        <v>219</v>
      </c>
      <c r="EB147" s="65">
        <f t="shared" si="130"/>
        <v>219</v>
      </c>
      <c r="EC147" s="65">
        <f t="shared" si="130"/>
        <v>219</v>
      </c>
      <c r="ED147" s="65">
        <f t="shared" si="130"/>
        <v>219</v>
      </c>
      <c r="EE147" s="65">
        <f t="shared" si="130"/>
        <v>219</v>
      </c>
      <c r="EF147" s="65">
        <f t="shared" si="130"/>
        <v>219</v>
      </c>
      <c r="EG147" s="65">
        <f t="shared" si="130"/>
        <v>219</v>
      </c>
      <c r="EH147" s="65">
        <f t="shared" si="130"/>
        <v>219</v>
      </c>
      <c r="EI147" s="65">
        <f t="shared" si="130"/>
        <v>219</v>
      </c>
      <c r="EJ147" s="65">
        <f t="shared" si="130"/>
        <v>219</v>
      </c>
      <c r="EK147" s="65">
        <f t="shared" si="130"/>
        <v>219</v>
      </c>
      <c r="EL147" s="65">
        <f t="shared" si="130"/>
        <v>219</v>
      </c>
      <c r="EM147" s="65">
        <f t="shared" si="130"/>
        <v>219</v>
      </c>
      <c r="EN147" s="65">
        <f t="shared" si="130"/>
        <v>219</v>
      </c>
      <c r="EO147" s="65">
        <f t="shared" si="130"/>
        <v>219</v>
      </c>
      <c r="EP147" s="65">
        <f t="shared" si="130"/>
        <v>219</v>
      </c>
      <c r="EQ147" s="65">
        <f t="shared" si="130"/>
        <v>219</v>
      </c>
      <c r="ER147" s="65">
        <f t="shared" si="130"/>
        <v>219</v>
      </c>
      <c r="ES147" s="65">
        <f t="shared" si="130"/>
        <v>219</v>
      </c>
      <c r="ET147" s="65">
        <f t="shared" si="130"/>
        <v>219</v>
      </c>
      <c r="EU147" s="65">
        <f t="shared" si="130"/>
        <v>219</v>
      </c>
      <c r="EV147" s="65">
        <f t="shared" si="130"/>
        <v>219</v>
      </c>
      <c r="EW147" s="65">
        <f t="shared" si="130"/>
        <v>219</v>
      </c>
      <c r="EX147" s="65">
        <f t="shared" si="130"/>
        <v>219</v>
      </c>
      <c r="EY147" s="65">
        <f t="shared" si="130"/>
        <v>219</v>
      </c>
      <c r="EZ147" s="65">
        <f t="shared" si="130"/>
        <v>219</v>
      </c>
      <c r="FA147" s="65">
        <f t="shared" si="130"/>
        <v>219</v>
      </c>
      <c r="FB147" s="65">
        <f t="shared" si="130"/>
        <v>219</v>
      </c>
    </row>
    <row r="148" spans="1:158" x14ac:dyDescent="0.3">
      <c r="A148" s="58" t="s">
        <v>19</v>
      </c>
      <c r="B148" s="3">
        <v>0</v>
      </c>
      <c r="C148" s="65">
        <f>Engine!C82</f>
        <v>0</v>
      </c>
      <c r="D148" s="65">
        <f>Engine!D82</f>
        <v>600</v>
      </c>
      <c r="E148" s="65">
        <f>Engine!E82</f>
        <v>0</v>
      </c>
      <c r="F148" s="65">
        <f>Engine!F82</f>
        <v>0</v>
      </c>
      <c r="G148" s="65">
        <f>Engine!G82</f>
        <v>0</v>
      </c>
      <c r="H148" s="65">
        <f>Engine!H82</f>
        <v>600</v>
      </c>
      <c r="I148" s="65">
        <f>Engine!I82</f>
        <v>0</v>
      </c>
      <c r="J148" s="65">
        <f>Engine!J82</f>
        <v>0</v>
      </c>
      <c r="K148" s="65">
        <f>Engine!K82</f>
        <v>0</v>
      </c>
      <c r="L148" s="65">
        <f>Engine!L82</f>
        <v>600</v>
      </c>
      <c r="M148" s="65">
        <f>Engine!M82</f>
        <v>0</v>
      </c>
      <c r="N148" s="65">
        <f>Engine!N82</f>
        <v>0</v>
      </c>
      <c r="O148" s="65">
        <f>Engine!O82</f>
        <v>0</v>
      </c>
      <c r="P148" s="65">
        <f>Engine!P82</f>
        <v>600</v>
      </c>
      <c r="Q148" s="65">
        <f>Engine!Q82</f>
        <v>0</v>
      </c>
      <c r="R148" s="67">
        <f>Engine!R82</f>
        <v>0</v>
      </c>
      <c r="S148" s="65">
        <f>Engine!S82</f>
        <v>0</v>
      </c>
      <c r="T148" s="65">
        <f>Engine!T82</f>
        <v>600</v>
      </c>
      <c r="U148" s="65">
        <f>Engine!U82</f>
        <v>0</v>
      </c>
      <c r="V148" s="65">
        <f>Engine!V82</f>
        <v>0</v>
      </c>
      <c r="W148" s="65">
        <f>Engine!W82</f>
        <v>0</v>
      </c>
      <c r="X148" s="65">
        <f>Engine!X82</f>
        <v>600</v>
      </c>
      <c r="Y148" s="65">
        <f>Engine!Y82</f>
        <v>0</v>
      </c>
      <c r="Z148" s="65">
        <f>Engine!Z82</f>
        <v>0</v>
      </c>
      <c r="AA148" s="65">
        <f>Engine!AA82</f>
        <v>0</v>
      </c>
      <c r="AB148" s="65">
        <f>Engine!AB82</f>
        <v>600</v>
      </c>
      <c r="AC148" s="65">
        <f>Engine!AC82</f>
        <v>0</v>
      </c>
      <c r="AD148" s="65">
        <f>Engine!AD82</f>
        <v>0</v>
      </c>
      <c r="AE148" s="65">
        <f>Engine!AE82</f>
        <v>0</v>
      </c>
      <c r="AF148" s="65">
        <f>Engine!AF82</f>
        <v>600</v>
      </c>
      <c r="AG148" s="65">
        <f>Engine!AG82</f>
        <v>0</v>
      </c>
      <c r="AH148" s="65">
        <f>Engine!AH82</f>
        <v>0</v>
      </c>
      <c r="AI148" s="65">
        <f>Engine!AI82</f>
        <v>0</v>
      </c>
      <c r="AJ148" s="65">
        <f>Engine!AJ82</f>
        <v>600</v>
      </c>
      <c r="AK148" s="65">
        <f>Engine!AK82</f>
        <v>0</v>
      </c>
      <c r="AL148" s="65">
        <f>Engine!AL82</f>
        <v>0</v>
      </c>
      <c r="AM148" s="65">
        <f>Engine!AM82</f>
        <v>0</v>
      </c>
      <c r="AN148" s="65">
        <f>Engine!AN82</f>
        <v>600</v>
      </c>
      <c r="AO148" s="65">
        <f>Engine!AO82</f>
        <v>0</v>
      </c>
      <c r="AP148" s="65">
        <f>Engine!AP82</f>
        <v>0</v>
      </c>
      <c r="AQ148" s="65">
        <f>Engine!AQ82</f>
        <v>0</v>
      </c>
      <c r="AR148" s="65">
        <f>Engine!AR82</f>
        <v>600</v>
      </c>
      <c r="AS148" s="65">
        <f>Engine!AS82</f>
        <v>0</v>
      </c>
      <c r="AT148" s="65">
        <f>Engine!AT82</f>
        <v>0</v>
      </c>
      <c r="AU148" s="65">
        <f>Engine!AU82</f>
        <v>0</v>
      </c>
      <c r="AV148" s="65">
        <f>Engine!AV82</f>
        <v>600</v>
      </c>
      <c r="AW148" s="65">
        <f>Engine!AW82</f>
        <v>0</v>
      </c>
      <c r="AX148" s="65">
        <f>Engine!AX82</f>
        <v>0</v>
      </c>
      <c r="AY148" s="65">
        <f>Engine!AY82</f>
        <v>0</v>
      </c>
      <c r="AZ148" s="65">
        <f>Engine!AZ82</f>
        <v>600</v>
      </c>
      <c r="BA148" s="65">
        <f>Engine!BA82</f>
        <v>0</v>
      </c>
      <c r="BB148" s="65">
        <f>Engine!BB82</f>
        <v>0</v>
      </c>
      <c r="BC148" s="65">
        <f>Engine!BC82</f>
        <v>0</v>
      </c>
      <c r="BD148" s="65">
        <f>Engine!BD82</f>
        <v>600</v>
      </c>
      <c r="BE148" s="65">
        <f>Engine!BE82</f>
        <v>0</v>
      </c>
      <c r="BF148" s="65">
        <f>Engine!BF82</f>
        <v>0</v>
      </c>
      <c r="BG148" s="65">
        <f>Engine!BG82</f>
        <v>0</v>
      </c>
      <c r="BH148" s="65">
        <f>Engine!BH82</f>
        <v>600</v>
      </c>
      <c r="BI148" s="65">
        <f>Engine!BI82</f>
        <v>0</v>
      </c>
      <c r="BJ148" s="65">
        <f>Engine!BJ82</f>
        <v>0</v>
      </c>
      <c r="BK148" s="65">
        <f>Engine!BK82</f>
        <v>0</v>
      </c>
      <c r="BL148" s="65">
        <f>Engine!BL82</f>
        <v>600</v>
      </c>
      <c r="BM148" s="65">
        <f>Engine!BM82</f>
        <v>0</v>
      </c>
      <c r="BN148" s="65">
        <f>Engine!BN82</f>
        <v>0</v>
      </c>
      <c r="BO148" s="65">
        <f>Engine!BO82</f>
        <v>0</v>
      </c>
      <c r="BP148" s="65">
        <f>Engine!BP82</f>
        <v>600</v>
      </c>
      <c r="BQ148" s="65">
        <f>Engine!BQ82</f>
        <v>0</v>
      </c>
      <c r="BR148" s="65">
        <f>Engine!BR82</f>
        <v>0</v>
      </c>
      <c r="BS148" s="65">
        <f>Engine!BS82</f>
        <v>0</v>
      </c>
      <c r="BT148" s="65">
        <f>Engine!BT82</f>
        <v>600</v>
      </c>
      <c r="BU148" s="65">
        <f>Engine!BU82</f>
        <v>0</v>
      </c>
      <c r="BV148" s="65">
        <f>Engine!BV82</f>
        <v>0</v>
      </c>
      <c r="BW148" s="65">
        <f>Engine!BW82</f>
        <v>0</v>
      </c>
      <c r="BX148" s="65">
        <f>Engine!BX82</f>
        <v>600</v>
      </c>
      <c r="BY148" s="65">
        <f>Engine!BY82</f>
        <v>0</v>
      </c>
      <c r="BZ148" s="65">
        <f>Engine!BZ82</f>
        <v>0</v>
      </c>
      <c r="CA148" s="65">
        <f>Engine!CA82</f>
        <v>0</v>
      </c>
      <c r="CB148" s="65">
        <f>Engine!CB82</f>
        <v>600</v>
      </c>
      <c r="CC148" s="65">
        <f>Engine!CC82</f>
        <v>0</v>
      </c>
      <c r="CD148" s="65">
        <f>Engine!CD82</f>
        <v>0</v>
      </c>
      <c r="CE148" s="65">
        <f>Engine!CE82</f>
        <v>0</v>
      </c>
      <c r="CF148" s="65">
        <f>Engine!CF82</f>
        <v>600</v>
      </c>
      <c r="CG148" s="65">
        <f>Engine!CG82</f>
        <v>0</v>
      </c>
      <c r="CH148" s="65">
        <f>Engine!CH82</f>
        <v>0</v>
      </c>
      <c r="CI148" s="65">
        <f>Engine!CI82</f>
        <v>0</v>
      </c>
      <c r="CJ148" s="65">
        <f>Engine!CJ82</f>
        <v>600</v>
      </c>
      <c r="CK148" s="65">
        <f>Engine!CK82</f>
        <v>0</v>
      </c>
      <c r="CL148" s="65">
        <f>Engine!CL82</f>
        <v>0</v>
      </c>
      <c r="CM148" s="65">
        <f>Engine!CM82</f>
        <v>0</v>
      </c>
      <c r="CN148" s="65">
        <f>Engine!CN82</f>
        <v>600</v>
      </c>
      <c r="CO148" s="65">
        <f>Engine!CO82</f>
        <v>0</v>
      </c>
      <c r="CP148" s="65">
        <f>Engine!CP82</f>
        <v>0</v>
      </c>
      <c r="CQ148" s="65">
        <f>Engine!CQ82</f>
        <v>0</v>
      </c>
      <c r="CR148" s="65">
        <f>Engine!CR82</f>
        <v>600</v>
      </c>
      <c r="CS148" s="65">
        <f>Engine!CS82</f>
        <v>0</v>
      </c>
      <c r="CT148" s="65">
        <f>Engine!CT82</f>
        <v>0</v>
      </c>
      <c r="CU148" s="65">
        <f>Engine!CU82</f>
        <v>0</v>
      </c>
      <c r="CV148" s="65">
        <f>Engine!CV82</f>
        <v>600</v>
      </c>
      <c r="CW148" s="65">
        <f>Engine!CW82</f>
        <v>0</v>
      </c>
      <c r="CX148" s="65">
        <f>Engine!CX82</f>
        <v>0</v>
      </c>
      <c r="CY148" s="65">
        <f>Engine!CY82</f>
        <v>0</v>
      </c>
      <c r="CZ148" s="65">
        <f>Engine!CZ82</f>
        <v>600</v>
      </c>
      <c r="DA148" s="65">
        <f>Engine!DA82</f>
        <v>0</v>
      </c>
      <c r="DB148" s="65">
        <f>Engine!DB82</f>
        <v>0</v>
      </c>
      <c r="DC148" s="65">
        <f>Engine!DC82</f>
        <v>0</v>
      </c>
      <c r="DD148" s="65">
        <f>Engine!DD82</f>
        <v>600</v>
      </c>
      <c r="DE148" s="65">
        <f>Engine!DE82</f>
        <v>0</v>
      </c>
      <c r="DF148" s="65">
        <f>Engine!DF82</f>
        <v>0</v>
      </c>
      <c r="DG148" s="65">
        <f>Engine!DG82</f>
        <v>0</v>
      </c>
      <c r="DH148" s="65">
        <f>Engine!DH82</f>
        <v>600</v>
      </c>
      <c r="DI148" s="65">
        <f>Engine!DI82</f>
        <v>0</v>
      </c>
      <c r="DJ148" s="65">
        <f>Engine!DJ82</f>
        <v>0</v>
      </c>
      <c r="DK148" s="65">
        <f>Engine!DK82</f>
        <v>0</v>
      </c>
      <c r="DL148" s="65">
        <f>Engine!DL82</f>
        <v>600</v>
      </c>
      <c r="DM148" s="65">
        <f>Engine!DM82</f>
        <v>0</v>
      </c>
      <c r="DN148" s="65">
        <f>Engine!DN82</f>
        <v>0</v>
      </c>
      <c r="DO148" s="65">
        <f>Engine!DO82</f>
        <v>0</v>
      </c>
      <c r="DP148" s="65">
        <f>Engine!DP82</f>
        <v>600</v>
      </c>
      <c r="DQ148" s="65">
        <f>Engine!DQ82</f>
        <v>0</v>
      </c>
      <c r="DR148" s="65">
        <f>Engine!DR82</f>
        <v>0</v>
      </c>
      <c r="DS148" s="65">
        <f>Engine!DS82</f>
        <v>0</v>
      </c>
      <c r="DT148" s="65">
        <f>Engine!DT82</f>
        <v>600</v>
      </c>
      <c r="DU148" s="65">
        <f>Engine!DU82</f>
        <v>0</v>
      </c>
      <c r="DV148" s="65">
        <f>Engine!DV82</f>
        <v>0</v>
      </c>
      <c r="DW148" s="65">
        <f>Engine!DW82</f>
        <v>0</v>
      </c>
      <c r="DX148" s="65">
        <f>Engine!DX82</f>
        <v>600</v>
      </c>
      <c r="DY148" s="65">
        <f>Engine!DY82</f>
        <v>0</v>
      </c>
      <c r="DZ148" s="65">
        <f>Engine!DZ82</f>
        <v>0</v>
      </c>
      <c r="EA148" s="65">
        <f>Engine!EA82</f>
        <v>0</v>
      </c>
      <c r="EB148" s="65">
        <f>Engine!EB82</f>
        <v>600</v>
      </c>
      <c r="EC148" s="65">
        <f>Engine!EC82</f>
        <v>0</v>
      </c>
      <c r="ED148" s="65">
        <f>Engine!ED82</f>
        <v>0</v>
      </c>
      <c r="EE148" s="65">
        <f>Engine!EE82</f>
        <v>0</v>
      </c>
      <c r="EF148" s="65">
        <f>Engine!EF82</f>
        <v>600</v>
      </c>
      <c r="EG148" s="65">
        <f>Engine!EG82</f>
        <v>0</v>
      </c>
      <c r="EH148" s="65">
        <f>Engine!EH82</f>
        <v>0</v>
      </c>
      <c r="EI148" s="65">
        <f>Engine!EI82</f>
        <v>0</v>
      </c>
      <c r="EJ148" s="65">
        <f>Engine!EJ82</f>
        <v>600</v>
      </c>
      <c r="EK148" s="65">
        <f>Engine!EK82</f>
        <v>0</v>
      </c>
      <c r="EL148" s="65">
        <f>Engine!EL82</f>
        <v>0</v>
      </c>
      <c r="EM148" s="65">
        <f>Engine!EM82</f>
        <v>0</v>
      </c>
      <c r="EN148" s="65">
        <f>Engine!EN82</f>
        <v>600</v>
      </c>
      <c r="EO148" s="65">
        <f>Engine!EO82</f>
        <v>0</v>
      </c>
      <c r="EP148" s="65">
        <f>Engine!EP82</f>
        <v>0</v>
      </c>
      <c r="EQ148" s="65">
        <f>Engine!EQ82</f>
        <v>0</v>
      </c>
      <c r="ER148" s="65">
        <f>Engine!ER82</f>
        <v>600</v>
      </c>
      <c r="ES148" s="65">
        <f>Engine!ES82</f>
        <v>0</v>
      </c>
      <c r="ET148" s="65">
        <f>Engine!ET82</f>
        <v>0</v>
      </c>
      <c r="EU148" s="65">
        <f>Engine!EU82</f>
        <v>0</v>
      </c>
      <c r="EV148" s="65">
        <f>Engine!EV82</f>
        <v>600</v>
      </c>
      <c r="EW148" s="65">
        <f>Engine!EW82</f>
        <v>0</v>
      </c>
      <c r="EX148" s="65">
        <f>Engine!EX82</f>
        <v>0</v>
      </c>
      <c r="EY148" s="65">
        <f>Engine!EY82</f>
        <v>0</v>
      </c>
      <c r="EZ148" s="65">
        <f>Engine!EZ82</f>
        <v>600</v>
      </c>
      <c r="FA148" s="65">
        <f>Engine!FA82</f>
        <v>0</v>
      </c>
      <c r="FB148" s="65">
        <f>Engine!FB82</f>
        <v>0</v>
      </c>
    </row>
    <row r="149" spans="1:158" x14ac:dyDescent="0.3">
      <c r="A149" s="58" t="s">
        <v>20</v>
      </c>
      <c r="B149" s="3">
        <v>20</v>
      </c>
      <c r="C149" s="65">
        <f>Engine!C88</f>
        <v>0</v>
      </c>
      <c r="D149" s="65">
        <f>Engine!D88</f>
        <v>0</v>
      </c>
      <c r="E149" s="65">
        <f>Engine!E88</f>
        <v>0</v>
      </c>
      <c r="F149" s="65">
        <f>Engine!F88</f>
        <v>0</v>
      </c>
      <c r="G149" s="65">
        <f>Engine!G88</f>
        <v>0</v>
      </c>
      <c r="H149" s="65">
        <f>Engine!H88</f>
        <v>1400</v>
      </c>
      <c r="I149" s="65">
        <f>Engine!I88</f>
        <v>0</v>
      </c>
      <c r="J149" s="65">
        <f>Engine!J88</f>
        <v>0</v>
      </c>
      <c r="K149" s="65">
        <f>Engine!K88</f>
        <v>0</v>
      </c>
      <c r="L149" s="65">
        <f>Engine!L88</f>
        <v>1400</v>
      </c>
      <c r="M149" s="65">
        <f>Engine!M88</f>
        <v>0</v>
      </c>
      <c r="N149" s="65">
        <f>Engine!N88</f>
        <v>0</v>
      </c>
      <c r="O149" s="65">
        <f>Engine!O88</f>
        <v>0</v>
      </c>
      <c r="P149" s="65">
        <f>Engine!P88</f>
        <v>1400</v>
      </c>
      <c r="Q149" s="65">
        <f>Engine!Q88</f>
        <v>0</v>
      </c>
      <c r="R149" s="67">
        <f>Engine!R88</f>
        <v>0</v>
      </c>
      <c r="S149" s="65">
        <f>Engine!S88</f>
        <v>0</v>
      </c>
      <c r="T149" s="65">
        <f>Engine!T88</f>
        <v>1400</v>
      </c>
      <c r="U149" s="65">
        <f>Engine!U88</f>
        <v>0</v>
      </c>
      <c r="V149" s="65">
        <f>Engine!V88</f>
        <v>0</v>
      </c>
      <c r="W149" s="65">
        <f>Engine!W88</f>
        <v>0</v>
      </c>
      <c r="X149" s="65">
        <f>Engine!X88</f>
        <v>1400</v>
      </c>
      <c r="Y149" s="65">
        <f>Engine!Y88</f>
        <v>0</v>
      </c>
      <c r="Z149" s="65">
        <f>Engine!Z88</f>
        <v>0</v>
      </c>
      <c r="AA149" s="65">
        <f>Engine!AA88</f>
        <v>0</v>
      </c>
      <c r="AB149" s="65">
        <f>Engine!AB88</f>
        <v>1400</v>
      </c>
      <c r="AC149" s="65">
        <f>Engine!AC88</f>
        <v>0</v>
      </c>
      <c r="AD149" s="65">
        <f>Engine!AD88</f>
        <v>0</v>
      </c>
      <c r="AE149" s="65">
        <f>Engine!AE88</f>
        <v>0</v>
      </c>
      <c r="AF149" s="65">
        <f>Engine!AF88</f>
        <v>1400</v>
      </c>
      <c r="AG149" s="65">
        <f>Engine!AG88</f>
        <v>0</v>
      </c>
      <c r="AH149" s="65">
        <f>Engine!AH88</f>
        <v>0</v>
      </c>
      <c r="AI149" s="65">
        <f>Engine!AI88</f>
        <v>0</v>
      </c>
      <c r="AJ149" s="65">
        <f>Engine!AJ88</f>
        <v>1400</v>
      </c>
      <c r="AK149" s="65">
        <f>Engine!AK88</f>
        <v>0</v>
      </c>
      <c r="AL149" s="65">
        <f>Engine!AL88</f>
        <v>0</v>
      </c>
      <c r="AM149" s="65">
        <f>Engine!AM88</f>
        <v>0</v>
      </c>
      <c r="AN149" s="65">
        <f>Engine!AN88</f>
        <v>1400</v>
      </c>
      <c r="AO149" s="65">
        <f>Engine!AO88</f>
        <v>0</v>
      </c>
      <c r="AP149" s="65">
        <f>Engine!AP88</f>
        <v>0</v>
      </c>
      <c r="AQ149" s="65">
        <f>Engine!AQ88</f>
        <v>0</v>
      </c>
      <c r="AR149" s="65">
        <f>Engine!AR88</f>
        <v>1400</v>
      </c>
      <c r="AS149" s="65">
        <f>Engine!AS88</f>
        <v>0</v>
      </c>
      <c r="AT149" s="65">
        <f>Engine!AT88</f>
        <v>0</v>
      </c>
      <c r="AU149" s="65">
        <f>Engine!AU88</f>
        <v>0</v>
      </c>
      <c r="AV149" s="65">
        <f>Engine!AV88</f>
        <v>1400</v>
      </c>
      <c r="AW149" s="65">
        <f>Engine!AW88</f>
        <v>0</v>
      </c>
      <c r="AX149" s="65">
        <f>Engine!AX88</f>
        <v>0</v>
      </c>
      <c r="AY149" s="65">
        <f>Engine!AY88</f>
        <v>0</v>
      </c>
      <c r="AZ149" s="65">
        <f>Engine!AZ88</f>
        <v>1400</v>
      </c>
      <c r="BA149" s="65">
        <f>Engine!BA88</f>
        <v>0</v>
      </c>
      <c r="BB149" s="65">
        <f>Engine!BB88</f>
        <v>0</v>
      </c>
      <c r="BC149" s="65">
        <f>Engine!BC88</f>
        <v>0</v>
      </c>
      <c r="BD149" s="65">
        <f>Engine!BD88</f>
        <v>1400</v>
      </c>
      <c r="BE149" s="65">
        <f>Engine!BE88</f>
        <v>0</v>
      </c>
      <c r="BF149" s="65">
        <f>Engine!BF88</f>
        <v>0</v>
      </c>
      <c r="BG149" s="65">
        <f>Engine!BG88</f>
        <v>0</v>
      </c>
      <c r="BH149" s="65">
        <f>Engine!BH88</f>
        <v>1400</v>
      </c>
      <c r="BI149" s="65">
        <f>Engine!BI88</f>
        <v>0</v>
      </c>
      <c r="BJ149" s="65">
        <f>Engine!BJ88</f>
        <v>0</v>
      </c>
      <c r="BK149" s="65">
        <f>Engine!BK88</f>
        <v>0</v>
      </c>
      <c r="BL149" s="65">
        <f>Engine!BL88</f>
        <v>1400</v>
      </c>
      <c r="BM149" s="65">
        <f>Engine!BM88</f>
        <v>0</v>
      </c>
      <c r="BN149" s="65">
        <f>Engine!BN88</f>
        <v>0</v>
      </c>
      <c r="BO149" s="65">
        <f>Engine!BO88</f>
        <v>0</v>
      </c>
      <c r="BP149" s="65">
        <f>Engine!BP88</f>
        <v>1400</v>
      </c>
      <c r="BQ149" s="65">
        <f>Engine!BQ88</f>
        <v>0</v>
      </c>
      <c r="BR149" s="65">
        <f>Engine!BR88</f>
        <v>0</v>
      </c>
      <c r="BS149" s="65">
        <f>Engine!BS88</f>
        <v>0</v>
      </c>
      <c r="BT149" s="65">
        <f>Engine!BT88</f>
        <v>1400</v>
      </c>
      <c r="BU149" s="65">
        <f>Engine!BU88</f>
        <v>0</v>
      </c>
      <c r="BV149" s="65">
        <f>Engine!BV88</f>
        <v>0</v>
      </c>
      <c r="BW149" s="65">
        <f>Engine!BW88</f>
        <v>0</v>
      </c>
      <c r="BX149" s="65">
        <f>Engine!BX88</f>
        <v>1400</v>
      </c>
      <c r="BY149" s="65">
        <f>Engine!BY88</f>
        <v>0</v>
      </c>
      <c r="BZ149" s="65">
        <f>Engine!BZ88</f>
        <v>0</v>
      </c>
      <c r="CA149" s="65">
        <f>Engine!CA88</f>
        <v>0</v>
      </c>
      <c r="CB149" s="65">
        <f>Engine!CB88</f>
        <v>1400</v>
      </c>
      <c r="CC149" s="65">
        <f>Engine!CC88</f>
        <v>0</v>
      </c>
      <c r="CD149" s="65">
        <f>Engine!CD88</f>
        <v>0</v>
      </c>
      <c r="CE149" s="65">
        <f>Engine!CE88</f>
        <v>0</v>
      </c>
      <c r="CF149" s="65">
        <f>Engine!CF88</f>
        <v>1400</v>
      </c>
      <c r="CG149" s="65">
        <f>Engine!CG88</f>
        <v>0</v>
      </c>
      <c r="CH149" s="65">
        <f>Engine!CH88</f>
        <v>0</v>
      </c>
      <c r="CI149" s="65">
        <f>Engine!CI88</f>
        <v>0</v>
      </c>
      <c r="CJ149" s="65">
        <f>Engine!CJ88</f>
        <v>1400</v>
      </c>
      <c r="CK149" s="65">
        <f>Engine!CK88</f>
        <v>0</v>
      </c>
      <c r="CL149" s="65">
        <f>Engine!CL88</f>
        <v>0</v>
      </c>
      <c r="CM149" s="65">
        <f>Engine!CM88</f>
        <v>0</v>
      </c>
      <c r="CN149" s="65">
        <f>Engine!CN88</f>
        <v>1400</v>
      </c>
      <c r="CO149" s="65">
        <f>Engine!CO88</f>
        <v>0</v>
      </c>
      <c r="CP149" s="65">
        <f>Engine!CP88</f>
        <v>0</v>
      </c>
      <c r="CQ149" s="65">
        <f>Engine!CQ88</f>
        <v>0</v>
      </c>
      <c r="CR149" s="65">
        <f>Engine!CR88</f>
        <v>1400</v>
      </c>
      <c r="CS149" s="65">
        <f>Engine!CS88</f>
        <v>0</v>
      </c>
      <c r="CT149" s="65">
        <f>Engine!CT88</f>
        <v>0</v>
      </c>
      <c r="CU149" s="65">
        <f>Engine!CU88</f>
        <v>0</v>
      </c>
      <c r="CV149" s="65">
        <f>Engine!CV88</f>
        <v>1400</v>
      </c>
      <c r="CW149" s="65">
        <f>Engine!CW88</f>
        <v>0</v>
      </c>
      <c r="CX149" s="65">
        <f>Engine!CX88</f>
        <v>0</v>
      </c>
      <c r="CY149" s="65">
        <f>Engine!CY88</f>
        <v>0</v>
      </c>
      <c r="CZ149" s="65">
        <f>Engine!CZ88</f>
        <v>1400</v>
      </c>
      <c r="DA149" s="65">
        <f>Engine!DA88</f>
        <v>0</v>
      </c>
      <c r="DB149" s="65">
        <f>Engine!DB88</f>
        <v>0</v>
      </c>
      <c r="DC149" s="65">
        <f>Engine!DC88</f>
        <v>0</v>
      </c>
      <c r="DD149" s="65">
        <f>Engine!DD88</f>
        <v>1400</v>
      </c>
      <c r="DE149" s="65">
        <f>Engine!DE88</f>
        <v>0</v>
      </c>
      <c r="DF149" s="65">
        <f>Engine!DF88</f>
        <v>0</v>
      </c>
      <c r="DG149" s="65">
        <f>Engine!DG88</f>
        <v>0</v>
      </c>
      <c r="DH149" s="65">
        <f>Engine!DH88</f>
        <v>1400</v>
      </c>
      <c r="DI149" s="65">
        <f>Engine!DI88</f>
        <v>0</v>
      </c>
      <c r="DJ149" s="65">
        <f>Engine!DJ88</f>
        <v>0</v>
      </c>
      <c r="DK149" s="65">
        <f>Engine!DK88</f>
        <v>0</v>
      </c>
      <c r="DL149" s="65">
        <f>Engine!DL88</f>
        <v>1400</v>
      </c>
      <c r="DM149" s="65">
        <f>Engine!DM88</f>
        <v>0</v>
      </c>
      <c r="DN149" s="65">
        <f>Engine!DN88</f>
        <v>0</v>
      </c>
      <c r="DO149" s="65">
        <f>Engine!DO88</f>
        <v>0</v>
      </c>
      <c r="DP149" s="65">
        <f>Engine!DP88</f>
        <v>1400</v>
      </c>
      <c r="DQ149" s="65">
        <f>Engine!DQ88</f>
        <v>0</v>
      </c>
      <c r="DR149" s="65">
        <f>Engine!DR88</f>
        <v>0</v>
      </c>
      <c r="DS149" s="65">
        <f>Engine!DS88</f>
        <v>0</v>
      </c>
      <c r="DT149" s="65">
        <f>Engine!DT88</f>
        <v>1400</v>
      </c>
      <c r="DU149" s="65">
        <f>Engine!DU88</f>
        <v>0</v>
      </c>
      <c r="DV149" s="65">
        <f>Engine!DV88</f>
        <v>0</v>
      </c>
      <c r="DW149" s="65">
        <f>Engine!DW88</f>
        <v>0</v>
      </c>
      <c r="DX149" s="65">
        <f>Engine!DX88</f>
        <v>1400</v>
      </c>
      <c r="DY149" s="65">
        <f>Engine!DY88</f>
        <v>0</v>
      </c>
      <c r="DZ149" s="65">
        <f>Engine!DZ88</f>
        <v>0</v>
      </c>
      <c r="EA149" s="65">
        <f>Engine!EA88</f>
        <v>0</v>
      </c>
      <c r="EB149" s="65">
        <f>Engine!EB88</f>
        <v>1400</v>
      </c>
      <c r="EC149" s="65">
        <f>Engine!EC88</f>
        <v>0</v>
      </c>
      <c r="ED149" s="65">
        <f>Engine!ED88</f>
        <v>0</v>
      </c>
      <c r="EE149" s="65">
        <f>Engine!EE88</f>
        <v>0</v>
      </c>
      <c r="EF149" s="65">
        <f>Engine!EF88</f>
        <v>1400</v>
      </c>
      <c r="EG149" s="65">
        <f>Engine!EG88</f>
        <v>0</v>
      </c>
      <c r="EH149" s="65">
        <f>Engine!EH88</f>
        <v>0</v>
      </c>
      <c r="EI149" s="65">
        <f>Engine!EI88</f>
        <v>0</v>
      </c>
      <c r="EJ149" s="65">
        <f>Engine!EJ88</f>
        <v>1400</v>
      </c>
      <c r="EK149" s="65">
        <f>Engine!EK88</f>
        <v>0</v>
      </c>
      <c r="EL149" s="65">
        <f>Engine!EL88</f>
        <v>0</v>
      </c>
      <c r="EM149" s="65">
        <f>Engine!EM88</f>
        <v>0</v>
      </c>
      <c r="EN149" s="65">
        <f>Engine!EN88</f>
        <v>1400</v>
      </c>
      <c r="EO149" s="65">
        <f>Engine!EO88</f>
        <v>0</v>
      </c>
      <c r="EP149" s="65">
        <f>Engine!EP88</f>
        <v>0</v>
      </c>
      <c r="EQ149" s="65">
        <f>Engine!EQ88</f>
        <v>0</v>
      </c>
      <c r="ER149" s="65">
        <f>Engine!ER88</f>
        <v>1400</v>
      </c>
      <c r="ES149" s="65">
        <f>Engine!ES88</f>
        <v>0</v>
      </c>
      <c r="ET149" s="65">
        <f>Engine!ET88</f>
        <v>0</v>
      </c>
      <c r="EU149" s="65">
        <f>Engine!EU88</f>
        <v>0</v>
      </c>
      <c r="EV149" s="65">
        <f>Engine!EV88</f>
        <v>1400</v>
      </c>
      <c r="EW149" s="65">
        <f>Engine!EW88</f>
        <v>0</v>
      </c>
      <c r="EX149" s="65">
        <f>Engine!EX88</f>
        <v>0</v>
      </c>
      <c r="EY149" s="65">
        <f>Engine!EY88</f>
        <v>0</v>
      </c>
      <c r="EZ149" s="65">
        <f>Engine!EZ88</f>
        <v>1400</v>
      </c>
      <c r="FA149" s="65">
        <f>Engine!FA88</f>
        <v>0</v>
      </c>
      <c r="FB149" s="65">
        <f>Engine!FB88</f>
        <v>0</v>
      </c>
    </row>
    <row r="150" spans="1:158" x14ac:dyDescent="0.3">
      <c r="A150" s="58" t="s">
        <v>21</v>
      </c>
      <c r="B150" s="3">
        <v>20</v>
      </c>
      <c r="C150" s="65">
        <f>Engine!C85</f>
        <v>0</v>
      </c>
      <c r="D150" s="65">
        <f>Engine!D85</f>
        <v>100</v>
      </c>
      <c r="E150" s="65">
        <f>Engine!E85</f>
        <v>0</v>
      </c>
      <c r="F150" s="65">
        <f>Engine!F85</f>
        <v>0</v>
      </c>
      <c r="G150" s="65">
        <f>Engine!G85</f>
        <v>0</v>
      </c>
      <c r="H150" s="65">
        <f>Engine!H85</f>
        <v>114</v>
      </c>
      <c r="I150" s="65">
        <f>Engine!I85</f>
        <v>0</v>
      </c>
      <c r="J150" s="65">
        <f>Engine!J85</f>
        <v>0</v>
      </c>
      <c r="K150" s="65">
        <f>Engine!K85</f>
        <v>0</v>
      </c>
      <c r="L150" s="65">
        <f>Engine!L85</f>
        <v>114</v>
      </c>
      <c r="M150" s="65">
        <f>Engine!M85</f>
        <v>0</v>
      </c>
      <c r="N150" s="65">
        <f>Engine!N85</f>
        <v>0</v>
      </c>
      <c r="O150" s="65">
        <f>Engine!O85</f>
        <v>0</v>
      </c>
      <c r="P150" s="65">
        <f>Engine!P85</f>
        <v>114</v>
      </c>
      <c r="Q150" s="65">
        <f>Engine!Q85</f>
        <v>0</v>
      </c>
      <c r="R150" s="67">
        <f>Engine!R85</f>
        <v>0</v>
      </c>
      <c r="S150" s="65">
        <f>Engine!S85</f>
        <v>0</v>
      </c>
      <c r="T150" s="65">
        <f>Engine!T85</f>
        <v>114</v>
      </c>
      <c r="U150" s="65">
        <f>Engine!U85</f>
        <v>0</v>
      </c>
      <c r="V150" s="65">
        <f>Engine!V85</f>
        <v>0</v>
      </c>
      <c r="W150" s="65">
        <f>Engine!W85</f>
        <v>0</v>
      </c>
      <c r="X150" s="65">
        <f>Engine!X85</f>
        <v>114</v>
      </c>
      <c r="Y150" s="65">
        <f>Engine!Y85</f>
        <v>0</v>
      </c>
      <c r="Z150" s="65">
        <f>Engine!Z85</f>
        <v>0</v>
      </c>
      <c r="AA150" s="65">
        <f>Engine!AA85</f>
        <v>0</v>
      </c>
      <c r="AB150" s="65">
        <f>Engine!AB85</f>
        <v>114</v>
      </c>
      <c r="AC150" s="65">
        <f>Engine!AC85</f>
        <v>0</v>
      </c>
      <c r="AD150" s="65">
        <f>Engine!AD85</f>
        <v>0</v>
      </c>
      <c r="AE150" s="65">
        <f>Engine!AE85</f>
        <v>0</v>
      </c>
      <c r="AF150" s="65">
        <f>Engine!AF85</f>
        <v>114</v>
      </c>
      <c r="AG150" s="65">
        <f>Engine!AG85</f>
        <v>0</v>
      </c>
      <c r="AH150" s="65">
        <f>Engine!AH85</f>
        <v>0</v>
      </c>
      <c r="AI150" s="65">
        <f>Engine!AI85</f>
        <v>0</v>
      </c>
      <c r="AJ150" s="65">
        <f>Engine!AJ85</f>
        <v>114</v>
      </c>
      <c r="AK150" s="65">
        <f>Engine!AK85</f>
        <v>0</v>
      </c>
      <c r="AL150" s="65">
        <f>Engine!AL85</f>
        <v>0</v>
      </c>
      <c r="AM150" s="65">
        <f>Engine!AM85</f>
        <v>0</v>
      </c>
      <c r="AN150" s="65">
        <f>Engine!AN85</f>
        <v>114</v>
      </c>
      <c r="AO150" s="65">
        <f>Engine!AO85</f>
        <v>0</v>
      </c>
      <c r="AP150" s="65">
        <f>Engine!AP85</f>
        <v>0</v>
      </c>
      <c r="AQ150" s="65">
        <f>Engine!AQ85</f>
        <v>0</v>
      </c>
      <c r="AR150" s="65">
        <f>Engine!AR85</f>
        <v>114</v>
      </c>
      <c r="AS150" s="65">
        <f>Engine!AS85</f>
        <v>0</v>
      </c>
      <c r="AT150" s="65">
        <f>Engine!AT85</f>
        <v>0</v>
      </c>
      <c r="AU150" s="65">
        <f>Engine!AU85</f>
        <v>0</v>
      </c>
      <c r="AV150" s="65">
        <f>Engine!AV85</f>
        <v>114</v>
      </c>
      <c r="AW150" s="65">
        <f>Engine!AW85</f>
        <v>0</v>
      </c>
      <c r="AX150" s="65">
        <f>Engine!AX85</f>
        <v>0</v>
      </c>
      <c r="AY150" s="65">
        <f>Engine!AY85</f>
        <v>0</v>
      </c>
      <c r="AZ150" s="65">
        <f>Engine!AZ85</f>
        <v>114</v>
      </c>
      <c r="BA150" s="65">
        <f>Engine!BA85</f>
        <v>0</v>
      </c>
      <c r="BB150" s="65">
        <f>Engine!BB85</f>
        <v>0</v>
      </c>
      <c r="BC150" s="65">
        <f>Engine!BC85</f>
        <v>0</v>
      </c>
      <c r="BD150" s="65">
        <f>Engine!BD85</f>
        <v>114</v>
      </c>
      <c r="BE150" s="65">
        <f>Engine!BE85</f>
        <v>0</v>
      </c>
      <c r="BF150" s="65">
        <f>Engine!BF85</f>
        <v>0</v>
      </c>
      <c r="BG150" s="65">
        <f>Engine!BG85</f>
        <v>0</v>
      </c>
      <c r="BH150" s="65">
        <f>Engine!BH85</f>
        <v>114</v>
      </c>
      <c r="BI150" s="65">
        <f>Engine!BI85</f>
        <v>0</v>
      </c>
      <c r="BJ150" s="65">
        <f>Engine!BJ85</f>
        <v>0</v>
      </c>
      <c r="BK150" s="65">
        <f>Engine!BK85</f>
        <v>0</v>
      </c>
      <c r="BL150" s="65">
        <f>Engine!BL85</f>
        <v>114</v>
      </c>
      <c r="BM150" s="65">
        <f>Engine!BM85</f>
        <v>0</v>
      </c>
      <c r="BN150" s="65">
        <f>Engine!BN85</f>
        <v>0</v>
      </c>
      <c r="BO150" s="65">
        <f>Engine!BO85</f>
        <v>0</v>
      </c>
      <c r="BP150" s="65">
        <f>Engine!BP85</f>
        <v>114</v>
      </c>
      <c r="BQ150" s="65">
        <f>Engine!BQ85</f>
        <v>0</v>
      </c>
      <c r="BR150" s="65">
        <f>Engine!BR85</f>
        <v>0</v>
      </c>
      <c r="BS150" s="65">
        <f>Engine!BS85</f>
        <v>0</v>
      </c>
      <c r="BT150" s="65">
        <f>Engine!BT85</f>
        <v>114</v>
      </c>
      <c r="BU150" s="65">
        <f>Engine!BU85</f>
        <v>0</v>
      </c>
      <c r="BV150" s="65">
        <f>Engine!BV85</f>
        <v>0</v>
      </c>
      <c r="BW150" s="65">
        <f>Engine!BW85</f>
        <v>0</v>
      </c>
      <c r="BX150" s="65">
        <f>Engine!BX85</f>
        <v>114</v>
      </c>
      <c r="BY150" s="65">
        <f>Engine!BY85</f>
        <v>0</v>
      </c>
      <c r="BZ150" s="65">
        <f>Engine!BZ85</f>
        <v>0</v>
      </c>
      <c r="CA150" s="65">
        <f>Engine!CA85</f>
        <v>0</v>
      </c>
      <c r="CB150" s="65">
        <f>Engine!CB85</f>
        <v>114</v>
      </c>
      <c r="CC150" s="65">
        <f>Engine!CC85</f>
        <v>0</v>
      </c>
      <c r="CD150" s="65">
        <f>Engine!CD85</f>
        <v>0</v>
      </c>
      <c r="CE150" s="65">
        <f>Engine!CE85</f>
        <v>0</v>
      </c>
      <c r="CF150" s="65">
        <f>Engine!CF85</f>
        <v>114</v>
      </c>
      <c r="CG150" s="65">
        <f>Engine!CG85</f>
        <v>0</v>
      </c>
      <c r="CH150" s="65">
        <f>Engine!CH85</f>
        <v>0</v>
      </c>
      <c r="CI150" s="65">
        <f>Engine!CI85</f>
        <v>0</v>
      </c>
      <c r="CJ150" s="65">
        <f>Engine!CJ85</f>
        <v>114</v>
      </c>
      <c r="CK150" s="65">
        <f>Engine!CK85</f>
        <v>0</v>
      </c>
      <c r="CL150" s="65">
        <f>Engine!CL85</f>
        <v>0</v>
      </c>
      <c r="CM150" s="65">
        <f>Engine!CM85</f>
        <v>0</v>
      </c>
      <c r="CN150" s="65">
        <f>Engine!CN85</f>
        <v>114</v>
      </c>
      <c r="CO150" s="65">
        <f>Engine!CO85</f>
        <v>0</v>
      </c>
      <c r="CP150" s="65">
        <f>Engine!CP85</f>
        <v>0</v>
      </c>
      <c r="CQ150" s="65">
        <f>Engine!CQ85</f>
        <v>0</v>
      </c>
      <c r="CR150" s="65">
        <f>Engine!CR85</f>
        <v>114</v>
      </c>
      <c r="CS150" s="65">
        <f>Engine!CS85</f>
        <v>0</v>
      </c>
      <c r="CT150" s="65">
        <f>Engine!CT85</f>
        <v>0</v>
      </c>
      <c r="CU150" s="65">
        <f>Engine!CU85</f>
        <v>0</v>
      </c>
      <c r="CV150" s="65">
        <f>Engine!CV85</f>
        <v>114</v>
      </c>
      <c r="CW150" s="65">
        <f>Engine!CW85</f>
        <v>0</v>
      </c>
      <c r="CX150" s="65">
        <f>Engine!CX85</f>
        <v>0</v>
      </c>
      <c r="CY150" s="65">
        <f>Engine!CY85</f>
        <v>0</v>
      </c>
      <c r="CZ150" s="65">
        <f>Engine!CZ85</f>
        <v>114</v>
      </c>
      <c r="DA150" s="65">
        <f>Engine!DA85</f>
        <v>0</v>
      </c>
      <c r="DB150" s="65">
        <f>Engine!DB85</f>
        <v>0</v>
      </c>
      <c r="DC150" s="65">
        <f>Engine!DC85</f>
        <v>0</v>
      </c>
      <c r="DD150" s="65">
        <f>Engine!DD85</f>
        <v>114</v>
      </c>
      <c r="DE150" s="65">
        <f>Engine!DE85</f>
        <v>0</v>
      </c>
      <c r="DF150" s="65">
        <f>Engine!DF85</f>
        <v>0</v>
      </c>
      <c r="DG150" s="65">
        <f>Engine!DG85</f>
        <v>0</v>
      </c>
      <c r="DH150" s="65">
        <f>Engine!DH85</f>
        <v>114</v>
      </c>
      <c r="DI150" s="65">
        <f>Engine!DI85</f>
        <v>0</v>
      </c>
      <c r="DJ150" s="65">
        <f>Engine!DJ85</f>
        <v>0</v>
      </c>
      <c r="DK150" s="65">
        <f>Engine!DK85</f>
        <v>0</v>
      </c>
      <c r="DL150" s="65">
        <f>Engine!DL85</f>
        <v>114</v>
      </c>
      <c r="DM150" s="65">
        <f>Engine!DM85</f>
        <v>0</v>
      </c>
      <c r="DN150" s="65">
        <f>Engine!DN85</f>
        <v>0</v>
      </c>
      <c r="DO150" s="65">
        <f>Engine!DO85</f>
        <v>0</v>
      </c>
      <c r="DP150" s="65">
        <f>Engine!DP85</f>
        <v>114</v>
      </c>
      <c r="DQ150" s="65">
        <f>Engine!DQ85</f>
        <v>0</v>
      </c>
      <c r="DR150" s="65">
        <f>Engine!DR85</f>
        <v>0</v>
      </c>
      <c r="DS150" s="65">
        <f>Engine!DS85</f>
        <v>0</v>
      </c>
      <c r="DT150" s="65">
        <f>Engine!DT85</f>
        <v>114</v>
      </c>
      <c r="DU150" s="65">
        <f>Engine!DU85</f>
        <v>0</v>
      </c>
      <c r="DV150" s="65">
        <f>Engine!DV85</f>
        <v>0</v>
      </c>
      <c r="DW150" s="65">
        <f>Engine!DW85</f>
        <v>0</v>
      </c>
      <c r="DX150" s="65">
        <f>Engine!DX85</f>
        <v>114</v>
      </c>
      <c r="DY150" s="65">
        <f>Engine!DY85</f>
        <v>0</v>
      </c>
      <c r="DZ150" s="65">
        <f>Engine!DZ85</f>
        <v>0</v>
      </c>
      <c r="EA150" s="65">
        <f>Engine!EA85</f>
        <v>0</v>
      </c>
      <c r="EB150" s="65">
        <f>Engine!EB85</f>
        <v>114</v>
      </c>
      <c r="EC150" s="65">
        <f>Engine!EC85</f>
        <v>0</v>
      </c>
      <c r="ED150" s="65">
        <f>Engine!ED85</f>
        <v>0</v>
      </c>
      <c r="EE150" s="65">
        <f>Engine!EE85</f>
        <v>0</v>
      </c>
      <c r="EF150" s="65">
        <f>Engine!EF85</f>
        <v>114</v>
      </c>
      <c r="EG150" s="65">
        <f>Engine!EG85</f>
        <v>0</v>
      </c>
      <c r="EH150" s="65">
        <f>Engine!EH85</f>
        <v>0</v>
      </c>
      <c r="EI150" s="65">
        <f>Engine!EI85</f>
        <v>0</v>
      </c>
      <c r="EJ150" s="65">
        <f>Engine!EJ85</f>
        <v>114</v>
      </c>
      <c r="EK150" s="65">
        <f>Engine!EK85</f>
        <v>0</v>
      </c>
      <c r="EL150" s="65">
        <f>Engine!EL85</f>
        <v>0</v>
      </c>
      <c r="EM150" s="65">
        <f>Engine!EM85</f>
        <v>0</v>
      </c>
      <c r="EN150" s="65">
        <f>Engine!EN85</f>
        <v>114</v>
      </c>
      <c r="EO150" s="65">
        <f>Engine!EO85</f>
        <v>0</v>
      </c>
      <c r="EP150" s="65">
        <f>Engine!EP85</f>
        <v>0</v>
      </c>
      <c r="EQ150" s="65">
        <f>Engine!EQ85</f>
        <v>0</v>
      </c>
      <c r="ER150" s="65">
        <f>Engine!ER85</f>
        <v>114</v>
      </c>
      <c r="ES150" s="65">
        <f>Engine!ES85</f>
        <v>0</v>
      </c>
      <c r="ET150" s="65">
        <f>Engine!ET85</f>
        <v>0</v>
      </c>
      <c r="EU150" s="65">
        <f>Engine!EU85</f>
        <v>0</v>
      </c>
      <c r="EV150" s="65">
        <f>Engine!EV85</f>
        <v>114</v>
      </c>
      <c r="EW150" s="65">
        <f>Engine!EW85</f>
        <v>0</v>
      </c>
      <c r="EX150" s="65">
        <f>Engine!EX85</f>
        <v>0</v>
      </c>
      <c r="EY150" s="65">
        <f>Engine!EY85</f>
        <v>0</v>
      </c>
      <c r="EZ150" s="65">
        <f>Engine!EZ85</f>
        <v>114</v>
      </c>
      <c r="FA150" s="65">
        <f>Engine!FA85</f>
        <v>0</v>
      </c>
      <c r="FB150" s="65">
        <f>Engine!FB85</f>
        <v>0</v>
      </c>
    </row>
    <row r="151" spans="1:158" x14ac:dyDescent="0.3">
      <c r="A151" s="58" t="s">
        <v>22</v>
      </c>
      <c r="B151" s="3">
        <v>0</v>
      </c>
      <c r="C151" s="65">
        <f>Model!$E111</f>
        <v>0</v>
      </c>
      <c r="D151" s="65">
        <f>Model!$E111</f>
        <v>0</v>
      </c>
      <c r="E151" s="65">
        <f>Model!$E111</f>
        <v>0</v>
      </c>
      <c r="F151" s="65">
        <f>Model!$E111</f>
        <v>0</v>
      </c>
      <c r="G151" s="65">
        <f>Model!$E111</f>
        <v>0</v>
      </c>
      <c r="H151" s="65">
        <f>Model!$E111</f>
        <v>0</v>
      </c>
      <c r="I151" s="65">
        <f>Model!$E111</f>
        <v>0</v>
      </c>
      <c r="J151" s="65">
        <f>Model!$E111</f>
        <v>0</v>
      </c>
      <c r="K151" s="65">
        <f>Model!$E111</f>
        <v>0</v>
      </c>
      <c r="L151" s="65">
        <f>Model!$E111</f>
        <v>0</v>
      </c>
      <c r="M151" s="65">
        <f>Model!$E111</f>
        <v>0</v>
      </c>
      <c r="N151" s="65">
        <f>Model!$E111</f>
        <v>0</v>
      </c>
      <c r="O151" s="65">
        <f>Model!$E111</f>
        <v>0</v>
      </c>
      <c r="P151" s="65">
        <f>Model!$E111</f>
        <v>0</v>
      </c>
      <c r="Q151" s="65">
        <f>Model!$E111</f>
        <v>0</v>
      </c>
      <c r="R151" s="67">
        <f>Model!$E111</f>
        <v>0</v>
      </c>
      <c r="S151" s="65">
        <f>Model!$E111</f>
        <v>0</v>
      </c>
      <c r="T151" s="65">
        <f>Model!$E111</f>
        <v>0</v>
      </c>
      <c r="U151" s="65">
        <f>Model!$E111</f>
        <v>0</v>
      </c>
      <c r="V151" s="65">
        <f>Model!$E111</f>
        <v>0</v>
      </c>
      <c r="W151" s="65">
        <f>Model!$E111</f>
        <v>0</v>
      </c>
      <c r="X151" s="65">
        <f>Model!$E111</f>
        <v>0</v>
      </c>
      <c r="Y151" s="65">
        <f>Model!$E111</f>
        <v>0</v>
      </c>
      <c r="Z151" s="65">
        <f>Model!$E111</f>
        <v>0</v>
      </c>
      <c r="AA151" s="65">
        <f>Model!$E111</f>
        <v>0</v>
      </c>
      <c r="AB151" s="65">
        <f>Model!$E111</f>
        <v>0</v>
      </c>
      <c r="AC151" s="65">
        <f>Model!$E111</f>
        <v>0</v>
      </c>
      <c r="AD151" s="65">
        <f>Model!$E111</f>
        <v>0</v>
      </c>
      <c r="AE151" s="65">
        <f>Model!$E111</f>
        <v>0</v>
      </c>
      <c r="AF151" s="65">
        <f>Model!$E111</f>
        <v>0</v>
      </c>
      <c r="AG151" s="65">
        <f>Model!$E111</f>
        <v>0</v>
      </c>
      <c r="AH151" s="65">
        <f>Model!$E111</f>
        <v>0</v>
      </c>
      <c r="AI151" s="65">
        <f>Model!$E111</f>
        <v>0</v>
      </c>
      <c r="AJ151" s="65">
        <f>Model!$E111</f>
        <v>0</v>
      </c>
      <c r="AK151" s="65">
        <f>Model!$E111</f>
        <v>0</v>
      </c>
      <c r="AL151" s="65">
        <f>Model!$E111</f>
        <v>0</v>
      </c>
      <c r="AM151" s="65">
        <f>Model!$E111</f>
        <v>0</v>
      </c>
      <c r="AN151" s="65">
        <f>Model!$E111</f>
        <v>0</v>
      </c>
      <c r="AO151" s="65">
        <f>Model!$E111</f>
        <v>0</v>
      </c>
      <c r="AP151" s="65">
        <f>Model!$E111</f>
        <v>0</v>
      </c>
      <c r="AQ151" s="65">
        <f>Model!$E111</f>
        <v>0</v>
      </c>
      <c r="AR151" s="65">
        <f>Model!$E111</f>
        <v>0</v>
      </c>
      <c r="AS151" s="65">
        <f>Model!$E111</f>
        <v>0</v>
      </c>
      <c r="AT151" s="65">
        <f>Model!$E111</f>
        <v>0</v>
      </c>
      <c r="AU151" s="65">
        <f>Model!$E111</f>
        <v>0</v>
      </c>
      <c r="AV151" s="65">
        <f>Model!$E111</f>
        <v>0</v>
      </c>
      <c r="AW151" s="65">
        <f>Model!$E111</f>
        <v>0</v>
      </c>
      <c r="AX151" s="65">
        <f>Model!$E111</f>
        <v>0</v>
      </c>
      <c r="AY151" s="65">
        <f>Model!$E111</f>
        <v>0</v>
      </c>
      <c r="AZ151" s="65">
        <f>Model!$E111</f>
        <v>0</v>
      </c>
      <c r="BA151" s="65">
        <f>Model!$E111</f>
        <v>0</v>
      </c>
      <c r="BB151" s="65">
        <f>Model!$E111</f>
        <v>0</v>
      </c>
      <c r="BC151" s="65">
        <f>Model!$E111</f>
        <v>0</v>
      </c>
      <c r="BD151" s="65">
        <f>Model!$E111</f>
        <v>0</v>
      </c>
      <c r="BE151" s="65">
        <f>Model!$E111</f>
        <v>0</v>
      </c>
      <c r="BF151" s="65">
        <f>Model!$E111</f>
        <v>0</v>
      </c>
      <c r="BG151" s="65">
        <f>Model!$E111</f>
        <v>0</v>
      </c>
      <c r="BH151" s="65">
        <f>Model!$E111</f>
        <v>0</v>
      </c>
      <c r="BI151" s="65">
        <f>Model!$E111</f>
        <v>0</v>
      </c>
      <c r="BJ151" s="65">
        <f>Model!$E111</f>
        <v>0</v>
      </c>
      <c r="BK151" s="65">
        <f>Model!$E111</f>
        <v>0</v>
      </c>
      <c r="BL151" s="65">
        <f>Model!$E111</f>
        <v>0</v>
      </c>
      <c r="BM151" s="65">
        <f>Model!$E111</f>
        <v>0</v>
      </c>
      <c r="BN151" s="65">
        <f>Model!$E111</f>
        <v>0</v>
      </c>
      <c r="BO151" s="65">
        <f>Model!$E111</f>
        <v>0</v>
      </c>
      <c r="BP151" s="65">
        <f>Model!$E111</f>
        <v>0</v>
      </c>
      <c r="BQ151" s="65">
        <f>Model!$E111</f>
        <v>0</v>
      </c>
      <c r="BR151" s="65">
        <f>Model!$E111</f>
        <v>0</v>
      </c>
      <c r="BS151" s="65">
        <f>Model!$E111</f>
        <v>0</v>
      </c>
      <c r="BT151" s="65">
        <f>Model!$E111</f>
        <v>0</v>
      </c>
      <c r="BU151" s="65">
        <f>Model!$E111</f>
        <v>0</v>
      </c>
      <c r="BV151" s="65">
        <f>Model!$E111</f>
        <v>0</v>
      </c>
      <c r="BW151" s="65">
        <f>Model!$E111</f>
        <v>0</v>
      </c>
      <c r="BX151" s="65">
        <f>Model!$E111</f>
        <v>0</v>
      </c>
      <c r="BY151" s="65">
        <f>Model!$E111</f>
        <v>0</v>
      </c>
      <c r="BZ151" s="65">
        <f>Model!$E111</f>
        <v>0</v>
      </c>
      <c r="CA151" s="65">
        <f>Model!$E111</f>
        <v>0</v>
      </c>
      <c r="CB151" s="65">
        <f>Model!$E111</f>
        <v>0</v>
      </c>
      <c r="CC151" s="65">
        <f>Model!$E111</f>
        <v>0</v>
      </c>
      <c r="CD151" s="65">
        <f>Model!$E111</f>
        <v>0</v>
      </c>
      <c r="CE151" s="65">
        <f>Model!$E111</f>
        <v>0</v>
      </c>
      <c r="CF151" s="65">
        <f>Model!$E111</f>
        <v>0</v>
      </c>
      <c r="CG151" s="65">
        <f>Model!$E111</f>
        <v>0</v>
      </c>
      <c r="CH151" s="65">
        <f>Model!$E111</f>
        <v>0</v>
      </c>
      <c r="CI151" s="65">
        <f>Model!$E111</f>
        <v>0</v>
      </c>
      <c r="CJ151" s="65">
        <f>Model!$E111</f>
        <v>0</v>
      </c>
      <c r="CK151" s="65">
        <f>Model!$E111</f>
        <v>0</v>
      </c>
      <c r="CL151" s="65">
        <f>Model!$E111</f>
        <v>0</v>
      </c>
      <c r="CM151" s="65">
        <f>Model!$E111</f>
        <v>0</v>
      </c>
      <c r="CN151" s="65">
        <f>Model!$E111</f>
        <v>0</v>
      </c>
      <c r="CO151" s="65">
        <f>Model!$E111</f>
        <v>0</v>
      </c>
      <c r="CP151" s="65">
        <f>Model!$E111</f>
        <v>0</v>
      </c>
      <c r="CQ151" s="65">
        <f>Model!$E111</f>
        <v>0</v>
      </c>
      <c r="CR151" s="65">
        <f>Model!$E111</f>
        <v>0</v>
      </c>
      <c r="CS151" s="65">
        <f>Model!$E111</f>
        <v>0</v>
      </c>
      <c r="CT151" s="65">
        <f>Model!$E111</f>
        <v>0</v>
      </c>
      <c r="CU151" s="65">
        <f>Model!$E111</f>
        <v>0</v>
      </c>
      <c r="CV151" s="65">
        <f>Model!$E111</f>
        <v>0</v>
      </c>
      <c r="CW151" s="65">
        <f>Model!$E111</f>
        <v>0</v>
      </c>
      <c r="CX151" s="65">
        <f>Model!$E111</f>
        <v>0</v>
      </c>
      <c r="CY151" s="65">
        <f>Model!$E111</f>
        <v>0</v>
      </c>
      <c r="CZ151" s="65">
        <f>Model!$E111</f>
        <v>0</v>
      </c>
      <c r="DA151" s="65">
        <f>Model!$E111</f>
        <v>0</v>
      </c>
      <c r="DB151" s="65">
        <f>Model!$E111</f>
        <v>0</v>
      </c>
      <c r="DC151" s="65">
        <f>Model!$E111</f>
        <v>0</v>
      </c>
      <c r="DD151" s="65">
        <f>Model!$E111</f>
        <v>0</v>
      </c>
      <c r="DE151" s="65">
        <f>Model!$E111</f>
        <v>0</v>
      </c>
      <c r="DF151" s="65">
        <f>Model!$E111</f>
        <v>0</v>
      </c>
      <c r="DG151" s="65">
        <f>Model!$E111</f>
        <v>0</v>
      </c>
      <c r="DH151" s="65">
        <f>Model!$E111</f>
        <v>0</v>
      </c>
      <c r="DI151" s="65">
        <f>Model!$E111</f>
        <v>0</v>
      </c>
      <c r="DJ151" s="65">
        <f>Model!$E111</f>
        <v>0</v>
      </c>
      <c r="DK151" s="65">
        <f>Model!$E111</f>
        <v>0</v>
      </c>
      <c r="DL151" s="65">
        <f>Model!$E111</f>
        <v>0</v>
      </c>
      <c r="DM151" s="65">
        <f>Model!$E111</f>
        <v>0</v>
      </c>
      <c r="DN151" s="65">
        <f>Model!$E111</f>
        <v>0</v>
      </c>
      <c r="DO151" s="65">
        <f>Model!$E111</f>
        <v>0</v>
      </c>
      <c r="DP151" s="65">
        <f>Model!$E111</f>
        <v>0</v>
      </c>
      <c r="DQ151" s="65">
        <f>Model!$E111</f>
        <v>0</v>
      </c>
      <c r="DR151" s="65">
        <f>Model!$E111</f>
        <v>0</v>
      </c>
      <c r="DS151" s="65">
        <f>Model!$E111</f>
        <v>0</v>
      </c>
      <c r="DT151" s="65">
        <f>Model!$E111</f>
        <v>0</v>
      </c>
      <c r="DU151" s="65">
        <f>Model!$E111</f>
        <v>0</v>
      </c>
      <c r="DV151" s="65">
        <f>Model!$E111</f>
        <v>0</v>
      </c>
      <c r="DW151" s="65">
        <f>Model!$E111</f>
        <v>0</v>
      </c>
      <c r="DX151" s="65">
        <f>Model!$E111</f>
        <v>0</v>
      </c>
      <c r="DY151" s="65">
        <f>Model!$E111</f>
        <v>0</v>
      </c>
      <c r="DZ151" s="65">
        <f>Model!$E111</f>
        <v>0</v>
      </c>
      <c r="EA151" s="65">
        <f>Model!$E111</f>
        <v>0</v>
      </c>
      <c r="EB151" s="65">
        <f>Model!$E111</f>
        <v>0</v>
      </c>
      <c r="EC151" s="65">
        <f>Model!$E111</f>
        <v>0</v>
      </c>
      <c r="ED151" s="65">
        <f>Model!$E111</f>
        <v>0</v>
      </c>
      <c r="EE151" s="65">
        <f>Model!$E111</f>
        <v>0</v>
      </c>
      <c r="EF151" s="65">
        <f>Model!$E111</f>
        <v>0</v>
      </c>
      <c r="EG151" s="65">
        <f>Model!$E111</f>
        <v>0</v>
      </c>
      <c r="EH151" s="65">
        <f>Model!$E111</f>
        <v>0</v>
      </c>
      <c r="EI151" s="65">
        <f>Model!$E111</f>
        <v>0</v>
      </c>
      <c r="EJ151" s="65">
        <f>Model!$E111</f>
        <v>0</v>
      </c>
      <c r="EK151" s="65">
        <f>Model!$E111</f>
        <v>0</v>
      </c>
      <c r="EL151" s="65">
        <f>Model!$E111</f>
        <v>0</v>
      </c>
      <c r="EM151" s="65">
        <f>Model!$E111</f>
        <v>0</v>
      </c>
      <c r="EN151" s="65">
        <f>Model!$E111</f>
        <v>0</v>
      </c>
      <c r="EO151" s="65">
        <f>Model!$E111</f>
        <v>0</v>
      </c>
      <c r="EP151" s="65">
        <f>Model!$E111</f>
        <v>0</v>
      </c>
      <c r="EQ151" s="65">
        <f>Model!$E111</f>
        <v>0</v>
      </c>
      <c r="ER151" s="65">
        <f>Model!$E111</f>
        <v>0</v>
      </c>
      <c r="ES151" s="65">
        <f>Model!$E111</f>
        <v>0</v>
      </c>
      <c r="ET151" s="65">
        <f>Model!$E111</f>
        <v>0</v>
      </c>
      <c r="EU151" s="65">
        <f>Model!$E111</f>
        <v>0</v>
      </c>
      <c r="EV151" s="65">
        <f>Model!$E111</f>
        <v>0</v>
      </c>
      <c r="EW151" s="65">
        <f>Model!$E111</f>
        <v>0</v>
      </c>
      <c r="EX151" s="65">
        <f>Model!$E111</f>
        <v>0</v>
      </c>
      <c r="EY151" s="65">
        <f>Model!$E111</f>
        <v>0</v>
      </c>
      <c r="EZ151" s="65">
        <f>Model!$E111</f>
        <v>0</v>
      </c>
      <c r="FA151" s="65">
        <f>Model!$E111</f>
        <v>0</v>
      </c>
      <c r="FB151" s="65">
        <f>Model!$E111</f>
        <v>0</v>
      </c>
    </row>
    <row r="152" spans="1:158" x14ac:dyDescent="0.3">
      <c r="A152" s="58" t="s">
        <v>113</v>
      </c>
      <c r="B152" s="3">
        <v>20</v>
      </c>
      <c r="C152" s="65">
        <f>Engine!C91</f>
        <v>0</v>
      </c>
      <c r="D152" s="65">
        <f>Engine!D91</f>
        <v>0</v>
      </c>
      <c r="E152" s="65">
        <f>Engine!E91</f>
        <v>540</v>
      </c>
      <c r="F152" s="65">
        <f>Engine!F91</f>
        <v>0</v>
      </c>
      <c r="G152" s="65">
        <f>Engine!G91</f>
        <v>0</v>
      </c>
      <c r="H152" s="65">
        <f>Engine!H91</f>
        <v>0</v>
      </c>
      <c r="I152" s="65">
        <f>Engine!I91</f>
        <v>540</v>
      </c>
      <c r="J152" s="65">
        <f>Engine!J91</f>
        <v>0</v>
      </c>
      <c r="K152" s="65">
        <f>Engine!K91</f>
        <v>0</v>
      </c>
      <c r="L152" s="65">
        <f>Engine!L91</f>
        <v>0</v>
      </c>
      <c r="M152" s="65">
        <f>Engine!M91</f>
        <v>540</v>
      </c>
      <c r="N152" s="65">
        <f>Engine!N91</f>
        <v>0</v>
      </c>
      <c r="O152" s="65">
        <f>Engine!O91</f>
        <v>0</v>
      </c>
      <c r="P152" s="65">
        <f>Engine!P91</f>
        <v>0</v>
      </c>
      <c r="Q152" s="65">
        <f>Engine!Q91</f>
        <v>540</v>
      </c>
      <c r="R152" s="67">
        <f>Engine!R91</f>
        <v>0</v>
      </c>
      <c r="S152" s="65">
        <f>Engine!S91</f>
        <v>0</v>
      </c>
      <c r="T152" s="65">
        <f>Engine!T91</f>
        <v>0</v>
      </c>
      <c r="U152" s="65">
        <f>Engine!U91</f>
        <v>540</v>
      </c>
      <c r="V152" s="65">
        <f>Engine!V91</f>
        <v>0</v>
      </c>
      <c r="W152" s="65">
        <f>Engine!W91</f>
        <v>0</v>
      </c>
      <c r="X152" s="65">
        <f>Engine!X91</f>
        <v>0</v>
      </c>
      <c r="Y152" s="65">
        <f>Engine!Y91</f>
        <v>540</v>
      </c>
      <c r="Z152" s="65">
        <f>Engine!Z91</f>
        <v>0</v>
      </c>
      <c r="AA152" s="65">
        <f>Engine!AA91</f>
        <v>0</v>
      </c>
      <c r="AB152" s="65">
        <f>Engine!AB91</f>
        <v>0</v>
      </c>
      <c r="AC152" s="65">
        <f>Engine!AC91</f>
        <v>540</v>
      </c>
      <c r="AD152" s="65">
        <f>Engine!AD91</f>
        <v>0</v>
      </c>
      <c r="AE152" s="65">
        <f>Engine!AE91</f>
        <v>0</v>
      </c>
      <c r="AF152" s="65">
        <f>Engine!AF91</f>
        <v>0</v>
      </c>
      <c r="AG152" s="65">
        <f>Engine!AG91</f>
        <v>540</v>
      </c>
      <c r="AH152" s="65">
        <f>Engine!AH91</f>
        <v>0</v>
      </c>
      <c r="AI152" s="65">
        <f>Engine!AI91</f>
        <v>0</v>
      </c>
      <c r="AJ152" s="65">
        <f>Engine!AJ91</f>
        <v>0</v>
      </c>
      <c r="AK152" s="65">
        <f>Engine!AK91</f>
        <v>540</v>
      </c>
      <c r="AL152" s="65">
        <f>Engine!AL91</f>
        <v>0</v>
      </c>
      <c r="AM152" s="65">
        <f>Engine!AM91</f>
        <v>0</v>
      </c>
      <c r="AN152" s="65">
        <f>Engine!AN91</f>
        <v>0</v>
      </c>
      <c r="AO152" s="65">
        <f>Engine!AO91</f>
        <v>540</v>
      </c>
      <c r="AP152" s="65">
        <f>Engine!AP91</f>
        <v>0</v>
      </c>
      <c r="AQ152" s="65">
        <f>Engine!AQ91</f>
        <v>0</v>
      </c>
      <c r="AR152" s="65">
        <f>Engine!AR91</f>
        <v>0</v>
      </c>
      <c r="AS152" s="65">
        <f>Engine!AS91</f>
        <v>540</v>
      </c>
      <c r="AT152" s="65">
        <f>Engine!AT91</f>
        <v>0</v>
      </c>
      <c r="AU152" s="65">
        <f>Engine!AU91</f>
        <v>0</v>
      </c>
      <c r="AV152" s="65">
        <f>Engine!AV91</f>
        <v>0</v>
      </c>
      <c r="AW152" s="65">
        <f>Engine!AW91</f>
        <v>540</v>
      </c>
      <c r="AX152" s="65">
        <f>Engine!AX91</f>
        <v>0</v>
      </c>
      <c r="AY152" s="65">
        <f>Engine!AY91</f>
        <v>0</v>
      </c>
      <c r="AZ152" s="65">
        <f>Engine!AZ91</f>
        <v>0</v>
      </c>
      <c r="BA152" s="65">
        <f>Engine!BA91</f>
        <v>540</v>
      </c>
      <c r="BB152" s="65">
        <f>Engine!BB91</f>
        <v>0</v>
      </c>
      <c r="BC152" s="65">
        <f>Engine!BC91</f>
        <v>0</v>
      </c>
      <c r="BD152" s="65">
        <f>Engine!BD91</f>
        <v>0</v>
      </c>
      <c r="BE152" s="65">
        <f>Engine!BE91</f>
        <v>540</v>
      </c>
      <c r="BF152" s="65">
        <f>Engine!BF91</f>
        <v>0</v>
      </c>
      <c r="BG152" s="65">
        <f>Engine!BG91</f>
        <v>0</v>
      </c>
      <c r="BH152" s="65">
        <f>Engine!BH91</f>
        <v>0</v>
      </c>
      <c r="BI152" s="65">
        <f>Engine!BI91</f>
        <v>540</v>
      </c>
      <c r="BJ152" s="65">
        <f>Engine!BJ91</f>
        <v>0</v>
      </c>
      <c r="BK152" s="65">
        <f>Engine!BK91</f>
        <v>0</v>
      </c>
      <c r="BL152" s="65">
        <f>Engine!BL91</f>
        <v>0</v>
      </c>
      <c r="BM152" s="65">
        <f>Engine!BM91</f>
        <v>540</v>
      </c>
      <c r="BN152" s="65">
        <f>Engine!BN91</f>
        <v>0</v>
      </c>
      <c r="BO152" s="65">
        <f>Engine!BO91</f>
        <v>0</v>
      </c>
      <c r="BP152" s="65">
        <f>Engine!BP91</f>
        <v>0</v>
      </c>
      <c r="BQ152" s="65">
        <f>Engine!BQ91</f>
        <v>540</v>
      </c>
      <c r="BR152" s="65">
        <f>Engine!BR91</f>
        <v>0</v>
      </c>
      <c r="BS152" s="65">
        <f>Engine!BS91</f>
        <v>0</v>
      </c>
      <c r="BT152" s="65">
        <f>Engine!BT91</f>
        <v>0</v>
      </c>
      <c r="BU152" s="65">
        <f>Engine!BU91</f>
        <v>540</v>
      </c>
      <c r="BV152" s="65">
        <f>Engine!BV91</f>
        <v>0</v>
      </c>
      <c r="BW152" s="65">
        <f>Engine!BW91</f>
        <v>0</v>
      </c>
      <c r="BX152" s="65">
        <f>Engine!BX91</f>
        <v>0</v>
      </c>
      <c r="BY152" s="65">
        <f>Engine!BY91</f>
        <v>540</v>
      </c>
      <c r="BZ152" s="65">
        <f>Engine!BZ91</f>
        <v>0</v>
      </c>
      <c r="CA152" s="65">
        <f>Engine!CA91</f>
        <v>0</v>
      </c>
      <c r="CB152" s="65">
        <f>Engine!CB91</f>
        <v>0</v>
      </c>
      <c r="CC152" s="65">
        <f>Engine!CC91</f>
        <v>540</v>
      </c>
      <c r="CD152" s="65">
        <f>Engine!CD91</f>
        <v>0</v>
      </c>
      <c r="CE152" s="65">
        <f>Engine!CE91</f>
        <v>0</v>
      </c>
      <c r="CF152" s="65">
        <f>Engine!CF91</f>
        <v>0</v>
      </c>
      <c r="CG152" s="65">
        <f>Engine!CG91</f>
        <v>0</v>
      </c>
      <c r="CH152" s="65">
        <f>Engine!CH91</f>
        <v>0</v>
      </c>
      <c r="CI152" s="65">
        <f>Engine!CI91</f>
        <v>0</v>
      </c>
      <c r="CJ152" s="65">
        <f>Engine!CJ91</f>
        <v>0</v>
      </c>
      <c r="CK152" s="65">
        <f>Engine!CK91</f>
        <v>0</v>
      </c>
      <c r="CL152" s="65">
        <f>Engine!CL91</f>
        <v>0</v>
      </c>
      <c r="CM152" s="65">
        <f>Engine!CM91</f>
        <v>0</v>
      </c>
      <c r="CN152" s="65">
        <f>Engine!CN91</f>
        <v>0</v>
      </c>
      <c r="CO152" s="65">
        <f>Engine!CO91</f>
        <v>0</v>
      </c>
      <c r="CP152" s="65">
        <f>Engine!CP91</f>
        <v>0</v>
      </c>
      <c r="CQ152" s="65">
        <f>Engine!CQ91</f>
        <v>0</v>
      </c>
      <c r="CR152" s="65">
        <f>Engine!CR91</f>
        <v>0</v>
      </c>
      <c r="CS152" s="65">
        <f>Engine!CS91</f>
        <v>0</v>
      </c>
      <c r="CT152" s="65">
        <f>Engine!CT91</f>
        <v>0</v>
      </c>
      <c r="CU152" s="65">
        <f>Engine!CU91</f>
        <v>0</v>
      </c>
      <c r="CV152" s="65">
        <f>Engine!CV91</f>
        <v>0</v>
      </c>
      <c r="CW152" s="65">
        <f>Engine!CW91</f>
        <v>0</v>
      </c>
      <c r="CX152" s="65">
        <f>Engine!CX91</f>
        <v>0</v>
      </c>
      <c r="CY152" s="65">
        <f>Engine!CY91</f>
        <v>0</v>
      </c>
      <c r="CZ152" s="65">
        <f>Engine!CZ91</f>
        <v>0</v>
      </c>
      <c r="DA152" s="65">
        <f>Engine!DA91</f>
        <v>0</v>
      </c>
      <c r="DB152" s="65">
        <f>Engine!DB91</f>
        <v>0</v>
      </c>
      <c r="DC152" s="65">
        <f>Engine!DC91</f>
        <v>0</v>
      </c>
      <c r="DD152" s="65">
        <f>Engine!DD91</f>
        <v>0</v>
      </c>
      <c r="DE152" s="65">
        <f>Engine!DE91</f>
        <v>0</v>
      </c>
      <c r="DF152" s="65">
        <f>Engine!DF91</f>
        <v>0</v>
      </c>
      <c r="DG152" s="65">
        <f>Engine!DG91</f>
        <v>0</v>
      </c>
      <c r="DH152" s="65">
        <f>Engine!DH91</f>
        <v>0</v>
      </c>
      <c r="DI152" s="65">
        <f>Engine!DI91</f>
        <v>0</v>
      </c>
      <c r="DJ152" s="65">
        <f>Engine!DJ91</f>
        <v>0</v>
      </c>
      <c r="DK152" s="65">
        <f>Engine!DK91</f>
        <v>0</v>
      </c>
      <c r="DL152" s="65">
        <f>Engine!DL91</f>
        <v>0</v>
      </c>
      <c r="DM152" s="65">
        <f>Engine!DM91</f>
        <v>0</v>
      </c>
      <c r="DN152" s="65">
        <f>Engine!DN91</f>
        <v>0</v>
      </c>
      <c r="DO152" s="65">
        <f>Engine!DO91</f>
        <v>0</v>
      </c>
      <c r="DP152" s="65">
        <f>Engine!DP91</f>
        <v>0</v>
      </c>
      <c r="DQ152" s="65">
        <f>Engine!DQ91</f>
        <v>0</v>
      </c>
      <c r="DR152" s="65">
        <f>Engine!DR91</f>
        <v>0</v>
      </c>
      <c r="DS152" s="65">
        <f>Engine!DS91</f>
        <v>0</v>
      </c>
      <c r="DT152" s="65">
        <f>Engine!DT91</f>
        <v>0</v>
      </c>
      <c r="DU152" s="65">
        <f>Engine!DU91</f>
        <v>0</v>
      </c>
      <c r="DV152" s="65">
        <f>Engine!DV91</f>
        <v>0</v>
      </c>
      <c r="DW152" s="65">
        <f>Engine!DW91</f>
        <v>0</v>
      </c>
      <c r="DX152" s="65">
        <f>Engine!DX91</f>
        <v>0</v>
      </c>
      <c r="DY152" s="65">
        <f>Engine!DY91</f>
        <v>0</v>
      </c>
      <c r="DZ152" s="65">
        <f>Engine!DZ91</f>
        <v>0</v>
      </c>
      <c r="EA152" s="65">
        <f>Engine!EA91</f>
        <v>0</v>
      </c>
      <c r="EB152" s="65">
        <f>Engine!EB91</f>
        <v>0</v>
      </c>
      <c r="EC152" s="65">
        <f>Engine!EC91</f>
        <v>0</v>
      </c>
      <c r="ED152" s="65">
        <f>Engine!ED91</f>
        <v>0</v>
      </c>
      <c r="EE152" s="65">
        <f>Engine!EE91</f>
        <v>0</v>
      </c>
      <c r="EF152" s="65">
        <f>Engine!EF91</f>
        <v>0</v>
      </c>
      <c r="EG152" s="65">
        <f>Engine!EG91</f>
        <v>0</v>
      </c>
      <c r="EH152" s="65">
        <f>Engine!EH91</f>
        <v>0</v>
      </c>
      <c r="EI152" s="65">
        <f>Engine!EI91</f>
        <v>0</v>
      </c>
      <c r="EJ152" s="65">
        <f>Engine!EJ91</f>
        <v>0</v>
      </c>
      <c r="EK152" s="65">
        <f>Engine!EK91</f>
        <v>0</v>
      </c>
      <c r="EL152" s="65">
        <f>Engine!EL91</f>
        <v>0</v>
      </c>
      <c r="EM152" s="65">
        <f>Engine!EM91</f>
        <v>0</v>
      </c>
      <c r="EN152" s="65">
        <f>Engine!EN91</f>
        <v>0</v>
      </c>
      <c r="EO152" s="65">
        <f>Engine!EO91</f>
        <v>0</v>
      </c>
      <c r="EP152" s="65">
        <f>Engine!EP91</f>
        <v>0</v>
      </c>
      <c r="EQ152" s="65">
        <f>Engine!EQ91</f>
        <v>0</v>
      </c>
      <c r="ER152" s="65">
        <f>Engine!ER91</f>
        <v>0</v>
      </c>
      <c r="ES152" s="65">
        <f>Engine!ES91</f>
        <v>0</v>
      </c>
      <c r="ET152" s="65">
        <f>Engine!ET91</f>
        <v>0</v>
      </c>
      <c r="EU152" s="65">
        <f>Engine!EU91</f>
        <v>0</v>
      </c>
      <c r="EV152" s="65">
        <f>Engine!EV91</f>
        <v>0</v>
      </c>
      <c r="EW152" s="65">
        <f>Engine!EW91</f>
        <v>0</v>
      </c>
      <c r="EX152" s="65">
        <f>Engine!EX91</f>
        <v>0</v>
      </c>
      <c r="EY152" s="65">
        <f>Engine!EY91</f>
        <v>0</v>
      </c>
      <c r="EZ152" s="65">
        <f>Engine!EZ91</f>
        <v>0</v>
      </c>
      <c r="FA152" s="65">
        <f>Engine!FA91</f>
        <v>0</v>
      </c>
      <c r="FB152" s="65">
        <f>Engine!FB91</f>
        <v>0</v>
      </c>
    </row>
    <row r="153" spans="1:158" ht="7.95" customHeight="1" x14ac:dyDescent="0.3">
      <c r="A153" s="73"/>
      <c r="B153" s="17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79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</row>
    <row r="154" spans="1:158" ht="7.95" customHeight="1" x14ac:dyDescent="0.3"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  <c r="DS154" s="65"/>
      <c r="DT154" s="65"/>
      <c r="DU154" s="65"/>
      <c r="DV154" s="65"/>
      <c r="DW154" s="65"/>
      <c r="DX154" s="65"/>
      <c r="DY154" s="65"/>
      <c r="DZ154" s="65"/>
      <c r="EA154" s="65"/>
      <c r="EB154" s="65"/>
      <c r="EC154" s="65"/>
      <c r="ED154" s="65"/>
      <c r="EE154" s="65"/>
      <c r="EF154" s="65"/>
      <c r="EG154" s="65"/>
      <c r="EH154" s="65"/>
      <c r="EI154" s="65"/>
      <c r="EJ154" s="65"/>
      <c r="EK154" s="65"/>
      <c r="EL154" s="65"/>
      <c r="EM154" s="65"/>
      <c r="EN154" s="65"/>
      <c r="EO154" s="65"/>
      <c r="EP154" s="65"/>
      <c r="EQ154" s="65"/>
      <c r="ER154" s="65"/>
      <c r="ES154" s="65"/>
      <c r="ET154" s="65"/>
      <c r="EU154" s="65"/>
      <c r="EV154" s="65"/>
      <c r="EW154" s="65"/>
      <c r="EX154" s="65"/>
      <c r="EY154" s="65"/>
      <c r="EZ154" s="65"/>
      <c r="FA154" s="65"/>
      <c r="FB154" s="65"/>
    </row>
    <row r="155" spans="1:158" s="4" customFormat="1" x14ac:dyDescent="0.3">
      <c r="A155" s="55" t="s">
        <v>0</v>
      </c>
      <c r="C155" s="65">
        <f t="shared" ref="C155:BN155" si="131">SUM(C139:C153)</f>
        <v>3219</v>
      </c>
      <c r="D155" s="65">
        <f t="shared" si="131"/>
        <v>3218.68</v>
      </c>
      <c r="E155" s="65">
        <f t="shared" si="131"/>
        <v>12705</v>
      </c>
      <c r="F155" s="65">
        <f t="shared" si="131"/>
        <v>3819</v>
      </c>
      <c r="G155" s="65">
        <f t="shared" si="131"/>
        <v>3219</v>
      </c>
      <c r="H155" s="65">
        <f t="shared" si="131"/>
        <v>4632.68</v>
      </c>
      <c r="I155" s="65">
        <f t="shared" si="131"/>
        <v>8505</v>
      </c>
      <c r="J155" s="65">
        <f t="shared" si="131"/>
        <v>219</v>
      </c>
      <c r="K155" s="65">
        <f t="shared" si="131"/>
        <v>3219</v>
      </c>
      <c r="L155" s="65">
        <f t="shared" si="131"/>
        <v>4632.68</v>
      </c>
      <c r="M155" s="65">
        <f t="shared" si="131"/>
        <v>12961.3</v>
      </c>
      <c r="N155" s="65">
        <f t="shared" si="131"/>
        <v>219</v>
      </c>
      <c r="O155" s="65">
        <f t="shared" si="131"/>
        <v>3219</v>
      </c>
      <c r="P155" s="65">
        <f t="shared" si="131"/>
        <v>4632.68</v>
      </c>
      <c r="Q155" s="65">
        <f t="shared" si="131"/>
        <v>9680</v>
      </c>
      <c r="R155" s="67">
        <f t="shared" si="131"/>
        <v>3819</v>
      </c>
      <c r="S155" s="65">
        <f t="shared" si="131"/>
        <v>3219</v>
      </c>
      <c r="T155" s="65">
        <f t="shared" si="131"/>
        <v>4632.68</v>
      </c>
      <c r="U155" s="65">
        <f t="shared" si="131"/>
        <v>9680</v>
      </c>
      <c r="V155" s="65">
        <f t="shared" si="131"/>
        <v>219</v>
      </c>
      <c r="W155" s="65">
        <f t="shared" si="131"/>
        <v>3219</v>
      </c>
      <c r="X155" s="65">
        <f t="shared" si="131"/>
        <v>4632.68</v>
      </c>
      <c r="Y155" s="65">
        <f t="shared" si="131"/>
        <v>9680</v>
      </c>
      <c r="Z155" s="65">
        <f t="shared" si="131"/>
        <v>219</v>
      </c>
      <c r="AA155" s="65">
        <f t="shared" si="131"/>
        <v>3219</v>
      </c>
      <c r="AB155" s="65">
        <f t="shared" si="131"/>
        <v>4632.68</v>
      </c>
      <c r="AC155" s="65">
        <f t="shared" si="131"/>
        <v>9680</v>
      </c>
      <c r="AD155" s="65">
        <f t="shared" si="131"/>
        <v>3819</v>
      </c>
      <c r="AE155" s="65">
        <f t="shared" si="131"/>
        <v>3219</v>
      </c>
      <c r="AF155" s="65">
        <f t="shared" si="131"/>
        <v>4632.68</v>
      </c>
      <c r="AG155" s="65">
        <f t="shared" si="131"/>
        <v>9093.2000000000007</v>
      </c>
      <c r="AH155" s="65">
        <f t="shared" si="131"/>
        <v>219</v>
      </c>
      <c r="AI155" s="65">
        <f t="shared" si="131"/>
        <v>3219</v>
      </c>
      <c r="AJ155" s="65">
        <f t="shared" si="131"/>
        <v>4632.68</v>
      </c>
      <c r="AK155" s="65">
        <f t="shared" si="131"/>
        <v>9093.2000000000007</v>
      </c>
      <c r="AL155" s="65">
        <f t="shared" si="131"/>
        <v>219</v>
      </c>
      <c r="AM155" s="65">
        <f t="shared" si="131"/>
        <v>3219</v>
      </c>
      <c r="AN155" s="65">
        <f t="shared" si="131"/>
        <v>4632.68</v>
      </c>
      <c r="AO155" s="65">
        <f t="shared" si="131"/>
        <v>9680</v>
      </c>
      <c r="AP155" s="65">
        <f t="shared" si="131"/>
        <v>3819</v>
      </c>
      <c r="AQ155" s="65">
        <f t="shared" si="131"/>
        <v>3219</v>
      </c>
      <c r="AR155" s="65">
        <f t="shared" si="131"/>
        <v>4632.68</v>
      </c>
      <c r="AS155" s="65">
        <f t="shared" si="131"/>
        <v>9680</v>
      </c>
      <c r="AT155" s="65">
        <f t="shared" si="131"/>
        <v>219</v>
      </c>
      <c r="AU155" s="65">
        <f t="shared" si="131"/>
        <v>3219</v>
      </c>
      <c r="AV155" s="65">
        <f t="shared" si="131"/>
        <v>4632.68</v>
      </c>
      <c r="AW155" s="65">
        <f t="shared" si="131"/>
        <v>9680</v>
      </c>
      <c r="AX155" s="65">
        <f t="shared" si="131"/>
        <v>219</v>
      </c>
      <c r="AY155" s="65">
        <f t="shared" si="131"/>
        <v>3219</v>
      </c>
      <c r="AZ155" s="65">
        <f t="shared" si="131"/>
        <v>4632.68</v>
      </c>
      <c r="BA155" s="65">
        <f t="shared" si="131"/>
        <v>9680</v>
      </c>
      <c r="BB155" s="65">
        <f t="shared" si="131"/>
        <v>3819</v>
      </c>
      <c r="BC155" s="65">
        <f t="shared" si="131"/>
        <v>3219</v>
      </c>
      <c r="BD155" s="65">
        <f t="shared" si="131"/>
        <v>4632.68</v>
      </c>
      <c r="BE155" s="65">
        <f t="shared" si="131"/>
        <v>1942.4</v>
      </c>
      <c r="BF155" s="65">
        <f t="shared" si="131"/>
        <v>219</v>
      </c>
      <c r="BG155" s="65">
        <f t="shared" si="131"/>
        <v>3219</v>
      </c>
      <c r="BH155" s="65">
        <f t="shared" si="131"/>
        <v>4632.68</v>
      </c>
      <c r="BI155" s="65">
        <f t="shared" si="131"/>
        <v>1942.4</v>
      </c>
      <c r="BJ155" s="65">
        <f t="shared" si="131"/>
        <v>219</v>
      </c>
      <c r="BK155" s="65">
        <f t="shared" si="131"/>
        <v>3219</v>
      </c>
      <c r="BL155" s="65">
        <f t="shared" si="131"/>
        <v>4632.68</v>
      </c>
      <c r="BM155" s="65">
        <f t="shared" si="131"/>
        <v>9680</v>
      </c>
      <c r="BN155" s="65">
        <f t="shared" si="131"/>
        <v>3819</v>
      </c>
      <c r="BO155" s="65">
        <f t="shared" ref="BO155:DB155" si="132">SUM(BO139:BO153)</f>
        <v>3219</v>
      </c>
      <c r="BP155" s="65">
        <f t="shared" si="132"/>
        <v>4632.68</v>
      </c>
      <c r="BQ155" s="65">
        <f t="shared" si="132"/>
        <v>9680</v>
      </c>
      <c r="BR155" s="65">
        <f t="shared" si="132"/>
        <v>219</v>
      </c>
      <c r="BS155" s="65">
        <f t="shared" si="132"/>
        <v>3219</v>
      </c>
      <c r="BT155" s="65">
        <f t="shared" si="132"/>
        <v>4632.68</v>
      </c>
      <c r="BU155" s="65">
        <f t="shared" si="132"/>
        <v>9680</v>
      </c>
      <c r="BV155" s="65">
        <f t="shared" si="132"/>
        <v>219</v>
      </c>
      <c r="BW155" s="65">
        <f t="shared" si="132"/>
        <v>3219</v>
      </c>
      <c r="BX155" s="65">
        <f t="shared" si="132"/>
        <v>4632.68</v>
      </c>
      <c r="BY155" s="65">
        <f t="shared" si="132"/>
        <v>14930</v>
      </c>
      <c r="BZ155" s="65">
        <f t="shared" si="132"/>
        <v>3819</v>
      </c>
      <c r="CA155" s="65">
        <f t="shared" si="132"/>
        <v>3219</v>
      </c>
      <c r="CB155" s="65">
        <f t="shared" si="132"/>
        <v>4632.68</v>
      </c>
      <c r="CC155" s="65">
        <f t="shared" si="132"/>
        <v>9680</v>
      </c>
      <c r="CD155" s="65">
        <f t="shared" si="132"/>
        <v>219</v>
      </c>
      <c r="CE155" s="65">
        <f t="shared" si="132"/>
        <v>3219</v>
      </c>
      <c r="CF155" s="65">
        <f t="shared" si="132"/>
        <v>4632.68</v>
      </c>
      <c r="CG155" s="65">
        <f t="shared" si="132"/>
        <v>8553.2000000000007</v>
      </c>
      <c r="CH155" s="65">
        <f t="shared" si="132"/>
        <v>219</v>
      </c>
      <c r="CI155" s="65">
        <f t="shared" si="132"/>
        <v>3219</v>
      </c>
      <c r="CJ155" s="65">
        <f t="shared" si="132"/>
        <v>4632.68</v>
      </c>
      <c r="CK155" s="65">
        <f t="shared" si="132"/>
        <v>8553.2000000000007</v>
      </c>
      <c r="CL155" s="65">
        <f t="shared" si="132"/>
        <v>3819</v>
      </c>
      <c r="CM155" s="65">
        <f t="shared" si="132"/>
        <v>3219</v>
      </c>
      <c r="CN155" s="65">
        <f t="shared" si="132"/>
        <v>4632.68</v>
      </c>
      <c r="CO155" s="65">
        <f t="shared" si="132"/>
        <v>9140</v>
      </c>
      <c r="CP155" s="65">
        <f t="shared" si="132"/>
        <v>219</v>
      </c>
      <c r="CQ155" s="65">
        <f t="shared" si="132"/>
        <v>3219</v>
      </c>
      <c r="CR155" s="65">
        <f t="shared" si="132"/>
        <v>4632.68</v>
      </c>
      <c r="CS155" s="65">
        <f t="shared" si="132"/>
        <v>9140</v>
      </c>
      <c r="CT155" s="65">
        <f t="shared" si="132"/>
        <v>219</v>
      </c>
      <c r="CU155" s="65">
        <f t="shared" si="132"/>
        <v>3219</v>
      </c>
      <c r="CV155" s="65">
        <f t="shared" si="132"/>
        <v>4632.68</v>
      </c>
      <c r="CW155" s="65">
        <f t="shared" si="132"/>
        <v>9140</v>
      </c>
      <c r="CX155" s="65">
        <f t="shared" si="132"/>
        <v>3819</v>
      </c>
      <c r="CY155" s="65">
        <f t="shared" si="132"/>
        <v>3219</v>
      </c>
      <c r="CZ155" s="65">
        <f t="shared" si="132"/>
        <v>4632.68</v>
      </c>
      <c r="DA155" s="65">
        <f t="shared" si="132"/>
        <v>9140</v>
      </c>
      <c r="DB155" s="65">
        <f t="shared" si="132"/>
        <v>219</v>
      </c>
      <c r="DC155" s="65">
        <f t="shared" ref="DC155:FB155" si="133">SUM(DC139:DC153)</f>
        <v>3219</v>
      </c>
      <c r="DD155" s="65">
        <f t="shared" si="133"/>
        <v>4632.68</v>
      </c>
      <c r="DE155" s="65">
        <f t="shared" si="133"/>
        <v>1402.4</v>
      </c>
      <c r="DF155" s="65">
        <f t="shared" si="133"/>
        <v>219</v>
      </c>
      <c r="DG155" s="65">
        <f t="shared" si="133"/>
        <v>3219</v>
      </c>
      <c r="DH155" s="65">
        <f t="shared" si="133"/>
        <v>4632.68</v>
      </c>
      <c r="DI155" s="65">
        <f t="shared" si="133"/>
        <v>1402.4</v>
      </c>
      <c r="DJ155" s="65">
        <f t="shared" si="133"/>
        <v>3819</v>
      </c>
      <c r="DK155" s="65">
        <f t="shared" si="133"/>
        <v>3219</v>
      </c>
      <c r="DL155" s="65">
        <f t="shared" si="133"/>
        <v>4632.68</v>
      </c>
      <c r="DM155" s="65">
        <f t="shared" si="133"/>
        <v>9140</v>
      </c>
      <c r="DN155" s="65">
        <f t="shared" si="133"/>
        <v>219</v>
      </c>
      <c r="DO155" s="65">
        <f t="shared" si="133"/>
        <v>3219</v>
      </c>
      <c r="DP155" s="65">
        <f t="shared" si="133"/>
        <v>4632.68</v>
      </c>
      <c r="DQ155" s="65">
        <f t="shared" si="133"/>
        <v>9140</v>
      </c>
      <c r="DR155" s="65">
        <f t="shared" si="133"/>
        <v>219</v>
      </c>
      <c r="DS155" s="65">
        <f t="shared" si="133"/>
        <v>3219</v>
      </c>
      <c r="DT155" s="65">
        <f t="shared" si="133"/>
        <v>4632.68</v>
      </c>
      <c r="DU155" s="65">
        <f t="shared" si="133"/>
        <v>9140</v>
      </c>
      <c r="DV155" s="65">
        <f t="shared" si="133"/>
        <v>3819</v>
      </c>
      <c r="DW155" s="65">
        <f t="shared" si="133"/>
        <v>3219</v>
      </c>
      <c r="DX155" s="65">
        <f t="shared" si="133"/>
        <v>4632.68</v>
      </c>
      <c r="DY155" s="65">
        <f t="shared" si="133"/>
        <v>9140</v>
      </c>
      <c r="DZ155" s="65">
        <f t="shared" si="133"/>
        <v>219</v>
      </c>
      <c r="EA155" s="65">
        <f t="shared" si="133"/>
        <v>3219</v>
      </c>
      <c r="EB155" s="65">
        <f t="shared" si="133"/>
        <v>4632.68</v>
      </c>
      <c r="EC155" s="65">
        <f t="shared" si="133"/>
        <v>9140</v>
      </c>
      <c r="ED155" s="65">
        <f t="shared" si="133"/>
        <v>219</v>
      </c>
      <c r="EE155" s="65">
        <f t="shared" si="133"/>
        <v>3219</v>
      </c>
      <c r="EF155" s="65">
        <f t="shared" si="133"/>
        <v>4632.68</v>
      </c>
      <c r="EG155" s="65">
        <f t="shared" si="133"/>
        <v>8553.2000000000007</v>
      </c>
      <c r="EH155" s="65">
        <f t="shared" si="133"/>
        <v>3819</v>
      </c>
      <c r="EI155" s="65">
        <f t="shared" si="133"/>
        <v>3219</v>
      </c>
      <c r="EJ155" s="65">
        <f t="shared" si="133"/>
        <v>4632.68</v>
      </c>
      <c r="EK155" s="65">
        <f t="shared" si="133"/>
        <v>8553.2000000000007</v>
      </c>
      <c r="EL155" s="65">
        <f t="shared" si="133"/>
        <v>219</v>
      </c>
      <c r="EM155" s="65">
        <f t="shared" si="133"/>
        <v>3219</v>
      </c>
      <c r="EN155" s="65">
        <f t="shared" si="133"/>
        <v>4632.68</v>
      </c>
      <c r="EO155" s="65">
        <f t="shared" si="133"/>
        <v>9140</v>
      </c>
      <c r="EP155" s="65">
        <f t="shared" si="133"/>
        <v>219</v>
      </c>
      <c r="EQ155" s="65">
        <f t="shared" si="133"/>
        <v>3219</v>
      </c>
      <c r="ER155" s="65">
        <f t="shared" si="133"/>
        <v>4632.68</v>
      </c>
      <c r="ES155" s="65">
        <f t="shared" si="133"/>
        <v>9140</v>
      </c>
      <c r="ET155" s="65">
        <f t="shared" si="133"/>
        <v>3819</v>
      </c>
      <c r="EU155" s="65">
        <f t="shared" si="133"/>
        <v>3219</v>
      </c>
      <c r="EV155" s="65">
        <f t="shared" si="133"/>
        <v>4632.68</v>
      </c>
      <c r="EW155" s="65">
        <f t="shared" si="133"/>
        <v>9140</v>
      </c>
      <c r="EX155" s="65">
        <f t="shared" si="133"/>
        <v>219</v>
      </c>
      <c r="EY155" s="65">
        <f t="shared" si="133"/>
        <v>3219</v>
      </c>
      <c r="EZ155" s="65">
        <f t="shared" si="133"/>
        <v>4632.68</v>
      </c>
      <c r="FA155" s="65">
        <f t="shared" si="133"/>
        <v>6909.75</v>
      </c>
      <c r="FB155" s="65">
        <f t="shared" si="133"/>
        <v>219</v>
      </c>
    </row>
    <row r="156" spans="1:158" s="4" customFormat="1" x14ac:dyDescent="0.3">
      <c r="A156" s="5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7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  <c r="DS156" s="65"/>
      <c r="DT156" s="65"/>
      <c r="DU156" s="65"/>
      <c r="DV156" s="65"/>
      <c r="DW156" s="65"/>
      <c r="DX156" s="65"/>
      <c r="DY156" s="65"/>
      <c r="DZ156" s="65"/>
      <c r="EA156" s="65"/>
      <c r="EB156" s="65"/>
      <c r="EC156" s="65"/>
      <c r="ED156" s="65"/>
      <c r="EE156" s="65"/>
      <c r="EF156" s="65"/>
      <c r="EG156" s="65"/>
      <c r="EH156" s="65"/>
      <c r="EI156" s="65"/>
      <c r="EJ156" s="65"/>
      <c r="EK156" s="65"/>
      <c r="EL156" s="65"/>
      <c r="EM156" s="65"/>
      <c r="EN156" s="65"/>
      <c r="EO156" s="65"/>
      <c r="EP156" s="65"/>
      <c r="EQ156" s="65"/>
      <c r="ER156" s="65"/>
      <c r="ES156" s="65"/>
      <c r="ET156" s="65"/>
      <c r="EU156" s="65"/>
      <c r="EV156" s="65"/>
      <c r="EW156" s="65"/>
      <c r="EX156" s="65"/>
      <c r="EY156" s="65"/>
      <c r="EZ156" s="65"/>
      <c r="FA156" s="65"/>
      <c r="FB156" s="65"/>
    </row>
    <row r="157" spans="1:158" s="4" customFormat="1" x14ac:dyDescent="0.3">
      <c r="A157" s="55" t="s">
        <v>186</v>
      </c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7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  <c r="DS157" s="65"/>
      <c r="DT157" s="65"/>
      <c r="DU157" s="65"/>
      <c r="DV157" s="65"/>
      <c r="DW157" s="65"/>
      <c r="DX157" s="65"/>
      <c r="DY157" s="65"/>
      <c r="DZ157" s="65"/>
      <c r="EA157" s="65"/>
      <c r="EB157" s="65"/>
      <c r="EC157" s="65"/>
      <c r="ED157" s="65"/>
      <c r="EE157" s="65"/>
      <c r="EF157" s="65"/>
      <c r="EG157" s="65"/>
      <c r="EH157" s="65"/>
      <c r="EI157" s="65"/>
      <c r="EJ157" s="65"/>
      <c r="EK157" s="65"/>
      <c r="EL157" s="65"/>
      <c r="EM157" s="65"/>
      <c r="EN157" s="65"/>
      <c r="EO157" s="65"/>
      <c r="EP157" s="65"/>
      <c r="EQ157" s="65"/>
      <c r="ER157" s="65"/>
      <c r="ES157" s="65"/>
      <c r="ET157" s="65"/>
      <c r="EU157" s="65"/>
      <c r="EV157" s="65"/>
      <c r="EW157" s="65"/>
      <c r="EX157" s="65"/>
      <c r="EY157" s="65"/>
      <c r="EZ157" s="65"/>
      <c r="FA157" s="65"/>
      <c r="FB157" s="65"/>
    </row>
    <row r="158" spans="1:158" s="4" customFormat="1" x14ac:dyDescent="0.3">
      <c r="A158" s="55" t="s">
        <v>171</v>
      </c>
      <c r="C158" s="65">
        <f>Engine!C51</f>
        <v>2242.5</v>
      </c>
      <c r="D158" s="65">
        <f>Engine!D51</f>
        <v>2242.5</v>
      </c>
      <c r="E158" s="65">
        <f>Engine!E51</f>
        <v>2242.5</v>
      </c>
      <c r="F158" s="65">
        <f>Engine!F51</f>
        <v>2242.5</v>
      </c>
      <c r="G158" s="65">
        <f>Engine!G51</f>
        <v>2242.5</v>
      </c>
      <c r="H158" s="65">
        <f>Engine!H51</f>
        <v>2242.5</v>
      </c>
      <c r="I158" s="65">
        <f>Engine!I51</f>
        <v>2242.5</v>
      </c>
      <c r="J158" s="65">
        <f>Engine!J51</f>
        <v>2242.5</v>
      </c>
      <c r="K158" s="65">
        <f>Engine!K51</f>
        <v>2242.5</v>
      </c>
      <c r="L158" s="65">
        <f>Engine!L51</f>
        <v>2242.5</v>
      </c>
      <c r="M158" s="65">
        <f>Engine!M51</f>
        <v>2242.5</v>
      </c>
      <c r="N158" s="65">
        <f>Engine!N51</f>
        <v>2242.5</v>
      </c>
      <c r="O158" s="65">
        <f>Engine!O51</f>
        <v>2242.5</v>
      </c>
      <c r="P158" s="65">
        <f>Engine!P51</f>
        <v>2242.5</v>
      </c>
      <c r="Q158" s="65">
        <f>Engine!Q51</f>
        <v>2242.5</v>
      </c>
      <c r="R158" s="67">
        <f>Engine!R51</f>
        <v>2242.5</v>
      </c>
      <c r="S158" s="65">
        <f>Engine!S51</f>
        <v>2242.5</v>
      </c>
      <c r="T158" s="65">
        <f>Engine!T51</f>
        <v>2242.5</v>
      </c>
      <c r="U158" s="65">
        <f>Engine!U51</f>
        <v>2242.5</v>
      </c>
      <c r="V158" s="65">
        <f>Engine!V51</f>
        <v>2242.5</v>
      </c>
      <c r="W158" s="65">
        <f>Engine!W51</f>
        <v>2242.5</v>
      </c>
      <c r="X158" s="65">
        <f>Engine!X51</f>
        <v>2242.5</v>
      </c>
      <c r="Y158" s="65">
        <f>Engine!Y51</f>
        <v>2242.5</v>
      </c>
      <c r="Z158" s="65">
        <f>Engine!Z51</f>
        <v>2242.5</v>
      </c>
      <c r="AA158" s="65">
        <f>Engine!AA51</f>
        <v>2242.5</v>
      </c>
      <c r="AB158" s="65">
        <f>Engine!AB51</f>
        <v>2242.5</v>
      </c>
      <c r="AC158" s="65">
        <f>Engine!AC51</f>
        <v>2242.5</v>
      </c>
      <c r="AD158" s="65">
        <f>Engine!AD51</f>
        <v>2242.5</v>
      </c>
      <c r="AE158" s="65">
        <f>Engine!AE51</f>
        <v>2242.5</v>
      </c>
      <c r="AF158" s="65">
        <f>Engine!AF51</f>
        <v>2242.5</v>
      </c>
      <c r="AG158" s="65">
        <f>Engine!AG51</f>
        <v>2242.5</v>
      </c>
      <c r="AH158" s="65">
        <f>Engine!AH51</f>
        <v>2242.5</v>
      </c>
      <c r="AI158" s="65">
        <f>Engine!AI51</f>
        <v>2242.5</v>
      </c>
      <c r="AJ158" s="65">
        <f>Engine!AJ51</f>
        <v>2242.5</v>
      </c>
      <c r="AK158" s="65">
        <f>Engine!AK51</f>
        <v>2242.5</v>
      </c>
      <c r="AL158" s="65">
        <f>Engine!AL51</f>
        <v>2242.5</v>
      </c>
      <c r="AM158" s="65">
        <f>Engine!AM51</f>
        <v>2242.5</v>
      </c>
      <c r="AN158" s="65">
        <f>Engine!AN51</f>
        <v>2242.5</v>
      </c>
      <c r="AO158" s="65">
        <f>Engine!AO51</f>
        <v>2242.5</v>
      </c>
      <c r="AP158" s="65">
        <f>Engine!AP51</f>
        <v>2242.5</v>
      </c>
      <c r="AQ158" s="65">
        <f>Engine!AQ51</f>
        <v>2242.5</v>
      </c>
      <c r="AR158" s="65">
        <f>Engine!AR51</f>
        <v>2242.5</v>
      </c>
      <c r="AS158" s="65">
        <f>Engine!AS51</f>
        <v>2242.5</v>
      </c>
      <c r="AT158" s="65">
        <f>Engine!AT51</f>
        <v>2242.5</v>
      </c>
      <c r="AU158" s="65">
        <f>Engine!AU51</f>
        <v>2242.5</v>
      </c>
      <c r="AV158" s="65">
        <f>Engine!AV51</f>
        <v>2242.5</v>
      </c>
      <c r="AW158" s="65">
        <f>Engine!AW51</f>
        <v>2242.5</v>
      </c>
      <c r="AX158" s="65">
        <f>Engine!AX51</f>
        <v>2242.5</v>
      </c>
      <c r="AY158" s="65">
        <f>Engine!AY51</f>
        <v>2242.5</v>
      </c>
      <c r="AZ158" s="65">
        <f>Engine!AZ51</f>
        <v>2242.5</v>
      </c>
      <c r="BA158" s="65">
        <f>Engine!BA51</f>
        <v>2242.5</v>
      </c>
      <c r="BB158" s="65">
        <f>Engine!BB51</f>
        <v>2242.5</v>
      </c>
      <c r="BC158" s="65">
        <f>Engine!BC51</f>
        <v>2242.5</v>
      </c>
      <c r="BD158" s="65">
        <f>Engine!BD51</f>
        <v>2242.5</v>
      </c>
      <c r="BE158" s="65">
        <f>Engine!BE51</f>
        <v>2242.5</v>
      </c>
      <c r="BF158" s="65">
        <f>Engine!BF51</f>
        <v>2242.5</v>
      </c>
      <c r="BG158" s="65">
        <f>Engine!BG51</f>
        <v>2242.5</v>
      </c>
      <c r="BH158" s="65">
        <f>Engine!BH51</f>
        <v>2242.5</v>
      </c>
      <c r="BI158" s="65">
        <f>Engine!BI51</f>
        <v>2242.5</v>
      </c>
      <c r="BJ158" s="65">
        <f>Engine!BJ51</f>
        <v>2242.5</v>
      </c>
      <c r="BK158" s="65">
        <f>Engine!BK51</f>
        <v>2242.5</v>
      </c>
      <c r="BL158" s="65">
        <f>Engine!BL51</f>
        <v>2242.5</v>
      </c>
      <c r="BM158" s="65">
        <f>Engine!BM51</f>
        <v>2242.5</v>
      </c>
      <c r="BN158" s="65">
        <f>Engine!BN51</f>
        <v>2242.5</v>
      </c>
      <c r="BO158" s="65">
        <f>Engine!BO51</f>
        <v>2242.5</v>
      </c>
      <c r="BP158" s="65">
        <f>Engine!BP51</f>
        <v>2242.5</v>
      </c>
      <c r="BQ158" s="65">
        <f>Engine!BQ51</f>
        <v>2242.5</v>
      </c>
      <c r="BR158" s="65">
        <f>Engine!BR51</f>
        <v>2242.5</v>
      </c>
      <c r="BS158" s="65">
        <f>Engine!BS51</f>
        <v>2242.5</v>
      </c>
      <c r="BT158" s="65">
        <f>Engine!BT51</f>
        <v>2242.5</v>
      </c>
      <c r="BU158" s="65">
        <f>Engine!BU51</f>
        <v>2242.5</v>
      </c>
      <c r="BV158" s="65">
        <f>Engine!BV51</f>
        <v>2242.5</v>
      </c>
      <c r="BW158" s="65">
        <f>Engine!BW51</f>
        <v>2242.5</v>
      </c>
      <c r="BX158" s="65">
        <f>Engine!BX51</f>
        <v>2242.5</v>
      </c>
      <c r="BY158" s="65">
        <f>Engine!BY51</f>
        <v>2242.5</v>
      </c>
      <c r="BZ158" s="65">
        <f>Engine!BZ51</f>
        <v>2242.5</v>
      </c>
      <c r="CA158" s="65">
        <f>Engine!CA51</f>
        <v>2242.5</v>
      </c>
      <c r="CB158" s="65">
        <f>Engine!CB51</f>
        <v>2242.5</v>
      </c>
      <c r="CC158" s="65">
        <f>Engine!CC51</f>
        <v>2242.5</v>
      </c>
      <c r="CD158" s="65">
        <f>Engine!CD51</f>
        <v>2242.5</v>
      </c>
      <c r="CE158" s="65">
        <f>Engine!CE51</f>
        <v>2242.5</v>
      </c>
      <c r="CF158" s="65">
        <f>Engine!CF51</f>
        <v>2242.5</v>
      </c>
      <c r="CG158" s="65">
        <f>Engine!CG51</f>
        <v>2242.5</v>
      </c>
      <c r="CH158" s="65">
        <f>Engine!CH51</f>
        <v>2242.5</v>
      </c>
      <c r="CI158" s="65">
        <f>Engine!CI51</f>
        <v>2242.5</v>
      </c>
      <c r="CJ158" s="65">
        <f>Engine!CJ51</f>
        <v>2242.5</v>
      </c>
      <c r="CK158" s="65">
        <f>Engine!CK51</f>
        <v>2242.5</v>
      </c>
      <c r="CL158" s="65">
        <f>Engine!CL51</f>
        <v>2242.5</v>
      </c>
      <c r="CM158" s="65">
        <f>Engine!CM51</f>
        <v>2242.5</v>
      </c>
      <c r="CN158" s="65">
        <f>Engine!CN51</f>
        <v>2242.5</v>
      </c>
      <c r="CO158" s="65">
        <f>Engine!CO51</f>
        <v>2242.5</v>
      </c>
      <c r="CP158" s="65">
        <f>Engine!CP51</f>
        <v>2242.5</v>
      </c>
      <c r="CQ158" s="65">
        <f>Engine!CQ51</f>
        <v>2242.5</v>
      </c>
      <c r="CR158" s="65">
        <f>Engine!CR51</f>
        <v>2242.5</v>
      </c>
      <c r="CS158" s="65">
        <f>Engine!CS51</f>
        <v>2242.5</v>
      </c>
      <c r="CT158" s="65">
        <f>Engine!CT51</f>
        <v>2242.5</v>
      </c>
      <c r="CU158" s="65">
        <f>Engine!CU51</f>
        <v>2242.5</v>
      </c>
      <c r="CV158" s="65">
        <f>Engine!CV51</f>
        <v>2242.5</v>
      </c>
      <c r="CW158" s="65">
        <f>Engine!CW51</f>
        <v>2242.5</v>
      </c>
      <c r="CX158" s="65">
        <f>Engine!CX51</f>
        <v>2242.5</v>
      </c>
      <c r="CY158" s="65">
        <f>Engine!CY51</f>
        <v>2242.5</v>
      </c>
      <c r="CZ158" s="65">
        <f>Engine!CZ51</f>
        <v>2242.5</v>
      </c>
      <c r="DA158" s="65">
        <f>Engine!DA51</f>
        <v>2242.5</v>
      </c>
      <c r="DB158" s="65">
        <f>Engine!DB51</f>
        <v>2242.5</v>
      </c>
      <c r="DC158" s="65">
        <f>Engine!DC51</f>
        <v>2242.5</v>
      </c>
      <c r="DD158" s="65">
        <f>Engine!DD51</f>
        <v>2242.5</v>
      </c>
      <c r="DE158" s="65">
        <f>Engine!DE51</f>
        <v>2242.5</v>
      </c>
      <c r="DF158" s="65">
        <f>Engine!DF51</f>
        <v>2242.5</v>
      </c>
      <c r="DG158" s="65">
        <f>Engine!DG51</f>
        <v>2242.5</v>
      </c>
      <c r="DH158" s="65">
        <f>Engine!DH51</f>
        <v>2242.5</v>
      </c>
      <c r="DI158" s="65">
        <f>Engine!DI51</f>
        <v>2242.5</v>
      </c>
      <c r="DJ158" s="65">
        <f>Engine!DJ51</f>
        <v>2242.5</v>
      </c>
      <c r="DK158" s="65">
        <f>Engine!DK51</f>
        <v>2242.5</v>
      </c>
      <c r="DL158" s="65">
        <f>Engine!DL51</f>
        <v>2242.5</v>
      </c>
      <c r="DM158" s="65">
        <f>Engine!DM51</f>
        <v>2242.5</v>
      </c>
      <c r="DN158" s="65">
        <f>Engine!DN51</f>
        <v>2242.5</v>
      </c>
      <c r="DO158" s="65">
        <f>Engine!DO51</f>
        <v>2242.5</v>
      </c>
      <c r="DP158" s="65">
        <f>Engine!DP51</f>
        <v>2242.5</v>
      </c>
      <c r="DQ158" s="65">
        <f>Engine!DQ51</f>
        <v>2242.5</v>
      </c>
      <c r="DR158" s="65">
        <f>Engine!DR51</f>
        <v>2242.5</v>
      </c>
      <c r="DS158" s="65">
        <f>Engine!DS51</f>
        <v>2242.5</v>
      </c>
      <c r="DT158" s="65">
        <f>Engine!DT51</f>
        <v>2242.5</v>
      </c>
      <c r="DU158" s="65">
        <f>Engine!DU51</f>
        <v>2242.5</v>
      </c>
      <c r="DV158" s="65">
        <f>Engine!DV51</f>
        <v>2242.5</v>
      </c>
      <c r="DW158" s="65">
        <f>Engine!DW51</f>
        <v>2242.5</v>
      </c>
      <c r="DX158" s="65">
        <f>Engine!DX51</f>
        <v>2242.5</v>
      </c>
      <c r="DY158" s="65">
        <f>Engine!DY51</f>
        <v>2242.5</v>
      </c>
      <c r="DZ158" s="65">
        <f>Engine!DZ51</f>
        <v>2242.5</v>
      </c>
      <c r="EA158" s="65">
        <f>Engine!EA51</f>
        <v>2242.5</v>
      </c>
      <c r="EB158" s="65">
        <f>Engine!EB51</f>
        <v>2242.5</v>
      </c>
      <c r="EC158" s="65">
        <f>Engine!EC51</f>
        <v>2242.5</v>
      </c>
      <c r="ED158" s="65">
        <f>Engine!ED51</f>
        <v>2242.5</v>
      </c>
      <c r="EE158" s="65">
        <f>Engine!EE51</f>
        <v>2242.5</v>
      </c>
      <c r="EF158" s="65">
        <f>Engine!EF51</f>
        <v>2242.5</v>
      </c>
      <c r="EG158" s="65">
        <f>Engine!EG51</f>
        <v>2242.5</v>
      </c>
      <c r="EH158" s="65">
        <f>Engine!EH51</f>
        <v>2242.5</v>
      </c>
      <c r="EI158" s="65">
        <f>Engine!EI51</f>
        <v>2242.5</v>
      </c>
      <c r="EJ158" s="65">
        <f>Engine!EJ51</f>
        <v>2242.5</v>
      </c>
      <c r="EK158" s="65">
        <f>Engine!EK51</f>
        <v>2242.5</v>
      </c>
      <c r="EL158" s="65">
        <f>Engine!EL51</f>
        <v>2242.5</v>
      </c>
      <c r="EM158" s="65">
        <f>Engine!EM51</f>
        <v>2242.5</v>
      </c>
      <c r="EN158" s="65">
        <f>Engine!EN51</f>
        <v>2242.5</v>
      </c>
      <c r="EO158" s="65">
        <f>Engine!EO51</f>
        <v>2242.5</v>
      </c>
      <c r="EP158" s="65">
        <f>Engine!EP51</f>
        <v>2242.5</v>
      </c>
      <c r="EQ158" s="65">
        <f>Engine!EQ51</f>
        <v>2242.5</v>
      </c>
      <c r="ER158" s="65">
        <f>Engine!ER51</f>
        <v>2242.5</v>
      </c>
      <c r="ES158" s="65">
        <f>Engine!ES51</f>
        <v>2242.5</v>
      </c>
      <c r="ET158" s="65">
        <f>Engine!ET51</f>
        <v>2242.5</v>
      </c>
      <c r="EU158" s="65">
        <f>Engine!EU51</f>
        <v>2242.5</v>
      </c>
      <c r="EV158" s="65">
        <f>Engine!EV51</f>
        <v>2242.5</v>
      </c>
      <c r="EW158" s="65">
        <f>Engine!EW51</f>
        <v>2242.5</v>
      </c>
      <c r="EX158" s="65">
        <f>Engine!EX51</f>
        <v>2242.5</v>
      </c>
      <c r="EY158" s="65">
        <f>Engine!EY51</f>
        <v>2242.5</v>
      </c>
      <c r="EZ158" s="65">
        <f>Engine!EZ51</f>
        <v>2242.5</v>
      </c>
      <c r="FA158" s="65">
        <f>Engine!FA51</f>
        <v>2242.5</v>
      </c>
      <c r="FB158" s="65">
        <f>Engine!FB51</f>
        <v>2242.5</v>
      </c>
    </row>
    <row r="159" spans="1:158" x14ac:dyDescent="0.3">
      <c r="A159" s="58" t="s">
        <v>139</v>
      </c>
      <c r="C159" s="65">
        <f>C86</f>
        <v>19499.999999999996</v>
      </c>
      <c r="D159" s="65">
        <f t="shared" ref="D159:BO159" si="134">D86</f>
        <v>19499.999999999996</v>
      </c>
      <c r="E159" s="65">
        <f t="shared" si="134"/>
        <v>19499.999999999996</v>
      </c>
      <c r="F159" s="65">
        <f t="shared" si="134"/>
        <v>19499.999999999996</v>
      </c>
      <c r="G159" s="65">
        <f t="shared" si="134"/>
        <v>19499.999999999996</v>
      </c>
      <c r="H159" s="65">
        <f t="shared" si="134"/>
        <v>19499.999999999996</v>
      </c>
      <c r="I159" s="65">
        <f t="shared" si="134"/>
        <v>19499.999999999996</v>
      </c>
      <c r="J159" s="65">
        <f t="shared" si="134"/>
        <v>19499.999999999996</v>
      </c>
      <c r="K159" s="65">
        <f t="shared" si="134"/>
        <v>19499.999999999996</v>
      </c>
      <c r="L159" s="65">
        <f t="shared" si="134"/>
        <v>19499.999999999996</v>
      </c>
      <c r="M159" s="65">
        <f t="shared" si="134"/>
        <v>19499.999999999996</v>
      </c>
      <c r="N159" s="65">
        <f t="shared" si="134"/>
        <v>19499.999999999996</v>
      </c>
      <c r="O159" s="65">
        <f t="shared" si="134"/>
        <v>19499.999999999996</v>
      </c>
      <c r="P159" s="65">
        <f t="shared" si="134"/>
        <v>19499.999999999996</v>
      </c>
      <c r="Q159" s="65">
        <f t="shared" si="134"/>
        <v>19499.999999999996</v>
      </c>
      <c r="R159" s="65">
        <f t="shared" si="134"/>
        <v>19499.999999999996</v>
      </c>
      <c r="S159" s="65">
        <f t="shared" si="134"/>
        <v>19499.999999999996</v>
      </c>
      <c r="T159" s="65">
        <f t="shared" si="134"/>
        <v>19499.999999999996</v>
      </c>
      <c r="U159" s="65">
        <f t="shared" si="134"/>
        <v>19499.999999999996</v>
      </c>
      <c r="V159" s="65">
        <f t="shared" si="134"/>
        <v>19499.999999999996</v>
      </c>
      <c r="W159" s="65">
        <f t="shared" si="134"/>
        <v>19499.999999999996</v>
      </c>
      <c r="X159" s="65">
        <f t="shared" si="134"/>
        <v>19499.999999999996</v>
      </c>
      <c r="Y159" s="65">
        <f t="shared" si="134"/>
        <v>19499.999999999996</v>
      </c>
      <c r="Z159" s="65">
        <f t="shared" si="134"/>
        <v>19499.999999999996</v>
      </c>
      <c r="AA159" s="65">
        <f t="shared" si="134"/>
        <v>19499.999999999996</v>
      </c>
      <c r="AB159" s="65">
        <f t="shared" si="134"/>
        <v>19499.999999999996</v>
      </c>
      <c r="AC159" s="65">
        <f t="shared" si="134"/>
        <v>19499.999999999996</v>
      </c>
      <c r="AD159" s="65">
        <f t="shared" si="134"/>
        <v>19499.999999999996</v>
      </c>
      <c r="AE159" s="65">
        <f t="shared" si="134"/>
        <v>19499.999999999996</v>
      </c>
      <c r="AF159" s="65">
        <f t="shared" si="134"/>
        <v>19499.999999999996</v>
      </c>
      <c r="AG159" s="65">
        <f t="shared" si="134"/>
        <v>19499.999999999996</v>
      </c>
      <c r="AH159" s="65">
        <f t="shared" si="134"/>
        <v>19499.999999999996</v>
      </c>
      <c r="AI159" s="65">
        <f t="shared" si="134"/>
        <v>19499.999999999996</v>
      </c>
      <c r="AJ159" s="65">
        <f t="shared" si="134"/>
        <v>19499.999999999996</v>
      </c>
      <c r="AK159" s="65">
        <f t="shared" si="134"/>
        <v>19499.999999999996</v>
      </c>
      <c r="AL159" s="65">
        <f t="shared" si="134"/>
        <v>19499.999999999996</v>
      </c>
      <c r="AM159" s="65">
        <f t="shared" si="134"/>
        <v>19499.999999999996</v>
      </c>
      <c r="AN159" s="65">
        <f t="shared" si="134"/>
        <v>19499.999999999996</v>
      </c>
      <c r="AO159" s="65">
        <f t="shared" si="134"/>
        <v>19499.999999999996</v>
      </c>
      <c r="AP159" s="65">
        <f t="shared" si="134"/>
        <v>19499.999999999996</v>
      </c>
      <c r="AQ159" s="65">
        <f t="shared" si="134"/>
        <v>19499.999999999996</v>
      </c>
      <c r="AR159" s="65">
        <f t="shared" si="134"/>
        <v>19499.999999999996</v>
      </c>
      <c r="AS159" s="65">
        <f t="shared" si="134"/>
        <v>19499.999999999996</v>
      </c>
      <c r="AT159" s="65">
        <f t="shared" si="134"/>
        <v>19499.999999999996</v>
      </c>
      <c r="AU159" s="65">
        <f t="shared" si="134"/>
        <v>19499.999999999996</v>
      </c>
      <c r="AV159" s="65">
        <f t="shared" si="134"/>
        <v>19499.999999999996</v>
      </c>
      <c r="AW159" s="65">
        <f t="shared" si="134"/>
        <v>19499.999999999996</v>
      </c>
      <c r="AX159" s="65">
        <f t="shared" si="134"/>
        <v>19499.999999999996</v>
      </c>
      <c r="AY159" s="65">
        <f t="shared" si="134"/>
        <v>19499.999999999996</v>
      </c>
      <c r="AZ159" s="65">
        <f t="shared" si="134"/>
        <v>19499.999999999996</v>
      </c>
      <c r="BA159" s="65">
        <f t="shared" si="134"/>
        <v>19499.999999999996</v>
      </c>
      <c r="BB159" s="65">
        <f t="shared" si="134"/>
        <v>19499.999999999996</v>
      </c>
      <c r="BC159" s="65">
        <f t="shared" si="134"/>
        <v>19499.999999999996</v>
      </c>
      <c r="BD159" s="65">
        <f t="shared" si="134"/>
        <v>19499.999999999996</v>
      </c>
      <c r="BE159" s="65">
        <f t="shared" si="134"/>
        <v>19499.999999999996</v>
      </c>
      <c r="BF159" s="65">
        <f t="shared" si="134"/>
        <v>19499.999999999996</v>
      </c>
      <c r="BG159" s="65">
        <f t="shared" si="134"/>
        <v>19499.999999999996</v>
      </c>
      <c r="BH159" s="65">
        <f t="shared" si="134"/>
        <v>19499.999999999996</v>
      </c>
      <c r="BI159" s="65">
        <f t="shared" si="134"/>
        <v>19499.999999999996</v>
      </c>
      <c r="BJ159" s="65">
        <f t="shared" si="134"/>
        <v>19499.999999999996</v>
      </c>
      <c r="BK159" s="65">
        <f t="shared" si="134"/>
        <v>19499.999999999996</v>
      </c>
      <c r="BL159" s="65">
        <f t="shared" si="134"/>
        <v>19499.999999999996</v>
      </c>
      <c r="BM159" s="65">
        <f t="shared" si="134"/>
        <v>19499.999999999996</v>
      </c>
      <c r="BN159" s="65">
        <f t="shared" si="134"/>
        <v>19499.999999999996</v>
      </c>
      <c r="BO159" s="65">
        <f t="shared" si="134"/>
        <v>19499.999999999996</v>
      </c>
      <c r="BP159" s="65">
        <f t="shared" ref="BP159:EA159" si="135">BP86</f>
        <v>19499.999999999996</v>
      </c>
      <c r="BQ159" s="65">
        <f t="shared" si="135"/>
        <v>19499.999999999996</v>
      </c>
      <c r="BR159" s="65">
        <f t="shared" si="135"/>
        <v>19499.999999999996</v>
      </c>
      <c r="BS159" s="65">
        <f t="shared" si="135"/>
        <v>19499.999999999996</v>
      </c>
      <c r="BT159" s="65">
        <f t="shared" si="135"/>
        <v>19499.999999999996</v>
      </c>
      <c r="BU159" s="65">
        <f t="shared" si="135"/>
        <v>19499.999999999996</v>
      </c>
      <c r="BV159" s="65">
        <f t="shared" si="135"/>
        <v>19499.999999999996</v>
      </c>
      <c r="BW159" s="65">
        <f t="shared" si="135"/>
        <v>19499.999999999996</v>
      </c>
      <c r="BX159" s="65">
        <f t="shared" si="135"/>
        <v>19499.999999999996</v>
      </c>
      <c r="BY159" s="65">
        <f t="shared" si="135"/>
        <v>19499.999999999996</v>
      </c>
      <c r="BZ159" s="65">
        <f t="shared" si="135"/>
        <v>19499.999999999996</v>
      </c>
      <c r="CA159" s="65">
        <f t="shared" si="135"/>
        <v>19499.999999999996</v>
      </c>
      <c r="CB159" s="65">
        <f t="shared" si="135"/>
        <v>19499.999999999996</v>
      </c>
      <c r="CC159" s="65">
        <f t="shared" si="135"/>
        <v>19499.999999999996</v>
      </c>
      <c r="CD159" s="65">
        <f t="shared" si="135"/>
        <v>19499.999999999996</v>
      </c>
      <c r="CE159" s="65">
        <f t="shared" si="135"/>
        <v>19499.999999999996</v>
      </c>
      <c r="CF159" s="65">
        <f t="shared" si="135"/>
        <v>19499.999999999996</v>
      </c>
      <c r="CG159" s="65">
        <f t="shared" si="135"/>
        <v>19499.999999999996</v>
      </c>
      <c r="CH159" s="65">
        <f t="shared" si="135"/>
        <v>19499.999999999996</v>
      </c>
      <c r="CI159" s="65">
        <f t="shared" si="135"/>
        <v>19499.999999999996</v>
      </c>
      <c r="CJ159" s="65">
        <f t="shared" si="135"/>
        <v>19499.999999999996</v>
      </c>
      <c r="CK159" s="65">
        <f t="shared" si="135"/>
        <v>19499.999999999996</v>
      </c>
      <c r="CL159" s="65">
        <f t="shared" si="135"/>
        <v>19499.999999999996</v>
      </c>
      <c r="CM159" s="65">
        <f t="shared" si="135"/>
        <v>19499.999999999996</v>
      </c>
      <c r="CN159" s="65">
        <f t="shared" si="135"/>
        <v>19499.999999999996</v>
      </c>
      <c r="CO159" s="65">
        <f t="shared" si="135"/>
        <v>19499.999999999996</v>
      </c>
      <c r="CP159" s="65">
        <f t="shared" si="135"/>
        <v>19499.999999999996</v>
      </c>
      <c r="CQ159" s="65">
        <f t="shared" si="135"/>
        <v>19499.999999999996</v>
      </c>
      <c r="CR159" s="65">
        <f t="shared" si="135"/>
        <v>19499.999999999996</v>
      </c>
      <c r="CS159" s="65">
        <f t="shared" si="135"/>
        <v>19499.999999999996</v>
      </c>
      <c r="CT159" s="65">
        <f t="shared" si="135"/>
        <v>19499.999999999996</v>
      </c>
      <c r="CU159" s="65">
        <f t="shared" si="135"/>
        <v>19499.999999999996</v>
      </c>
      <c r="CV159" s="65">
        <f t="shared" si="135"/>
        <v>19499.999999999996</v>
      </c>
      <c r="CW159" s="65">
        <f t="shared" si="135"/>
        <v>19499.999999999996</v>
      </c>
      <c r="CX159" s="65">
        <f t="shared" si="135"/>
        <v>19499.999999999996</v>
      </c>
      <c r="CY159" s="65">
        <f t="shared" si="135"/>
        <v>19499.999999999996</v>
      </c>
      <c r="CZ159" s="65">
        <f t="shared" si="135"/>
        <v>19499.999999999996</v>
      </c>
      <c r="DA159" s="65">
        <f t="shared" si="135"/>
        <v>19499.999999999996</v>
      </c>
      <c r="DB159" s="65">
        <f t="shared" si="135"/>
        <v>19499.999999999996</v>
      </c>
      <c r="DC159" s="65">
        <f t="shared" si="135"/>
        <v>19499.999999999996</v>
      </c>
      <c r="DD159" s="65">
        <f t="shared" si="135"/>
        <v>19499.999999999996</v>
      </c>
      <c r="DE159" s="65">
        <f t="shared" si="135"/>
        <v>19499.999999999996</v>
      </c>
      <c r="DF159" s="65">
        <f t="shared" si="135"/>
        <v>19499.999999999996</v>
      </c>
      <c r="DG159" s="65">
        <f t="shared" si="135"/>
        <v>19499.999999999996</v>
      </c>
      <c r="DH159" s="65">
        <f t="shared" si="135"/>
        <v>19499.999999999996</v>
      </c>
      <c r="DI159" s="65">
        <f t="shared" si="135"/>
        <v>19499.999999999996</v>
      </c>
      <c r="DJ159" s="65">
        <f t="shared" si="135"/>
        <v>19499.999999999996</v>
      </c>
      <c r="DK159" s="65">
        <f t="shared" si="135"/>
        <v>19499.999999999996</v>
      </c>
      <c r="DL159" s="65">
        <f t="shared" si="135"/>
        <v>19499.999999999996</v>
      </c>
      <c r="DM159" s="65">
        <f t="shared" si="135"/>
        <v>19499.999999999996</v>
      </c>
      <c r="DN159" s="65">
        <f t="shared" si="135"/>
        <v>19499.999999999996</v>
      </c>
      <c r="DO159" s="65">
        <f t="shared" si="135"/>
        <v>19499.999999999996</v>
      </c>
      <c r="DP159" s="65">
        <f t="shared" si="135"/>
        <v>19499.999999999996</v>
      </c>
      <c r="DQ159" s="65">
        <f t="shared" si="135"/>
        <v>19499.999999999996</v>
      </c>
      <c r="DR159" s="65">
        <f t="shared" si="135"/>
        <v>19499.999999999996</v>
      </c>
      <c r="DS159" s="65">
        <f t="shared" si="135"/>
        <v>19499.999999999996</v>
      </c>
      <c r="DT159" s="65">
        <f t="shared" si="135"/>
        <v>19499.999999999996</v>
      </c>
      <c r="DU159" s="65">
        <f t="shared" si="135"/>
        <v>19499.999999999996</v>
      </c>
      <c r="DV159" s="65">
        <f t="shared" si="135"/>
        <v>19499.999999999996</v>
      </c>
      <c r="DW159" s="65">
        <f t="shared" si="135"/>
        <v>19499.999999999996</v>
      </c>
      <c r="DX159" s="65">
        <f t="shared" si="135"/>
        <v>19499.999999999996</v>
      </c>
      <c r="DY159" s="65">
        <f t="shared" si="135"/>
        <v>19499.999999999996</v>
      </c>
      <c r="DZ159" s="65">
        <f t="shared" si="135"/>
        <v>19499.999999999996</v>
      </c>
      <c r="EA159" s="65">
        <f t="shared" si="135"/>
        <v>19499.999999999996</v>
      </c>
      <c r="EB159" s="65">
        <f t="shared" ref="EB159:FB159" si="136">EB86</f>
        <v>19499.999999999996</v>
      </c>
      <c r="EC159" s="65">
        <f t="shared" si="136"/>
        <v>19499.999999999996</v>
      </c>
      <c r="ED159" s="65">
        <f t="shared" si="136"/>
        <v>19499.999999999996</v>
      </c>
      <c r="EE159" s="65">
        <f t="shared" si="136"/>
        <v>19499.999999999996</v>
      </c>
      <c r="EF159" s="65">
        <f t="shared" si="136"/>
        <v>19499.999999999996</v>
      </c>
      <c r="EG159" s="65">
        <f t="shared" si="136"/>
        <v>19499.999999999996</v>
      </c>
      <c r="EH159" s="65">
        <f t="shared" si="136"/>
        <v>19499.999999999996</v>
      </c>
      <c r="EI159" s="65">
        <f t="shared" si="136"/>
        <v>19499.999999999996</v>
      </c>
      <c r="EJ159" s="65">
        <f t="shared" si="136"/>
        <v>19499.999999999996</v>
      </c>
      <c r="EK159" s="65">
        <f t="shared" si="136"/>
        <v>19499.999999999996</v>
      </c>
      <c r="EL159" s="65">
        <f t="shared" si="136"/>
        <v>19499.999999999996</v>
      </c>
      <c r="EM159" s="65">
        <f t="shared" si="136"/>
        <v>19499.999999999996</v>
      </c>
      <c r="EN159" s="65">
        <f t="shared" si="136"/>
        <v>19499.999999999996</v>
      </c>
      <c r="EO159" s="65">
        <f t="shared" si="136"/>
        <v>19499.999999999996</v>
      </c>
      <c r="EP159" s="65">
        <f t="shared" si="136"/>
        <v>19499.999999999996</v>
      </c>
      <c r="EQ159" s="65">
        <f t="shared" si="136"/>
        <v>19499.999999999996</v>
      </c>
      <c r="ER159" s="65">
        <f t="shared" si="136"/>
        <v>19499.999999999996</v>
      </c>
      <c r="ES159" s="65">
        <f t="shared" si="136"/>
        <v>19499.999999999996</v>
      </c>
      <c r="ET159" s="65">
        <f t="shared" si="136"/>
        <v>19499.999999999996</v>
      </c>
      <c r="EU159" s="65">
        <f t="shared" si="136"/>
        <v>19499.999999999996</v>
      </c>
      <c r="EV159" s="65">
        <f t="shared" si="136"/>
        <v>19499.999999999996</v>
      </c>
      <c r="EW159" s="65">
        <f t="shared" si="136"/>
        <v>19499.999999999996</v>
      </c>
      <c r="EX159" s="65">
        <f t="shared" si="136"/>
        <v>19499.999999999996</v>
      </c>
      <c r="EY159" s="65">
        <f t="shared" si="136"/>
        <v>19499.999999999996</v>
      </c>
      <c r="EZ159" s="65">
        <f t="shared" si="136"/>
        <v>19499.999999999996</v>
      </c>
      <c r="FA159" s="65">
        <f t="shared" si="136"/>
        <v>19499.999999999996</v>
      </c>
      <c r="FB159" s="65">
        <f t="shared" si="136"/>
        <v>19499.999999999996</v>
      </c>
    </row>
    <row r="160" spans="1:158" x14ac:dyDescent="0.3">
      <c r="A160" s="58" t="s">
        <v>207</v>
      </c>
      <c r="C160" s="65">
        <v>70000</v>
      </c>
      <c r="D160" s="65">
        <v>70000</v>
      </c>
      <c r="E160" s="65">
        <v>70000</v>
      </c>
      <c r="F160" s="65">
        <v>20000</v>
      </c>
      <c r="G160" s="65">
        <v>20000</v>
      </c>
      <c r="H160" s="65">
        <v>20000</v>
      </c>
      <c r="I160" s="65">
        <v>20000</v>
      </c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  <c r="DS160" s="65"/>
      <c r="DT160" s="65"/>
      <c r="DU160" s="65"/>
      <c r="DV160" s="65"/>
      <c r="DW160" s="65"/>
      <c r="DX160" s="65"/>
      <c r="DY160" s="65"/>
      <c r="DZ160" s="65"/>
      <c r="EA160" s="65"/>
      <c r="EB160" s="65"/>
      <c r="EC160" s="65"/>
      <c r="ED160" s="65"/>
      <c r="EE160" s="65"/>
      <c r="EF160" s="65"/>
      <c r="EG160" s="65"/>
      <c r="EH160" s="65"/>
      <c r="EI160" s="65"/>
      <c r="EJ160" s="65"/>
      <c r="EK160" s="65"/>
      <c r="EL160" s="65"/>
      <c r="EM160" s="65"/>
      <c r="EN160" s="65"/>
      <c r="EO160" s="65"/>
      <c r="EP160" s="65"/>
      <c r="EQ160" s="65"/>
      <c r="ER160" s="65"/>
      <c r="ES160" s="65"/>
      <c r="ET160" s="65"/>
      <c r="EU160" s="65"/>
      <c r="EV160" s="65"/>
      <c r="EW160" s="65"/>
      <c r="EX160" s="65"/>
      <c r="EY160" s="65"/>
      <c r="EZ160" s="65"/>
      <c r="FA160" s="65"/>
      <c r="FB160" s="65"/>
    </row>
    <row r="161" spans="1:158" ht="7.95" customHeight="1" x14ac:dyDescent="0.3">
      <c r="A161" s="73"/>
      <c r="B161" s="1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79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  <c r="DS161" s="68"/>
      <c r="DT161" s="68"/>
      <c r="DU161" s="68"/>
      <c r="DV161" s="68"/>
      <c r="DW161" s="68"/>
      <c r="DX161" s="68"/>
      <c r="DY161" s="68"/>
      <c r="DZ161" s="68"/>
      <c r="EA161" s="68"/>
      <c r="EB161" s="68"/>
      <c r="EC161" s="68"/>
      <c r="ED161" s="68"/>
      <c r="EE161" s="68"/>
      <c r="EF161" s="68"/>
      <c r="EG161" s="68"/>
      <c r="EH161" s="68"/>
      <c r="EI161" s="68"/>
      <c r="EJ161" s="68"/>
      <c r="EK161" s="68"/>
      <c r="EL161" s="68"/>
      <c r="EM161" s="68"/>
      <c r="EN161" s="68"/>
      <c r="EO161" s="68"/>
      <c r="EP161" s="68"/>
      <c r="EQ161" s="68"/>
      <c r="ER161" s="68"/>
      <c r="ES161" s="68"/>
      <c r="ET161" s="68"/>
      <c r="EU161" s="68"/>
      <c r="EV161" s="68"/>
      <c r="EW161" s="68"/>
      <c r="EX161" s="68"/>
      <c r="EY161" s="68"/>
      <c r="EZ161" s="68"/>
      <c r="FA161" s="68"/>
      <c r="FB161" s="68"/>
    </row>
    <row r="162" spans="1:158" ht="7.95" customHeight="1" x14ac:dyDescent="0.3"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  <c r="DS162" s="65"/>
      <c r="DT162" s="65"/>
      <c r="DU162" s="65"/>
      <c r="DV162" s="65"/>
      <c r="DW162" s="65"/>
      <c r="DX162" s="65"/>
      <c r="DY162" s="65"/>
      <c r="DZ162" s="65"/>
      <c r="EA162" s="65"/>
      <c r="EB162" s="65"/>
      <c r="EC162" s="65"/>
      <c r="ED162" s="65"/>
      <c r="EE162" s="65"/>
      <c r="EF162" s="65"/>
      <c r="EG162" s="65"/>
      <c r="EH162" s="65"/>
      <c r="EI162" s="65"/>
      <c r="EJ162" s="65"/>
      <c r="EK162" s="65"/>
      <c r="EL162" s="65"/>
      <c r="EM162" s="65"/>
      <c r="EN162" s="65"/>
      <c r="EO162" s="65"/>
      <c r="EP162" s="65"/>
      <c r="EQ162" s="65"/>
      <c r="ER162" s="65"/>
      <c r="ES162" s="65"/>
      <c r="ET162" s="65"/>
      <c r="EU162" s="65"/>
      <c r="EV162" s="65"/>
      <c r="EW162" s="65"/>
      <c r="EX162" s="65"/>
      <c r="EY162" s="65"/>
      <c r="EZ162" s="65"/>
      <c r="FA162" s="65"/>
      <c r="FB162" s="65"/>
    </row>
    <row r="163" spans="1:158" x14ac:dyDescent="0.3">
      <c r="A163" s="58" t="s">
        <v>208</v>
      </c>
      <c r="C163" s="65">
        <f>SUM(C158:C160)</f>
        <v>91742.5</v>
      </c>
      <c r="D163" s="65">
        <f t="shared" ref="D163:BO163" si="137">SUM(D158:D160)</f>
        <v>91742.5</v>
      </c>
      <c r="E163" s="65">
        <f t="shared" si="137"/>
        <v>91742.5</v>
      </c>
      <c r="F163" s="65">
        <f t="shared" si="137"/>
        <v>41742.5</v>
      </c>
      <c r="G163" s="65">
        <f t="shared" si="137"/>
        <v>41742.5</v>
      </c>
      <c r="H163" s="65">
        <f t="shared" si="137"/>
        <v>41742.5</v>
      </c>
      <c r="I163" s="65">
        <f t="shared" si="137"/>
        <v>41742.5</v>
      </c>
      <c r="J163" s="65">
        <f t="shared" si="137"/>
        <v>21742.499999999996</v>
      </c>
      <c r="K163" s="65">
        <f t="shared" si="137"/>
        <v>21742.499999999996</v>
      </c>
      <c r="L163" s="65">
        <f t="shared" si="137"/>
        <v>21742.499999999996</v>
      </c>
      <c r="M163" s="65">
        <f t="shared" si="137"/>
        <v>21742.499999999996</v>
      </c>
      <c r="N163" s="65">
        <f t="shared" si="137"/>
        <v>21742.499999999996</v>
      </c>
      <c r="O163" s="65">
        <f t="shared" si="137"/>
        <v>21742.499999999996</v>
      </c>
      <c r="P163" s="65">
        <f t="shared" si="137"/>
        <v>21742.499999999996</v>
      </c>
      <c r="Q163" s="65">
        <f t="shared" si="137"/>
        <v>21742.499999999996</v>
      </c>
      <c r="R163" s="67">
        <f t="shared" si="137"/>
        <v>21742.499999999996</v>
      </c>
      <c r="S163" s="65">
        <f t="shared" si="137"/>
        <v>21742.499999999996</v>
      </c>
      <c r="T163" s="65">
        <f t="shared" si="137"/>
        <v>21742.499999999996</v>
      </c>
      <c r="U163" s="65">
        <f t="shared" si="137"/>
        <v>21742.499999999996</v>
      </c>
      <c r="V163" s="65">
        <f t="shared" si="137"/>
        <v>21742.499999999996</v>
      </c>
      <c r="W163" s="65">
        <f t="shared" si="137"/>
        <v>21742.499999999996</v>
      </c>
      <c r="X163" s="65">
        <f t="shared" si="137"/>
        <v>21742.499999999996</v>
      </c>
      <c r="Y163" s="65">
        <f t="shared" si="137"/>
        <v>21742.499999999996</v>
      </c>
      <c r="Z163" s="65">
        <f t="shared" si="137"/>
        <v>21742.499999999996</v>
      </c>
      <c r="AA163" s="65">
        <f t="shared" si="137"/>
        <v>21742.499999999996</v>
      </c>
      <c r="AB163" s="65">
        <f t="shared" si="137"/>
        <v>21742.499999999996</v>
      </c>
      <c r="AC163" s="65">
        <f t="shared" si="137"/>
        <v>21742.499999999996</v>
      </c>
      <c r="AD163" s="65">
        <f t="shared" si="137"/>
        <v>21742.499999999996</v>
      </c>
      <c r="AE163" s="65">
        <f t="shared" si="137"/>
        <v>21742.499999999996</v>
      </c>
      <c r="AF163" s="65">
        <f t="shared" si="137"/>
        <v>21742.499999999996</v>
      </c>
      <c r="AG163" s="65">
        <f t="shared" si="137"/>
        <v>21742.499999999996</v>
      </c>
      <c r="AH163" s="65">
        <f t="shared" si="137"/>
        <v>21742.499999999996</v>
      </c>
      <c r="AI163" s="65">
        <f t="shared" si="137"/>
        <v>21742.499999999996</v>
      </c>
      <c r="AJ163" s="65">
        <f t="shared" si="137"/>
        <v>21742.499999999996</v>
      </c>
      <c r="AK163" s="65">
        <f t="shared" si="137"/>
        <v>21742.499999999996</v>
      </c>
      <c r="AL163" s="65">
        <f t="shared" si="137"/>
        <v>21742.499999999996</v>
      </c>
      <c r="AM163" s="65">
        <f t="shared" si="137"/>
        <v>21742.499999999996</v>
      </c>
      <c r="AN163" s="65">
        <f t="shared" si="137"/>
        <v>21742.499999999996</v>
      </c>
      <c r="AO163" s="65">
        <f t="shared" si="137"/>
        <v>21742.499999999996</v>
      </c>
      <c r="AP163" s="65">
        <f t="shared" si="137"/>
        <v>21742.499999999996</v>
      </c>
      <c r="AQ163" s="65">
        <f t="shared" si="137"/>
        <v>21742.499999999996</v>
      </c>
      <c r="AR163" s="65">
        <f t="shared" si="137"/>
        <v>21742.499999999996</v>
      </c>
      <c r="AS163" s="65">
        <f t="shared" si="137"/>
        <v>21742.499999999996</v>
      </c>
      <c r="AT163" s="65">
        <f t="shared" si="137"/>
        <v>21742.499999999996</v>
      </c>
      <c r="AU163" s="65">
        <f t="shared" si="137"/>
        <v>21742.499999999996</v>
      </c>
      <c r="AV163" s="65">
        <f t="shared" si="137"/>
        <v>21742.499999999996</v>
      </c>
      <c r="AW163" s="65">
        <f t="shared" si="137"/>
        <v>21742.499999999996</v>
      </c>
      <c r="AX163" s="65">
        <f t="shared" si="137"/>
        <v>21742.499999999996</v>
      </c>
      <c r="AY163" s="65">
        <f t="shared" si="137"/>
        <v>21742.499999999996</v>
      </c>
      <c r="AZ163" s="65">
        <f t="shared" si="137"/>
        <v>21742.499999999996</v>
      </c>
      <c r="BA163" s="65">
        <f t="shared" si="137"/>
        <v>21742.499999999996</v>
      </c>
      <c r="BB163" s="65">
        <f t="shared" si="137"/>
        <v>21742.499999999996</v>
      </c>
      <c r="BC163" s="65">
        <f t="shared" si="137"/>
        <v>21742.499999999996</v>
      </c>
      <c r="BD163" s="65">
        <f t="shared" si="137"/>
        <v>21742.499999999996</v>
      </c>
      <c r="BE163" s="65">
        <f t="shared" si="137"/>
        <v>21742.499999999996</v>
      </c>
      <c r="BF163" s="65">
        <f t="shared" si="137"/>
        <v>21742.499999999996</v>
      </c>
      <c r="BG163" s="65">
        <f t="shared" si="137"/>
        <v>21742.499999999996</v>
      </c>
      <c r="BH163" s="65">
        <f t="shared" si="137"/>
        <v>21742.499999999996</v>
      </c>
      <c r="BI163" s="65">
        <f t="shared" si="137"/>
        <v>21742.499999999996</v>
      </c>
      <c r="BJ163" s="65">
        <f t="shared" si="137"/>
        <v>21742.499999999996</v>
      </c>
      <c r="BK163" s="65">
        <f t="shared" si="137"/>
        <v>21742.499999999996</v>
      </c>
      <c r="BL163" s="65">
        <f t="shared" si="137"/>
        <v>21742.499999999996</v>
      </c>
      <c r="BM163" s="65">
        <f t="shared" si="137"/>
        <v>21742.499999999996</v>
      </c>
      <c r="BN163" s="65">
        <f t="shared" si="137"/>
        <v>21742.499999999996</v>
      </c>
      <c r="BO163" s="65">
        <f t="shared" si="137"/>
        <v>21742.499999999996</v>
      </c>
      <c r="BP163" s="65">
        <f t="shared" ref="BP163:DB163" si="138">SUM(BP158:BP160)</f>
        <v>21742.499999999996</v>
      </c>
      <c r="BQ163" s="65">
        <f t="shared" si="138"/>
        <v>21742.499999999996</v>
      </c>
      <c r="BR163" s="65">
        <f t="shared" si="138"/>
        <v>21742.499999999996</v>
      </c>
      <c r="BS163" s="65">
        <f t="shared" si="138"/>
        <v>21742.499999999996</v>
      </c>
      <c r="BT163" s="65">
        <f t="shared" si="138"/>
        <v>21742.499999999996</v>
      </c>
      <c r="BU163" s="65">
        <f t="shared" si="138"/>
        <v>21742.499999999996</v>
      </c>
      <c r="BV163" s="65">
        <f t="shared" si="138"/>
        <v>21742.499999999996</v>
      </c>
      <c r="BW163" s="65">
        <f t="shared" si="138"/>
        <v>21742.499999999996</v>
      </c>
      <c r="BX163" s="65">
        <f t="shared" si="138"/>
        <v>21742.499999999996</v>
      </c>
      <c r="BY163" s="65">
        <f t="shared" si="138"/>
        <v>21742.499999999996</v>
      </c>
      <c r="BZ163" s="65">
        <f t="shared" si="138"/>
        <v>21742.499999999996</v>
      </c>
      <c r="CA163" s="65">
        <f t="shared" si="138"/>
        <v>21742.499999999996</v>
      </c>
      <c r="CB163" s="65">
        <f t="shared" si="138"/>
        <v>21742.499999999996</v>
      </c>
      <c r="CC163" s="65">
        <f t="shared" si="138"/>
        <v>21742.499999999996</v>
      </c>
      <c r="CD163" s="65">
        <f t="shared" si="138"/>
        <v>21742.499999999996</v>
      </c>
      <c r="CE163" s="65">
        <f t="shared" si="138"/>
        <v>21742.499999999996</v>
      </c>
      <c r="CF163" s="65">
        <f t="shared" si="138"/>
        <v>21742.499999999996</v>
      </c>
      <c r="CG163" s="65">
        <f t="shared" si="138"/>
        <v>21742.499999999996</v>
      </c>
      <c r="CH163" s="65">
        <f t="shared" si="138"/>
        <v>21742.499999999996</v>
      </c>
      <c r="CI163" s="65">
        <f t="shared" si="138"/>
        <v>21742.499999999996</v>
      </c>
      <c r="CJ163" s="65">
        <f t="shared" si="138"/>
        <v>21742.499999999996</v>
      </c>
      <c r="CK163" s="65">
        <f t="shared" si="138"/>
        <v>21742.499999999996</v>
      </c>
      <c r="CL163" s="65">
        <f t="shared" si="138"/>
        <v>21742.499999999996</v>
      </c>
      <c r="CM163" s="65">
        <f t="shared" si="138"/>
        <v>21742.499999999996</v>
      </c>
      <c r="CN163" s="65">
        <f t="shared" si="138"/>
        <v>21742.499999999996</v>
      </c>
      <c r="CO163" s="65">
        <f t="shared" si="138"/>
        <v>21742.499999999996</v>
      </c>
      <c r="CP163" s="65">
        <f t="shared" si="138"/>
        <v>21742.499999999996</v>
      </c>
      <c r="CQ163" s="65">
        <f t="shared" si="138"/>
        <v>21742.499999999996</v>
      </c>
      <c r="CR163" s="65">
        <f t="shared" si="138"/>
        <v>21742.499999999996</v>
      </c>
      <c r="CS163" s="65">
        <f t="shared" si="138"/>
        <v>21742.499999999996</v>
      </c>
      <c r="CT163" s="65">
        <f t="shared" si="138"/>
        <v>21742.499999999996</v>
      </c>
      <c r="CU163" s="65">
        <f t="shared" si="138"/>
        <v>21742.499999999996</v>
      </c>
      <c r="CV163" s="65">
        <f t="shared" si="138"/>
        <v>21742.499999999996</v>
      </c>
      <c r="CW163" s="65">
        <f t="shared" si="138"/>
        <v>21742.499999999996</v>
      </c>
      <c r="CX163" s="65">
        <f t="shared" si="138"/>
        <v>21742.499999999996</v>
      </c>
      <c r="CY163" s="65">
        <f t="shared" si="138"/>
        <v>21742.499999999996</v>
      </c>
      <c r="CZ163" s="65">
        <f t="shared" si="138"/>
        <v>21742.499999999996</v>
      </c>
      <c r="DA163" s="65">
        <f t="shared" si="138"/>
        <v>21742.499999999996</v>
      </c>
      <c r="DB163" s="65">
        <f t="shared" si="138"/>
        <v>21742.499999999996</v>
      </c>
      <c r="DC163" s="65">
        <f t="shared" ref="DC163:FB163" si="139">SUM(DC158:DC160)</f>
        <v>21742.499999999996</v>
      </c>
      <c r="DD163" s="65">
        <f t="shared" si="139"/>
        <v>21742.499999999996</v>
      </c>
      <c r="DE163" s="65">
        <f t="shared" si="139"/>
        <v>21742.499999999996</v>
      </c>
      <c r="DF163" s="65">
        <f t="shared" si="139"/>
        <v>21742.499999999996</v>
      </c>
      <c r="DG163" s="65">
        <f t="shared" si="139"/>
        <v>21742.499999999996</v>
      </c>
      <c r="DH163" s="65">
        <f t="shared" si="139"/>
        <v>21742.499999999996</v>
      </c>
      <c r="DI163" s="65">
        <f t="shared" si="139"/>
        <v>21742.499999999996</v>
      </c>
      <c r="DJ163" s="65">
        <f t="shared" si="139"/>
        <v>21742.499999999996</v>
      </c>
      <c r="DK163" s="65">
        <f t="shared" si="139"/>
        <v>21742.499999999996</v>
      </c>
      <c r="DL163" s="65">
        <f t="shared" si="139"/>
        <v>21742.499999999996</v>
      </c>
      <c r="DM163" s="65">
        <f t="shared" si="139"/>
        <v>21742.499999999996</v>
      </c>
      <c r="DN163" s="65">
        <f t="shared" si="139"/>
        <v>21742.499999999996</v>
      </c>
      <c r="DO163" s="65">
        <f t="shared" si="139"/>
        <v>21742.499999999996</v>
      </c>
      <c r="DP163" s="65">
        <f t="shared" si="139"/>
        <v>21742.499999999996</v>
      </c>
      <c r="DQ163" s="65">
        <f t="shared" si="139"/>
        <v>21742.499999999996</v>
      </c>
      <c r="DR163" s="65">
        <f t="shared" si="139"/>
        <v>21742.499999999996</v>
      </c>
      <c r="DS163" s="65">
        <f t="shared" si="139"/>
        <v>21742.499999999996</v>
      </c>
      <c r="DT163" s="65">
        <f t="shared" si="139"/>
        <v>21742.499999999996</v>
      </c>
      <c r="DU163" s="65">
        <f t="shared" si="139"/>
        <v>21742.499999999996</v>
      </c>
      <c r="DV163" s="65">
        <f t="shared" si="139"/>
        <v>21742.499999999996</v>
      </c>
      <c r="DW163" s="65">
        <f t="shared" si="139"/>
        <v>21742.499999999996</v>
      </c>
      <c r="DX163" s="65">
        <f t="shared" si="139"/>
        <v>21742.499999999996</v>
      </c>
      <c r="DY163" s="65">
        <f t="shared" si="139"/>
        <v>21742.499999999996</v>
      </c>
      <c r="DZ163" s="65">
        <f t="shared" si="139"/>
        <v>21742.499999999996</v>
      </c>
      <c r="EA163" s="65">
        <f t="shared" si="139"/>
        <v>21742.499999999996</v>
      </c>
      <c r="EB163" s="65">
        <f t="shared" si="139"/>
        <v>21742.499999999996</v>
      </c>
      <c r="EC163" s="65">
        <f t="shared" si="139"/>
        <v>21742.499999999996</v>
      </c>
      <c r="ED163" s="65">
        <f t="shared" si="139"/>
        <v>21742.499999999996</v>
      </c>
      <c r="EE163" s="65">
        <f t="shared" si="139"/>
        <v>21742.499999999996</v>
      </c>
      <c r="EF163" s="65">
        <f t="shared" si="139"/>
        <v>21742.499999999996</v>
      </c>
      <c r="EG163" s="65">
        <f t="shared" si="139"/>
        <v>21742.499999999996</v>
      </c>
      <c r="EH163" s="65">
        <f t="shared" si="139"/>
        <v>21742.499999999996</v>
      </c>
      <c r="EI163" s="65">
        <f t="shared" si="139"/>
        <v>21742.499999999996</v>
      </c>
      <c r="EJ163" s="65">
        <f t="shared" si="139"/>
        <v>21742.499999999996</v>
      </c>
      <c r="EK163" s="65">
        <f t="shared" si="139"/>
        <v>21742.499999999996</v>
      </c>
      <c r="EL163" s="65">
        <f t="shared" si="139"/>
        <v>21742.499999999996</v>
      </c>
      <c r="EM163" s="65">
        <f t="shared" si="139"/>
        <v>21742.499999999996</v>
      </c>
      <c r="EN163" s="65">
        <f t="shared" si="139"/>
        <v>21742.499999999996</v>
      </c>
      <c r="EO163" s="65">
        <f t="shared" si="139"/>
        <v>21742.499999999996</v>
      </c>
      <c r="EP163" s="65">
        <f t="shared" si="139"/>
        <v>21742.499999999996</v>
      </c>
      <c r="EQ163" s="65">
        <f t="shared" si="139"/>
        <v>21742.499999999996</v>
      </c>
      <c r="ER163" s="65">
        <f t="shared" si="139"/>
        <v>21742.499999999996</v>
      </c>
      <c r="ES163" s="65">
        <f t="shared" si="139"/>
        <v>21742.499999999996</v>
      </c>
      <c r="ET163" s="65">
        <f t="shared" si="139"/>
        <v>21742.499999999996</v>
      </c>
      <c r="EU163" s="65">
        <f t="shared" si="139"/>
        <v>21742.499999999996</v>
      </c>
      <c r="EV163" s="65">
        <f t="shared" si="139"/>
        <v>21742.499999999996</v>
      </c>
      <c r="EW163" s="65">
        <f t="shared" si="139"/>
        <v>21742.499999999996</v>
      </c>
      <c r="EX163" s="65">
        <f t="shared" si="139"/>
        <v>21742.499999999996</v>
      </c>
      <c r="EY163" s="65">
        <f t="shared" si="139"/>
        <v>21742.499999999996</v>
      </c>
      <c r="EZ163" s="65">
        <f t="shared" si="139"/>
        <v>21742.499999999996</v>
      </c>
      <c r="FA163" s="65">
        <f t="shared" si="139"/>
        <v>21742.499999999996</v>
      </c>
      <c r="FB163" s="65">
        <f t="shared" si="139"/>
        <v>21742.499999999996</v>
      </c>
    </row>
    <row r="164" spans="1:158" ht="7.95" customHeight="1" x14ac:dyDescent="0.3">
      <c r="A164" s="73"/>
      <c r="B164" s="17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79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  <c r="DS164" s="68"/>
      <c r="DT164" s="68"/>
      <c r="DU164" s="68"/>
      <c r="DV164" s="68"/>
      <c r="DW164" s="68"/>
      <c r="DX164" s="68"/>
      <c r="DY164" s="68"/>
      <c r="DZ164" s="68"/>
      <c r="EA164" s="68"/>
      <c r="EB164" s="68"/>
      <c r="EC164" s="68"/>
      <c r="ED164" s="68"/>
      <c r="EE164" s="68"/>
      <c r="EF164" s="68"/>
      <c r="EG164" s="68"/>
      <c r="EH164" s="68"/>
      <c r="EI164" s="68"/>
      <c r="EJ164" s="68"/>
      <c r="EK164" s="68"/>
      <c r="EL164" s="68"/>
      <c r="EM164" s="68"/>
      <c r="EN164" s="68"/>
      <c r="EO164" s="68"/>
      <c r="EP164" s="68"/>
      <c r="EQ164" s="68"/>
      <c r="ER164" s="68"/>
      <c r="ES164" s="68"/>
      <c r="ET164" s="68"/>
      <c r="EU164" s="68"/>
      <c r="EV164" s="68"/>
      <c r="EW164" s="68"/>
      <c r="EX164" s="68"/>
      <c r="EY164" s="68"/>
      <c r="EZ164" s="68"/>
      <c r="FA164" s="68"/>
      <c r="FB164" s="68"/>
    </row>
    <row r="165" spans="1:158" ht="7.95" customHeight="1" x14ac:dyDescent="0.3"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65"/>
      <c r="EK165" s="65"/>
      <c r="EL165" s="65"/>
      <c r="EM165" s="65"/>
      <c r="EN165" s="65"/>
      <c r="EO165" s="65"/>
      <c r="EP165" s="65"/>
      <c r="EQ165" s="65"/>
      <c r="ER165" s="65"/>
      <c r="ES165" s="65"/>
      <c r="ET165" s="65"/>
      <c r="EU165" s="65"/>
      <c r="EV165" s="65"/>
      <c r="EW165" s="65"/>
      <c r="EX165" s="65"/>
      <c r="EY165" s="65"/>
      <c r="EZ165" s="65"/>
      <c r="FA165" s="65"/>
      <c r="FB165" s="65"/>
    </row>
    <row r="166" spans="1:158" x14ac:dyDescent="0.3">
      <c r="A166" s="53" t="s">
        <v>120</v>
      </c>
      <c r="C166" s="65">
        <f t="shared" ref="C166:AH166" si="140">C136-C155-C163</f>
        <v>-84656.633689030961</v>
      </c>
      <c r="D166" s="65">
        <f t="shared" si="140"/>
        <v>-126002.81368903095</v>
      </c>
      <c r="E166" s="65">
        <f t="shared" si="140"/>
        <v>-106993.13368903096</v>
      </c>
      <c r="F166" s="65">
        <f t="shared" si="140"/>
        <v>-51723.133689030961</v>
      </c>
      <c r="G166" s="65">
        <f t="shared" si="140"/>
        <v>-38843.133689030961</v>
      </c>
      <c r="H166" s="65">
        <f t="shared" si="140"/>
        <v>-88186.815880351598</v>
      </c>
      <c r="I166" s="65">
        <f t="shared" si="140"/>
        <v>-40963.133689030961</v>
      </c>
      <c r="J166" s="65">
        <f t="shared" si="140"/>
        <v>-16397.133689030954</v>
      </c>
      <c r="K166" s="65">
        <f t="shared" si="140"/>
        <v>-18611.280932866572</v>
      </c>
      <c r="L166" s="65">
        <f t="shared" si="140"/>
        <v>-62567.763124187215</v>
      </c>
      <c r="M166" s="65">
        <f t="shared" si="140"/>
        <v>-18071.154554784371</v>
      </c>
      <c r="N166" s="65">
        <f t="shared" si="140"/>
        <v>-9048.8545547843751</v>
      </c>
      <c r="O166" s="65">
        <f t="shared" si="140"/>
        <v>-6398.8545547843714</v>
      </c>
      <c r="P166" s="65">
        <f t="shared" si="140"/>
        <v>-55263.058226926951</v>
      </c>
      <c r="Q166" s="65">
        <f t="shared" si="140"/>
        <v>-11035.001798619985</v>
      </c>
      <c r="R166" s="67">
        <f t="shared" si="140"/>
        <v>-8894.0017986199855</v>
      </c>
      <c r="S166" s="65">
        <f t="shared" si="140"/>
        <v>-475.14904245560319</v>
      </c>
      <c r="T166" s="65">
        <f t="shared" si="140"/>
        <v>-52379.665603091336</v>
      </c>
      <c r="U166" s="65">
        <f t="shared" si="140"/>
        <v>-728.14904245560319</v>
      </c>
      <c r="V166" s="65">
        <f t="shared" si="140"/>
        <v>5012.8509575443968</v>
      </c>
      <c r="W166" s="65">
        <f t="shared" si="140"/>
        <v>5114.8509575443968</v>
      </c>
      <c r="X166" s="65">
        <f t="shared" si="140"/>
        <v>-47982.29138007763</v>
      </c>
      <c r="Y166" s="65">
        <f t="shared" si="140"/>
        <v>-0.14904245560319396</v>
      </c>
      <c r="Z166" s="65">
        <f t="shared" si="140"/>
        <v>18740.850957544393</v>
      </c>
      <c r="AA166" s="65">
        <f t="shared" si="140"/>
        <v>18842.850957544393</v>
      </c>
      <c r="AB166" s="65">
        <f t="shared" si="140"/>
        <v>-28482.291380077633</v>
      </c>
      <c r="AC166" s="65">
        <f t="shared" si="140"/>
        <v>19499.850957544393</v>
      </c>
      <c r="AD166" s="65">
        <f t="shared" si="140"/>
        <v>21640.850957544393</v>
      </c>
      <c r="AE166" s="65">
        <f t="shared" si="140"/>
        <v>29242.850957544393</v>
      </c>
      <c r="AF166" s="65">
        <f t="shared" si="140"/>
        <v>-24582.291380077633</v>
      </c>
      <c r="AG166" s="65">
        <f t="shared" si="140"/>
        <v>23986.650957544396</v>
      </c>
      <c r="AH166" s="65">
        <f t="shared" si="140"/>
        <v>29140.850957544393</v>
      </c>
      <c r="AI166" s="65">
        <f t="shared" ref="AI166:BN166" si="141">AI136-AI155-AI163</f>
        <v>29242.850957544393</v>
      </c>
      <c r="AJ166" s="65">
        <f t="shared" si="141"/>
        <v>-24582.291380077633</v>
      </c>
      <c r="AK166" s="65">
        <f t="shared" si="141"/>
        <v>23986.650957544396</v>
      </c>
      <c r="AL166" s="65">
        <f t="shared" si="141"/>
        <v>29140.850957544393</v>
      </c>
      <c r="AM166" s="65">
        <f t="shared" si="141"/>
        <v>35092.85095754439</v>
      </c>
      <c r="AN166" s="65">
        <f t="shared" si="141"/>
        <v>-18732.291380077633</v>
      </c>
      <c r="AO166" s="65">
        <f t="shared" si="141"/>
        <v>29249.850957544393</v>
      </c>
      <c r="AP166" s="65">
        <f t="shared" si="141"/>
        <v>31390.850957544393</v>
      </c>
      <c r="AQ166" s="65">
        <f t="shared" si="141"/>
        <v>35092.85095754439</v>
      </c>
      <c r="AR166" s="65">
        <f t="shared" si="141"/>
        <v>-18732.291380077633</v>
      </c>
      <c r="AS166" s="65">
        <f t="shared" si="141"/>
        <v>29249.850957544393</v>
      </c>
      <c r="AT166" s="65">
        <f t="shared" si="141"/>
        <v>34990.85095754439</v>
      </c>
      <c r="AU166" s="65">
        <f t="shared" si="141"/>
        <v>44842.85095754439</v>
      </c>
      <c r="AV166" s="65">
        <f t="shared" si="141"/>
        <v>-8982.2913800776332</v>
      </c>
      <c r="AW166" s="65">
        <f t="shared" si="141"/>
        <v>38999.85095754439</v>
      </c>
      <c r="AX166" s="65">
        <f t="shared" si="141"/>
        <v>44740.85095754439</v>
      </c>
      <c r="AY166" s="65">
        <f t="shared" si="141"/>
        <v>44842.85095754439</v>
      </c>
      <c r="AZ166" s="65">
        <f t="shared" si="141"/>
        <v>-8982.2913800776332</v>
      </c>
      <c r="BA166" s="65">
        <f t="shared" si="141"/>
        <v>39909.85095754439</v>
      </c>
      <c r="BB166" s="65">
        <f t="shared" si="141"/>
        <v>42050.85095754439</v>
      </c>
      <c r="BC166" s="65">
        <f t="shared" si="141"/>
        <v>45249.959450763883</v>
      </c>
      <c r="BD166" s="65">
        <f t="shared" si="141"/>
        <v>-8575.182886858147</v>
      </c>
      <c r="BE166" s="65">
        <f t="shared" si="141"/>
        <v>47144.559450763889</v>
      </c>
      <c r="BF166" s="65">
        <f t="shared" si="141"/>
        <v>45147.959450763883</v>
      </c>
      <c r="BG166" s="65">
        <f t="shared" si="141"/>
        <v>45249.959450763883</v>
      </c>
      <c r="BH166" s="65">
        <f t="shared" si="141"/>
        <v>-9316.9478593594067</v>
      </c>
      <c r="BI166" s="65">
        <f t="shared" si="141"/>
        <v>53644.559450763889</v>
      </c>
      <c r="BJ166" s="65">
        <f t="shared" si="141"/>
        <v>51647.959450763883</v>
      </c>
      <c r="BK166" s="65">
        <f t="shared" si="141"/>
        <v>51749.959450763883</v>
      </c>
      <c r="BL166" s="65">
        <f t="shared" si="141"/>
        <v>-2816.9478593594067</v>
      </c>
      <c r="BM166" s="65">
        <f t="shared" si="141"/>
        <v>45906.959450763883</v>
      </c>
      <c r="BN166" s="65">
        <f t="shared" si="141"/>
        <v>48047.959450763883</v>
      </c>
      <c r="BO166" s="65">
        <f t="shared" ref="BO166:CT166" si="142">BO136-BO155-BO163</f>
        <v>51749.959450763883</v>
      </c>
      <c r="BP166" s="65">
        <f t="shared" si="142"/>
        <v>-2816.9478593594067</v>
      </c>
      <c r="BQ166" s="65">
        <f t="shared" si="142"/>
        <v>45906.959450763883</v>
      </c>
      <c r="BR166" s="65">
        <f t="shared" si="142"/>
        <v>60747.959450763883</v>
      </c>
      <c r="BS166" s="65">
        <f t="shared" si="142"/>
        <v>60849.959450763883</v>
      </c>
      <c r="BT166" s="65">
        <f t="shared" si="142"/>
        <v>6283.0521406405933</v>
      </c>
      <c r="BU166" s="65">
        <f t="shared" si="142"/>
        <v>55006.959450763883</v>
      </c>
      <c r="BV166" s="65">
        <f t="shared" si="142"/>
        <v>60747.959450763883</v>
      </c>
      <c r="BW166" s="65">
        <f t="shared" si="142"/>
        <v>60849.959450763883</v>
      </c>
      <c r="BX166" s="65">
        <f t="shared" si="142"/>
        <v>6283.0521406405933</v>
      </c>
      <c r="BY166" s="65">
        <f t="shared" si="142"/>
        <v>49756.959450763883</v>
      </c>
      <c r="BZ166" s="65">
        <f t="shared" si="142"/>
        <v>57147.959450763883</v>
      </c>
      <c r="CA166" s="65">
        <f t="shared" si="142"/>
        <v>60849.959450763883</v>
      </c>
      <c r="CB166" s="65">
        <f t="shared" si="142"/>
        <v>5373.0521406405933</v>
      </c>
      <c r="CC166" s="65">
        <f t="shared" si="142"/>
        <v>54096.959450763883</v>
      </c>
      <c r="CD166" s="65">
        <f t="shared" si="142"/>
        <v>59837.959450763883</v>
      </c>
      <c r="CE166" s="65">
        <f t="shared" si="142"/>
        <v>56219.959450763883</v>
      </c>
      <c r="CF166" s="65">
        <f t="shared" si="142"/>
        <v>37445.279450763876</v>
      </c>
      <c r="CG166" s="65">
        <f t="shared" si="142"/>
        <v>51503.759450763886</v>
      </c>
      <c r="CH166" s="65">
        <f t="shared" si="142"/>
        <v>59837.959450763883</v>
      </c>
      <c r="CI166" s="65">
        <f t="shared" si="142"/>
        <v>56219.959450763883</v>
      </c>
      <c r="CJ166" s="65">
        <f t="shared" si="142"/>
        <v>37445.279450763876</v>
      </c>
      <c r="CK166" s="65">
        <f t="shared" si="142"/>
        <v>51503.759450763886</v>
      </c>
      <c r="CL166" s="65">
        <f t="shared" si="142"/>
        <v>56237.959450763883</v>
      </c>
      <c r="CM166" s="65">
        <f t="shared" si="142"/>
        <v>56219.959450763883</v>
      </c>
      <c r="CN166" s="65">
        <f t="shared" si="142"/>
        <v>37445.279450763876</v>
      </c>
      <c r="CO166" s="65">
        <f t="shared" si="142"/>
        <v>50916.959450763883</v>
      </c>
      <c r="CP166" s="65">
        <f t="shared" si="142"/>
        <v>59837.959450763883</v>
      </c>
      <c r="CQ166" s="65">
        <f t="shared" si="142"/>
        <v>56219.959450763883</v>
      </c>
      <c r="CR166" s="65">
        <f t="shared" si="142"/>
        <v>37445.279450763876</v>
      </c>
      <c r="CS166" s="65">
        <f t="shared" si="142"/>
        <v>50916.959450763883</v>
      </c>
      <c r="CT166" s="65">
        <f t="shared" si="142"/>
        <v>59837.959450763883</v>
      </c>
      <c r="CU166" s="65">
        <f t="shared" ref="CU166:DB166" si="143">CU136-CU155-CU163</f>
        <v>56219.959450763883</v>
      </c>
      <c r="CV166" s="65">
        <f t="shared" si="143"/>
        <v>37445.279450763876</v>
      </c>
      <c r="CW166" s="65">
        <f t="shared" si="143"/>
        <v>50916.959450763883</v>
      </c>
      <c r="CX166" s="65">
        <f t="shared" si="143"/>
        <v>56237.959450763883</v>
      </c>
      <c r="CY166" s="65">
        <f t="shared" si="143"/>
        <v>56219.959450763883</v>
      </c>
      <c r="CZ166" s="65">
        <f t="shared" si="143"/>
        <v>37445.279450763876</v>
      </c>
      <c r="DA166" s="65">
        <f t="shared" si="143"/>
        <v>50916.959450763883</v>
      </c>
      <c r="DB166" s="65">
        <f t="shared" si="143"/>
        <v>59837.959450763883</v>
      </c>
      <c r="DC166" s="65">
        <f t="shared" ref="DC166:FB166" si="144">DC136-DC155-DC163</f>
        <v>56837.959450763883</v>
      </c>
      <c r="DD166" s="65">
        <f t="shared" si="144"/>
        <v>55424.27945076389</v>
      </c>
      <c r="DE166" s="65">
        <f t="shared" si="144"/>
        <v>58654.559450763889</v>
      </c>
      <c r="DF166" s="65">
        <f t="shared" si="144"/>
        <v>59837.959450763883</v>
      </c>
      <c r="DG166" s="65">
        <f t="shared" si="144"/>
        <v>56837.959450763883</v>
      </c>
      <c r="DH166" s="65">
        <f t="shared" si="144"/>
        <v>55424.27945076389</v>
      </c>
      <c r="DI166" s="65">
        <f t="shared" si="144"/>
        <v>58654.559450763889</v>
      </c>
      <c r="DJ166" s="65">
        <f t="shared" si="144"/>
        <v>56237.959450763883</v>
      </c>
      <c r="DK166" s="65">
        <f t="shared" si="144"/>
        <v>56837.959450763883</v>
      </c>
      <c r="DL166" s="65">
        <f t="shared" si="144"/>
        <v>55424.27945076389</v>
      </c>
      <c r="DM166" s="65">
        <f t="shared" si="144"/>
        <v>50916.959450763883</v>
      </c>
      <c r="DN166" s="65">
        <f t="shared" si="144"/>
        <v>59837.959450763883</v>
      </c>
      <c r="DO166" s="65">
        <f t="shared" si="144"/>
        <v>56837.959450763883</v>
      </c>
      <c r="DP166" s="65">
        <f t="shared" si="144"/>
        <v>55424.27945076389</v>
      </c>
      <c r="DQ166" s="65">
        <f t="shared" si="144"/>
        <v>50916.959450763883</v>
      </c>
      <c r="DR166" s="65">
        <f t="shared" si="144"/>
        <v>59837.959450763883</v>
      </c>
      <c r="DS166" s="65">
        <f t="shared" si="144"/>
        <v>56837.959450763883</v>
      </c>
      <c r="DT166" s="65">
        <f t="shared" si="144"/>
        <v>55424.27945076389</v>
      </c>
      <c r="DU166" s="65">
        <f t="shared" si="144"/>
        <v>50916.959450763883</v>
      </c>
      <c r="DV166" s="65">
        <f t="shared" si="144"/>
        <v>56237.959450763883</v>
      </c>
      <c r="DW166" s="65">
        <f t="shared" si="144"/>
        <v>56837.959450763883</v>
      </c>
      <c r="DX166" s="65">
        <f t="shared" si="144"/>
        <v>55424.27945076389</v>
      </c>
      <c r="DY166" s="65">
        <f t="shared" si="144"/>
        <v>50916.959450763883</v>
      </c>
      <c r="DZ166" s="65">
        <f t="shared" si="144"/>
        <v>59837.959450763883</v>
      </c>
      <c r="EA166" s="65">
        <f t="shared" si="144"/>
        <v>56837.959450763883</v>
      </c>
      <c r="EB166" s="65">
        <f t="shared" si="144"/>
        <v>55424.27945076389</v>
      </c>
      <c r="EC166" s="65">
        <f t="shared" si="144"/>
        <v>50916.959450763883</v>
      </c>
      <c r="ED166" s="65">
        <f t="shared" si="144"/>
        <v>59837.959450763883</v>
      </c>
      <c r="EE166" s="65">
        <f t="shared" si="144"/>
        <v>56837.959450763883</v>
      </c>
      <c r="EF166" s="65">
        <f t="shared" si="144"/>
        <v>55424.27945076389</v>
      </c>
      <c r="EG166" s="65">
        <f t="shared" si="144"/>
        <v>51503.759450763886</v>
      </c>
      <c r="EH166" s="65">
        <f t="shared" si="144"/>
        <v>56237.959450763883</v>
      </c>
      <c r="EI166" s="65">
        <f t="shared" si="144"/>
        <v>56837.959450763883</v>
      </c>
      <c r="EJ166" s="65">
        <f t="shared" si="144"/>
        <v>55424.27945076389</v>
      </c>
      <c r="EK166" s="65">
        <f t="shared" si="144"/>
        <v>51503.759450763886</v>
      </c>
      <c r="EL166" s="65">
        <f t="shared" si="144"/>
        <v>59837.959450763883</v>
      </c>
      <c r="EM166" s="65">
        <f t="shared" si="144"/>
        <v>56837.959450763883</v>
      </c>
      <c r="EN166" s="65">
        <f t="shared" si="144"/>
        <v>55424.27945076389</v>
      </c>
      <c r="EO166" s="65">
        <f t="shared" si="144"/>
        <v>50916.959450763883</v>
      </c>
      <c r="EP166" s="65">
        <f t="shared" si="144"/>
        <v>59837.959450763883</v>
      </c>
      <c r="EQ166" s="65">
        <f t="shared" si="144"/>
        <v>56837.959450763883</v>
      </c>
      <c r="ER166" s="65">
        <f t="shared" si="144"/>
        <v>55424.27945076389</v>
      </c>
      <c r="ES166" s="65">
        <f t="shared" si="144"/>
        <v>50916.959450763883</v>
      </c>
      <c r="ET166" s="65">
        <f t="shared" si="144"/>
        <v>56237.959450763883</v>
      </c>
      <c r="EU166" s="65">
        <f t="shared" si="144"/>
        <v>56837.959450763883</v>
      </c>
      <c r="EV166" s="65">
        <f t="shared" si="144"/>
        <v>55424.27945076389</v>
      </c>
      <c r="EW166" s="65">
        <f t="shared" si="144"/>
        <v>50916.959450763883</v>
      </c>
      <c r="EX166" s="65">
        <f t="shared" si="144"/>
        <v>59837.959450763883</v>
      </c>
      <c r="EY166" s="65">
        <f t="shared" si="144"/>
        <v>56837.959450763883</v>
      </c>
      <c r="EZ166" s="65">
        <f t="shared" si="144"/>
        <v>55424.27945076389</v>
      </c>
      <c r="FA166" s="65">
        <f t="shared" si="144"/>
        <v>53147.209450763883</v>
      </c>
      <c r="FB166" s="65">
        <f t="shared" si="144"/>
        <v>59837.959450763883</v>
      </c>
    </row>
    <row r="167" spans="1:158" x14ac:dyDescent="0.3"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  <c r="DS167" s="65"/>
      <c r="DT167" s="65"/>
      <c r="DU167" s="65"/>
      <c r="DV167" s="65"/>
      <c r="DW167" s="65"/>
      <c r="DX167" s="65"/>
      <c r="DY167" s="65"/>
      <c r="DZ167" s="65"/>
      <c r="EA167" s="65"/>
      <c r="EB167" s="65"/>
      <c r="EC167" s="65"/>
      <c r="ED167" s="65"/>
      <c r="EE167" s="65"/>
      <c r="EF167" s="65"/>
      <c r="EG167" s="65"/>
      <c r="EH167" s="65"/>
      <c r="EI167" s="65"/>
      <c r="EJ167" s="65"/>
      <c r="EK167" s="65"/>
      <c r="EL167" s="65"/>
      <c r="EM167" s="65"/>
      <c r="EN167" s="65"/>
      <c r="EO167" s="65"/>
      <c r="EP167" s="65"/>
      <c r="EQ167" s="65"/>
      <c r="ER167" s="65"/>
      <c r="ES167" s="65"/>
      <c r="ET167" s="65"/>
      <c r="EU167" s="65"/>
      <c r="EV167" s="65"/>
      <c r="EW167" s="65"/>
      <c r="EX167" s="65"/>
      <c r="EY167" s="65"/>
      <c r="EZ167" s="65"/>
      <c r="FA167" s="65"/>
      <c r="FB167" s="65"/>
    </row>
    <row r="168" spans="1:158" x14ac:dyDescent="0.3"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  <c r="DS168" s="65"/>
      <c r="DT168" s="65"/>
      <c r="DU168" s="65"/>
      <c r="DV168" s="65"/>
      <c r="DW168" s="65"/>
      <c r="DX168" s="65"/>
      <c r="DY168" s="65"/>
      <c r="DZ168" s="65"/>
      <c r="EA168" s="65"/>
      <c r="EB168" s="65"/>
      <c r="EC168" s="65"/>
      <c r="ED168" s="65"/>
      <c r="EE168" s="65"/>
      <c r="EF168" s="65"/>
      <c r="EG168" s="65"/>
      <c r="EH168" s="65"/>
      <c r="EI168" s="65"/>
      <c r="EJ168" s="65"/>
      <c r="EK168" s="65"/>
      <c r="EL168" s="65"/>
      <c r="EM168" s="65"/>
      <c r="EN168" s="65"/>
      <c r="EO168" s="65"/>
      <c r="EP168" s="65"/>
      <c r="EQ168" s="65"/>
      <c r="ER168" s="65"/>
      <c r="ES168" s="65"/>
      <c r="ET168" s="65"/>
      <c r="EU168" s="65"/>
      <c r="EV168" s="65"/>
      <c r="EW168" s="65"/>
      <c r="EX168" s="65"/>
      <c r="EY168" s="65"/>
      <c r="EZ168" s="65"/>
      <c r="FA168" s="65"/>
      <c r="FB168" s="65"/>
    </row>
    <row r="169" spans="1:158" x14ac:dyDescent="0.3">
      <c r="A169" s="53" t="s">
        <v>114</v>
      </c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  <c r="DS169" s="65"/>
      <c r="DT169" s="65"/>
      <c r="DU169" s="65"/>
      <c r="DV169" s="65"/>
      <c r="DW169" s="65"/>
      <c r="DX169" s="65"/>
      <c r="DY169" s="65"/>
      <c r="DZ169" s="65"/>
      <c r="EA169" s="65"/>
      <c r="EB169" s="65"/>
      <c r="EC169" s="65"/>
      <c r="ED169" s="65"/>
      <c r="EE169" s="65"/>
      <c r="EF169" s="65"/>
      <c r="EG169" s="65"/>
      <c r="EH169" s="65"/>
      <c r="EI169" s="65"/>
      <c r="EJ169" s="65"/>
      <c r="EK169" s="65"/>
      <c r="EL169" s="65"/>
      <c r="EM169" s="65"/>
      <c r="EN169" s="65"/>
      <c r="EO169" s="65"/>
      <c r="EP169" s="65"/>
      <c r="EQ169" s="65"/>
      <c r="ER169" s="65"/>
      <c r="ES169" s="65"/>
      <c r="ET169" s="65"/>
      <c r="EU169" s="65"/>
      <c r="EV169" s="65"/>
      <c r="EW169" s="65"/>
      <c r="EX169" s="65"/>
      <c r="EY169" s="65"/>
      <c r="EZ169" s="65"/>
      <c r="FA169" s="65"/>
      <c r="FB169" s="65"/>
    </row>
    <row r="170" spans="1:158" s="4" customFormat="1" x14ac:dyDescent="0.3">
      <c r="A170" s="55" t="s">
        <v>119</v>
      </c>
      <c r="B170" s="4">
        <v>20</v>
      </c>
      <c r="C170" s="65">
        <f t="shared" ref="C170:AH170" si="145">$B170/100*SUM(C94:C97)</f>
        <v>8580</v>
      </c>
      <c r="D170" s="65">
        <f t="shared" si="145"/>
        <v>8580</v>
      </c>
      <c r="E170" s="65">
        <f t="shared" si="145"/>
        <v>5876</v>
      </c>
      <c r="F170" s="65">
        <f t="shared" si="145"/>
        <v>5896.8</v>
      </c>
      <c r="G170" s="65">
        <f t="shared" si="145"/>
        <v>7732.4000000000005</v>
      </c>
      <c r="H170" s="65">
        <f t="shared" si="145"/>
        <v>7732.4000000000005</v>
      </c>
      <c r="I170" s="65">
        <f t="shared" si="145"/>
        <v>8242</v>
      </c>
      <c r="J170" s="65">
        <f t="shared" si="145"/>
        <v>8242</v>
      </c>
      <c r="K170" s="65">
        <f t="shared" si="145"/>
        <v>8242</v>
      </c>
      <c r="L170" s="65">
        <f t="shared" si="145"/>
        <v>8242</v>
      </c>
      <c r="M170" s="65">
        <f t="shared" si="145"/>
        <v>8242</v>
      </c>
      <c r="N170" s="65">
        <f t="shared" si="145"/>
        <v>8242</v>
      </c>
      <c r="O170" s="65">
        <f t="shared" si="145"/>
        <v>8751.6</v>
      </c>
      <c r="P170" s="65">
        <f t="shared" si="145"/>
        <v>9167.6</v>
      </c>
      <c r="Q170" s="65">
        <f t="shared" si="145"/>
        <v>9167.6</v>
      </c>
      <c r="R170" s="67">
        <f t="shared" si="145"/>
        <v>9167.6</v>
      </c>
      <c r="S170" s="65">
        <f t="shared" si="145"/>
        <v>10285.6</v>
      </c>
      <c r="T170" s="65">
        <f t="shared" si="145"/>
        <v>10285.6</v>
      </c>
      <c r="U170" s="65">
        <f t="shared" si="145"/>
        <v>11403.6</v>
      </c>
      <c r="V170" s="65">
        <f t="shared" si="145"/>
        <v>11403.6</v>
      </c>
      <c r="W170" s="65">
        <f t="shared" si="145"/>
        <v>11403.6</v>
      </c>
      <c r="X170" s="65">
        <f t="shared" si="145"/>
        <v>11549.2</v>
      </c>
      <c r="Y170" s="65">
        <f t="shared" si="145"/>
        <v>11549.2</v>
      </c>
      <c r="Z170" s="65">
        <f t="shared" si="145"/>
        <v>11549.2</v>
      </c>
      <c r="AA170" s="65">
        <f t="shared" si="145"/>
        <v>11549.2</v>
      </c>
      <c r="AB170" s="65">
        <f t="shared" si="145"/>
        <v>11549.2</v>
      </c>
      <c r="AC170" s="65">
        <f t="shared" si="145"/>
        <v>11549.2</v>
      </c>
      <c r="AD170" s="65">
        <f t="shared" si="145"/>
        <v>11549.2</v>
      </c>
      <c r="AE170" s="65">
        <f t="shared" si="145"/>
        <v>11549.2</v>
      </c>
      <c r="AF170" s="65">
        <f t="shared" si="145"/>
        <v>11549.2</v>
      </c>
      <c r="AG170" s="65">
        <f t="shared" si="145"/>
        <v>11549.2</v>
      </c>
      <c r="AH170" s="65">
        <f t="shared" si="145"/>
        <v>11549.2</v>
      </c>
      <c r="AI170" s="65">
        <f t="shared" ref="AI170:BN170" si="146">$B170/100*SUM(AI94:AI97)</f>
        <v>11549.2</v>
      </c>
      <c r="AJ170" s="65">
        <f t="shared" si="146"/>
        <v>11549.2</v>
      </c>
      <c r="AK170" s="65">
        <f t="shared" si="146"/>
        <v>11549.2</v>
      </c>
      <c r="AL170" s="65">
        <f t="shared" si="146"/>
        <v>11549.2</v>
      </c>
      <c r="AM170" s="65">
        <f t="shared" si="146"/>
        <v>11549.2</v>
      </c>
      <c r="AN170" s="65">
        <f t="shared" si="146"/>
        <v>11549.2</v>
      </c>
      <c r="AO170" s="65">
        <f t="shared" si="146"/>
        <v>11549.2</v>
      </c>
      <c r="AP170" s="65">
        <f t="shared" si="146"/>
        <v>11549.2</v>
      </c>
      <c r="AQ170" s="65">
        <f t="shared" si="146"/>
        <v>11549.2</v>
      </c>
      <c r="AR170" s="65">
        <f t="shared" si="146"/>
        <v>11549.2</v>
      </c>
      <c r="AS170" s="65">
        <f t="shared" si="146"/>
        <v>11549.2</v>
      </c>
      <c r="AT170" s="65">
        <f t="shared" si="146"/>
        <v>11549.2</v>
      </c>
      <c r="AU170" s="65">
        <f t="shared" si="146"/>
        <v>11549.2</v>
      </c>
      <c r="AV170" s="65">
        <f t="shared" si="146"/>
        <v>11549.2</v>
      </c>
      <c r="AW170" s="65">
        <f t="shared" si="146"/>
        <v>11549.2</v>
      </c>
      <c r="AX170" s="65">
        <f t="shared" si="146"/>
        <v>11549.2</v>
      </c>
      <c r="AY170" s="65">
        <f t="shared" si="146"/>
        <v>11549.2</v>
      </c>
      <c r="AZ170" s="65">
        <f t="shared" si="146"/>
        <v>11549.2</v>
      </c>
      <c r="BA170" s="65">
        <f t="shared" si="146"/>
        <v>11731.2</v>
      </c>
      <c r="BB170" s="65">
        <f t="shared" si="146"/>
        <v>11731.2</v>
      </c>
      <c r="BC170" s="65">
        <f t="shared" si="146"/>
        <v>11731.2</v>
      </c>
      <c r="BD170" s="65">
        <f t="shared" si="146"/>
        <v>11731.2</v>
      </c>
      <c r="BE170" s="65">
        <f t="shared" si="146"/>
        <v>11731.2</v>
      </c>
      <c r="BF170" s="65">
        <f t="shared" si="146"/>
        <v>11731.2</v>
      </c>
      <c r="BG170" s="65">
        <f t="shared" si="146"/>
        <v>11731.2</v>
      </c>
      <c r="BH170" s="65">
        <f t="shared" si="146"/>
        <v>11731.2</v>
      </c>
      <c r="BI170" s="65">
        <f t="shared" si="146"/>
        <v>11731.2</v>
      </c>
      <c r="BJ170" s="65">
        <f t="shared" si="146"/>
        <v>11731.2</v>
      </c>
      <c r="BK170" s="65">
        <f t="shared" si="146"/>
        <v>11731.2</v>
      </c>
      <c r="BL170" s="65">
        <f t="shared" si="146"/>
        <v>11731.2</v>
      </c>
      <c r="BM170" s="65">
        <f t="shared" si="146"/>
        <v>11731.2</v>
      </c>
      <c r="BN170" s="65">
        <f t="shared" si="146"/>
        <v>11731.2</v>
      </c>
      <c r="BO170" s="65">
        <f t="shared" ref="BO170:CT170" si="147">$B170/100*SUM(BO94:BO97)</f>
        <v>11731.2</v>
      </c>
      <c r="BP170" s="65">
        <f t="shared" si="147"/>
        <v>11731.2</v>
      </c>
      <c r="BQ170" s="65">
        <f t="shared" si="147"/>
        <v>11731.2</v>
      </c>
      <c r="BR170" s="65">
        <f t="shared" si="147"/>
        <v>11731.2</v>
      </c>
      <c r="BS170" s="65">
        <f t="shared" si="147"/>
        <v>11731.2</v>
      </c>
      <c r="BT170" s="65">
        <f t="shared" si="147"/>
        <v>11731.2</v>
      </c>
      <c r="BU170" s="65">
        <f t="shared" si="147"/>
        <v>11731.2</v>
      </c>
      <c r="BV170" s="65">
        <f t="shared" si="147"/>
        <v>11731.2</v>
      </c>
      <c r="BW170" s="65">
        <f t="shared" si="147"/>
        <v>11731.2</v>
      </c>
      <c r="BX170" s="65">
        <f t="shared" si="147"/>
        <v>11731.2</v>
      </c>
      <c r="BY170" s="65">
        <f t="shared" si="147"/>
        <v>11731.2</v>
      </c>
      <c r="BZ170" s="65">
        <f t="shared" si="147"/>
        <v>11731.2</v>
      </c>
      <c r="CA170" s="65">
        <f t="shared" si="147"/>
        <v>11731.2</v>
      </c>
      <c r="CB170" s="65">
        <f t="shared" si="147"/>
        <v>11549.2</v>
      </c>
      <c r="CC170" s="65">
        <f t="shared" si="147"/>
        <v>11549.2</v>
      </c>
      <c r="CD170" s="65">
        <f t="shared" si="147"/>
        <v>11549.2</v>
      </c>
      <c r="CE170" s="65">
        <f t="shared" si="147"/>
        <v>11549.2</v>
      </c>
      <c r="CF170" s="65">
        <f t="shared" si="147"/>
        <v>11549.2</v>
      </c>
      <c r="CG170" s="65">
        <f t="shared" si="147"/>
        <v>11549.2</v>
      </c>
      <c r="CH170" s="65">
        <f t="shared" si="147"/>
        <v>11549.2</v>
      </c>
      <c r="CI170" s="65">
        <f t="shared" si="147"/>
        <v>11549.2</v>
      </c>
      <c r="CJ170" s="65">
        <f t="shared" si="147"/>
        <v>11549.2</v>
      </c>
      <c r="CK170" s="65">
        <f t="shared" si="147"/>
        <v>11549.2</v>
      </c>
      <c r="CL170" s="65">
        <f t="shared" si="147"/>
        <v>11549.2</v>
      </c>
      <c r="CM170" s="65">
        <f t="shared" si="147"/>
        <v>11549.2</v>
      </c>
      <c r="CN170" s="65">
        <f t="shared" si="147"/>
        <v>11549.2</v>
      </c>
      <c r="CO170" s="65">
        <f t="shared" si="147"/>
        <v>11549.2</v>
      </c>
      <c r="CP170" s="65">
        <f t="shared" si="147"/>
        <v>11549.2</v>
      </c>
      <c r="CQ170" s="65">
        <f t="shared" si="147"/>
        <v>11549.2</v>
      </c>
      <c r="CR170" s="65">
        <f t="shared" si="147"/>
        <v>11549.2</v>
      </c>
      <c r="CS170" s="65">
        <f t="shared" si="147"/>
        <v>11549.2</v>
      </c>
      <c r="CT170" s="65">
        <f t="shared" si="147"/>
        <v>11549.2</v>
      </c>
      <c r="CU170" s="65">
        <f t="shared" ref="CU170:DZ170" si="148">$B170/100*SUM(CU94:CU97)</f>
        <v>11549.2</v>
      </c>
      <c r="CV170" s="65">
        <f t="shared" si="148"/>
        <v>11549.2</v>
      </c>
      <c r="CW170" s="65">
        <f t="shared" si="148"/>
        <v>11549.2</v>
      </c>
      <c r="CX170" s="65">
        <f t="shared" si="148"/>
        <v>11549.2</v>
      </c>
      <c r="CY170" s="65">
        <f t="shared" si="148"/>
        <v>11549.2</v>
      </c>
      <c r="CZ170" s="65">
        <f t="shared" si="148"/>
        <v>11549.2</v>
      </c>
      <c r="DA170" s="65">
        <f t="shared" si="148"/>
        <v>11549.2</v>
      </c>
      <c r="DB170" s="65">
        <f t="shared" si="148"/>
        <v>11549.2</v>
      </c>
      <c r="DC170" s="65">
        <f t="shared" si="148"/>
        <v>11549.2</v>
      </c>
      <c r="DD170" s="65">
        <f t="shared" si="148"/>
        <v>11549.2</v>
      </c>
      <c r="DE170" s="65">
        <f t="shared" si="148"/>
        <v>11549.2</v>
      </c>
      <c r="DF170" s="65">
        <f t="shared" si="148"/>
        <v>11549.2</v>
      </c>
      <c r="DG170" s="65">
        <f t="shared" si="148"/>
        <v>11549.2</v>
      </c>
      <c r="DH170" s="65">
        <f t="shared" si="148"/>
        <v>11549.2</v>
      </c>
      <c r="DI170" s="65">
        <f t="shared" si="148"/>
        <v>11549.2</v>
      </c>
      <c r="DJ170" s="65">
        <f t="shared" si="148"/>
        <v>11549.2</v>
      </c>
      <c r="DK170" s="65">
        <f t="shared" si="148"/>
        <v>11549.2</v>
      </c>
      <c r="DL170" s="65">
        <f t="shared" si="148"/>
        <v>11549.2</v>
      </c>
      <c r="DM170" s="65">
        <f t="shared" si="148"/>
        <v>11549.2</v>
      </c>
      <c r="DN170" s="65">
        <f t="shared" si="148"/>
        <v>11549.2</v>
      </c>
      <c r="DO170" s="65">
        <f t="shared" si="148"/>
        <v>11549.2</v>
      </c>
      <c r="DP170" s="65">
        <f t="shared" si="148"/>
        <v>11549.2</v>
      </c>
      <c r="DQ170" s="65">
        <f t="shared" si="148"/>
        <v>11549.2</v>
      </c>
      <c r="DR170" s="65">
        <f t="shared" si="148"/>
        <v>11549.2</v>
      </c>
      <c r="DS170" s="65">
        <f t="shared" si="148"/>
        <v>11549.2</v>
      </c>
      <c r="DT170" s="65">
        <f t="shared" si="148"/>
        <v>11549.2</v>
      </c>
      <c r="DU170" s="65">
        <f t="shared" si="148"/>
        <v>11549.2</v>
      </c>
      <c r="DV170" s="65">
        <f t="shared" si="148"/>
        <v>11549.2</v>
      </c>
      <c r="DW170" s="65">
        <f t="shared" si="148"/>
        <v>11549.2</v>
      </c>
      <c r="DX170" s="65">
        <f t="shared" si="148"/>
        <v>11549.2</v>
      </c>
      <c r="DY170" s="65">
        <f t="shared" si="148"/>
        <v>11549.2</v>
      </c>
      <c r="DZ170" s="65">
        <f t="shared" si="148"/>
        <v>11549.2</v>
      </c>
      <c r="EA170" s="65">
        <f t="shared" ref="EA170:FB170" si="149">$B170/100*SUM(EA94:EA97)</f>
        <v>11549.2</v>
      </c>
      <c r="EB170" s="65">
        <f t="shared" si="149"/>
        <v>11549.2</v>
      </c>
      <c r="EC170" s="65">
        <f t="shared" si="149"/>
        <v>11549.2</v>
      </c>
      <c r="ED170" s="65">
        <f t="shared" si="149"/>
        <v>11549.2</v>
      </c>
      <c r="EE170" s="65">
        <f t="shared" si="149"/>
        <v>11549.2</v>
      </c>
      <c r="EF170" s="65">
        <f t="shared" si="149"/>
        <v>11549.2</v>
      </c>
      <c r="EG170" s="65">
        <f t="shared" si="149"/>
        <v>11549.2</v>
      </c>
      <c r="EH170" s="65">
        <f t="shared" si="149"/>
        <v>11549.2</v>
      </c>
      <c r="EI170" s="65">
        <f t="shared" si="149"/>
        <v>11549.2</v>
      </c>
      <c r="EJ170" s="65">
        <f t="shared" si="149"/>
        <v>11549.2</v>
      </c>
      <c r="EK170" s="65">
        <f t="shared" si="149"/>
        <v>11549.2</v>
      </c>
      <c r="EL170" s="65">
        <f t="shared" si="149"/>
        <v>11549.2</v>
      </c>
      <c r="EM170" s="65">
        <f t="shared" si="149"/>
        <v>11549.2</v>
      </c>
      <c r="EN170" s="65">
        <f t="shared" si="149"/>
        <v>11549.2</v>
      </c>
      <c r="EO170" s="65">
        <f t="shared" si="149"/>
        <v>11549.2</v>
      </c>
      <c r="EP170" s="65">
        <f t="shared" si="149"/>
        <v>11549.2</v>
      </c>
      <c r="EQ170" s="65">
        <f t="shared" si="149"/>
        <v>11549.2</v>
      </c>
      <c r="ER170" s="65">
        <f t="shared" si="149"/>
        <v>11549.2</v>
      </c>
      <c r="ES170" s="65">
        <f t="shared" si="149"/>
        <v>11549.2</v>
      </c>
      <c r="ET170" s="65">
        <f t="shared" si="149"/>
        <v>11549.2</v>
      </c>
      <c r="EU170" s="65">
        <f t="shared" si="149"/>
        <v>11549.2</v>
      </c>
      <c r="EV170" s="65">
        <f t="shared" si="149"/>
        <v>11549.2</v>
      </c>
      <c r="EW170" s="65">
        <f t="shared" si="149"/>
        <v>11549.2</v>
      </c>
      <c r="EX170" s="65">
        <f t="shared" si="149"/>
        <v>11549.2</v>
      </c>
      <c r="EY170" s="65">
        <f t="shared" si="149"/>
        <v>11549.2</v>
      </c>
      <c r="EZ170" s="65">
        <f t="shared" si="149"/>
        <v>11549.2</v>
      </c>
      <c r="FA170" s="65">
        <f t="shared" si="149"/>
        <v>11549.2</v>
      </c>
      <c r="FB170" s="65">
        <f t="shared" si="149"/>
        <v>11549.2</v>
      </c>
    </row>
    <row r="171" spans="1:158" s="62" customFormat="1" x14ac:dyDescent="0.3">
      <c r="A171" s="53"/>
      <c r="B171" s="3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7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  <c r="DS171" s="65"/>
      <c r="DT171" s="65"/>
      <c r="DU171" s="65"/>
      <c r="DV171" s="65"/>
      <c r="DW171" s="65"/>
      <c r="DX171" s="65"/>
      <c r="DY171" s="65"/>
      <c r="DZ171" s="65"/>
      <c r="EA171" s="65"/>
      <c r="EB171" s="65"/>
      <c r="EC171" s="65"/>
      <c r="ED171" s="65"/>
      <c r="EE171" s="65"/>
      <c r="EF171" s="65"/>
      <c r="EG171" s="65"/>
      <c r="EH171" s="65"/>
      <c r="EI171" s="65"/>
      <c r="EJ171" s="65"/>
      <c r="EK171" s="65"/>
      <c r="EL171" s="65"/>
      <c r="EM171" s="65"/>
      <c r="EN171" s="65"/>
      <c r="EO171" s="65"/>
      <c r="EP171" s="65"/>
      <c r="EQ171" s="65"/>
      <c r="ER171" s="65"/>
      <c r="ES171" s="65"/>
      <c r="ET171" s="65"/>
      <c r="EU171" s="65"/>
      <c r="EV171" s="65"/>
      <c r="EW171" s="65"/>
      <c r="EX171" s="65"/>
      <c r="EY171" s="65"/>
      <c r="EZ171" s="65"/>
      <c r="FA171" s="65"/>
      <c r="FB171" s="65"/>
    </row>
    <row r="172" spans="1:158" s="4" customFormat="1" x14ac:dyDescent="0.3">
      <c r="A172" s="55" t="s">
        <v>115</v>
      </c>
      <c r="C172" s="65">
        <f t="shared" ref="C172:AH172" si="150">C126*$B170/100</f>
        <v>2695.8400000000006</v>
      </c>
      <c r="D172" s="65">
        <f t="shared" si="150"/>
        <v>5759.9400000000014</v>
      </c>
      <c r="E172" s="65">
        <f t="shared" si="150"/>
        <v>2561.9400000000005</v>
      </c>
      <c r="F172" s="65">
        <f t="shared" si="150"/>
        <v>3305.940000000001</v>
      </c>
      <c r="G172" s="65">
        <f t="shared" si="150"/>
        <v>2685.5400000000004</v>
      </c>
      <c r="H172" s="65">
        <f t="shared" si="150"/>
        <v>5666.3400000000011</v>
      </c>
      <c r="I172" s="65">
        <f t="shared" si="150"/>
        <v>2561.9400000000005</v>
      </c>
      <c r="J172" s="65">
        <f t="shared" si="150"/>
        <v>3305.940000000001</v>
      </c>
      <c r="K172" s="65">
        <f t="shared" si="150"/>
        <v>3070.3400000000006</v>
      </c>
      <c r="L172" s="65">
        <f t="shared" si="150"/>
        <v>4973.7</v>
      </c>
      <c r="M172" s="65">
        <f t="shared" si="150"/>
        <v>974.6400000000001</v>
      </c>
      <c r="N172" s="65">
        <f t="shared" si="150"/>
        <v>1718.64</v>
      </c>
      <c r="O172" s="65">
        <f t="shared" si="150"/>
        <v>1098.2400000000002</v>
      </c>
      <c r="P172" s="65">
        <f t="shared" si="150"/>
        <v>4254.54</v>
      </c>
      <c r="Q172" s="65">
        <f t="shared" si="150"/>
        <v>1070.8400000000001</v>
      </c>
      <c r="R172" s="67">
        <f t="shared" si="150"/>
        <v>1814.84</v>
      </c>
      <c r="S172" s="65">
        <f t="shared" si="150"/>
        <v>1290.6400000000001</v>
      </c>
      <c r="T172" s="65">
        <f t="shared" si="150"/>
        <v>4552.24</v>
      </c>
      <c r="U172" s="65">
        <f t="shared" si="150"/>
        <v>1167.0400000000002</v>
      </c>
      <c r="V172" s="65">
        <f t="shared" si="150"/>
        <v>1911.04</v>
      </c>
      <c r="W172" s="65">
        <f t="shared" si="150"/>
        <v>1290.6400000000001</v>
      </c>
      <c r="X172" s="65">
        <f t="shared" si="150"/>
        <v>4762.84</v>
      </c>
      <c r="Y172" s="65">
        <f t="shared" si="150"/>
        <v>1167.0400000000002</v>
      </c>
      <c r="Z172" s="65">
        <f t="shared" si="150"/>
        <v>1911.04</v>
      </c>
      <c r="AA172" s="65">
        <f t="shared" si="150"/>
        <v>1290.6400000000001</v>
      </c>
      <c r="AB172" s="65">
        <f t="shared" si="150"/>
        <v>4762.84</v>
      </c>
      <c r="AC172" s="65">
        <f t="shared" si="150"/>
        <v>1167.0400000000002</v>
      </c>
      <c r="AD172" s="65">
        <f t="shared" si="150"/>
        <v>1911.04</v>
      </c>
      <c r="AE172" s="65">
        <f t="shared" si="150"/>
        <v>1290.6400000000001</v>
      </c>
      <c r="AF172" s="65">
        <f t="shared" si="150"/>
        <v>4762.84</v>
      </c>
      <c r="AG172" s="65">
        <f t="shared" si="150"/>
        <v>1167.0400000000002</v>
      </c>
      <c r="AH172" s="65">
        <f t="shared" si="150"/>
        <v>1911.04</v>
      </c>
      <c r="AI172" s="65">
        <f t="shared" ref="AI172:BN172" si="151">AI126*$B170/100</f>
        <v>1290.6400000000001</v>
      </c>
      <c r="AJ172" s="65">
        <f t="shared" si="151"/>
        <v>4762.84</v>
      </c>
      <c r="AK172" s="65">
        <f t="shared" si="151"/>
        <v>1167.0400000000002</v>
      </c>
      <c r="AL172" s="65">
        <f t="shared" si="151"/>
        <v>1911.04</v>
      </c>
      <c r="AM172" s="65">
        <f t="shared" si="151"/>
        <v>1290.6400000000001</v>
      </c>
      <c r="AN172" s="65">
        <f t="shared" si="151"/>
        <v>4762.84</v>
      </c>
      <c r="AO172" s="65">
        <f t="shared" si="151"/>
        <v>1167.0400000000002</v>
      </c>
      <c r="AP172" s="65">
        <f t="shared" si="151"/>
        <v>1911.04</v>
      </c>
      <c r="AQ172" s="65">
        <f t="shared" si="151"/>
        <v>1290.6400000000001</v>
      </c>
      <c r="AR172" s="65">
        <f t="shared" si="151"/>
        <v>4762.84</v>
      </c>
      <c r="AS172" s="65">
        <f t="shared" si="151"/>
        <v>1167.0400000000002</v>
      </c>
      <c r="AT172" s="65">
        <f t="shared" si="151"/>
        <v>1911.04</v>
      </c>
      <c r="AU172" s="65">
        <f t="shared" si="151"/>
        <v>1290.6400000000001</v>
      </c>
      <c r="AV172" s="65">
        <f t="shared" si="151"/>
        <v>4762.84</v>
      </c>
      <c r="AW172" s="65">
        <f t="shared" si="151"/>
        <v>1167.0400000000002</v>
      </c>
      <c r="AX172" s="65">
        <f t="shared" si="151"/>
        <v>1911.04</v>
      </c>
      <c r="AY172" s="65">
        <f t="shared" si="151"/>
        <v>1290.6400000000001</v>
      </c>
      <c r="AZ172" s="65">
        <f t="shared" si="151"/>
        <v>4762.84</v>
      </c>
      <c r="BA172" s="65">
        <f t="shared" si="151"/>
        <v>1167.0400000000002</v>
      </c>
      <c r="BB172" s="65">
        <f t="shared" si="151"/>
        <v>1911.04</v>
      </c>
      <c r="BC172" s="65">
        <f t="shared" si="151"/>
        <v>1290.6400000000001</v>
      </c>
      <c r="BD172" s="65">
        <f t="shared" si="151"/>
        <v>4762.84</v>
      </c>
      <c r="BE172" s="65">
        <f t="shared" si="151"/>
        <v>1167.0400000000002</v>
      </c>
      <c r="BF172" s="65">
        <f t="shared" si="151"/>
        <v>1911.04</v>
      </c>
      <c r="BG172" s="65">
        <f t="shared" si="151"/>
        <v>1290.6400000000001</v>
      </c>
      <c r="BH172" s="65">
        <f t="shared" si="151"/>
        <v>4762.84</v>
      </c>
      <c r="BI172" s="65">
        <f t="shared" si="151"/>
        <v>1167.0400000000002</v>
      </c>
      <c r="BJ172" s="65">
        <f t="shared" si="151"/>
        <v>1911.04</v>
      </c>
      <c r="BK172" s="65">
        <f t="shared" si="151"/>
        <v>1290.6400000000001</v>
      </c>
      <c r="BL172" s="65">
        <f t="shared" si="151"/>
        <v>4762.84</v>
      </c>
      <c r="BM172" s="65">
        <f t="shared" si="151"/>
        <v>1167.0400000000002</v>
      </c>
      <c r="BN172" s="65">
        <f t="shared" si="151"/>
        <v>1911.04</v>
      </c>
      <c r="BO172" s="65">
        <f t="shared" ref="BO172:CT172" si="152">BO126*$B170/100</f>
        <v>1290.6400000000001</v>
      </c>
      <c r="BP172" s="65">
        <f t="shared" si="152"/>
        <v>4762.84</v>
      </c>
      <c r="BQ172" s="65">
        <f t="shared" si="152"/>
        <v>1167.0400000000002</v>
      </c>
      <c r="BR172" s="65">
        <f t="shared" si="152"/>
        <v>1911.04</v>
      </c>
      <c r="BS172" s="65">
        <f t="shared" si="152"/>
        <v>1290.6400000000001</v>
      </c>
      <c r="BT172" s="65">
        <f t="shared" si="152"/>
        <v>4762.84</v>
      </c>
      <c r="BU172" s="65">
        <f t="shared" si="152"/>
        <v>1167.0400000000002</v>
      </c>
      <c r="BV172" s="65">
        <f t="shared" si="152"/>
        <v>1911.04</v>
      </c>
      <c r="BW172" s="65">
        <f t="shared" si="152"/>
        <v>1290.6400000000001</v>
      </c>
      <c r="BX172" s="65">
        <f t="shared" si="152"/>
        <v>4762.84</v>
      </c>
      <c r="BY172" s="65">
        <f t="shared" si="152"/>
        <v>1167.0400000000002</v>
      </c>
      <c r="BZ172" s="65">
        <f t="shared" si="152"/>
        <v>1911.04</v>
      </c>
      <c r="CA172" s="65">
        <f t="shared" si="152"/>
        <v>1290.6400000000001</v>
      </c>
      <c r="CB172" s="65">
        <f t="shared" si="152"/>
        <v>4762.84</v>
      </c>
      <c r="CC172" s="65">
        <f t="shared" si="152"/>
        <v>1167.0400000000002</v>
      </c>
      <c r="CD172" s="65">
        <f t="shared" si="152"/>
        <v>1911.04</v>
      </c>
      <c r="CE172" s="65">
        <f t="shared" si="152"/>
        <v>2034.64</v>
      </c>
      <c r="CF172" s="65">
        <f t="shared" si="152"/>
        <v>5506.84</v>
      </c>
      <c r="CG172" s="65">
        <f t="shared" si="152"/>
        <v>1911.04</v>
      </c>
      <c r="CH172" s="65">
        <f t="shared" si="152"/>
        <v>1911.04</v>
      </c>
      <c r="CI172" s="65">
        <f t="shared" si="152"/>
        <v>2034.64</v>
      </c>
      <c r="CJ172" s="65">
        <f t="shared" si="152"/>
        <v>5506.84</v>
      </c>
      <c r="CK172" s="65">
        <f t="shared" si="152"/>
        <v>1911.04</v>
      </c>
      <c r="CL172" s="65">
        <f t="shared" si="152"/>
        <v>1911.04</v>
      </c>
      <c r="CM172" s="65">
        <f t="shared" si="152"/>
        <v>2034.64</v>
      </c>
      <c r="CN172" s="65">
        <f t="shared" si="152"/>
        <v>5506.84</v>
      </c>
      <c r="CO172" s="65">
        <f t="shared" si="152"/>
        <v>1911.04</v>
      </c>
      <c r="CP172" s="65">
        <f t="shared" si="152"/>
        <v>1911.04</v>
      </c>
      <c r="CQ172" s="65">
        <f t="shared" si="152"/>
        <v>2034.64</v>
      </c>
      <c r="CR172" s="65">
        <f t="shared" si="152"/>
        <v>5506.84</v>
      </c>
      <c r="CS172" s="65">
        <f t="shared" si="152"/>
        <v>1911.04</v>
      </c>
      <c r="CT172" s="65">
        <f t="shared" si="152"/>
        <v>1911.04</v>
      </c>
      <c r="CU172" s="65">
        <f t="shared" ref="CU172:DB172" si="153">CU126*$B170/100</f>
        <v>2034.64</v>
      </c>
      <c r="CV172" s="65">
        <f t="shared" si="153"/>
        <v>5506.84</v>
      </c>
      <c r="CW172" s="65">
        <f t="shared" si="153"/>
        <v>1911.04</v>
      </c>
      <c r="CX172" s="65">
        <f t="shared" si="153"/>
        <v>1911.04</v>
      </c>
      <c r="CY172" s="65">
        <f t="shared" si="153"/>
        <v>2034.64</v>
      </c>
      <c r="CZ172" s="65">
        <f t="shared" si="153"/>
        <v>5506.84</v>
      </c>
      <c r="DA172" s="65">
        <f t="shared" si="153"/>
        <v>1911.04</v>
      </c>
      <c r="DB172" s="65">
        <f t="shared" si="153"/>
        <v>1911.04</v>
      </c>
      <c r="DC172" s="65">
        <f t="shared" ref="DC172:FB172" si="154">DC126*$B170/100</f>
        <v>1911.04</v>
      </c>
      <c r="DD172" s="65">
        <f t="shared" si="154"/>
        <v>1911.04</v>
      </c>
      <c r="DE172" s="65">
        <f t="shared" si="154"/>
        <v>1911.04</v>
      </c>
      <c r="DF172" s="65">
        <f t="shared" si="154"/>
        <v>1911.04</v>
      </c>
      <c r="DG172" s="65">
        <f t="shared" si="154"/>
        <v>1911.04</v>
      </c>
      <c r="DH172" s="65">
        <f t="shared" si="154"/>
        <v>1911.04</v>
      </c>
      <c r="DI172" s="65">
        <f t="shared" si="154"/>
        <v>1911.04</v>
      </c>
      <c r="DJ172" s="65">
        <f t="shared" si="154"/>
        <v>1911.04</v>
      </c>
      <c r="DK172" s="65">
        <f t="shared" si="154"/>
        <v>1911.04</v>
      </c>
      <c r="DL172" s="65">
        <f t="shared" si="154"/>
        <v>1911.04</v>
      </c>
      <c r="DM172" s="65">
        <f t="shared" si="154"/>
        <v>1911.04</v>
      </c>
      <c r="DN172" s="65">
        <f t="shared" si="154"/>
        <v>1911.04</v>
      </c>
      <c r="DO172" s="65">
        <f t="shared" si="154"/>
        <v>1911.04</v>
      </c>
      <c r="DP172" s="65">
        <f t="shared" si="154"/>
        <v>1911.04</v>
      </c>
      <c r="DQ172" s="65">
        <f t="shared" si="154"/>
        <v>1911.04</v>
      </c>
      <c r="DR172" s="65">
        <f t="shared" si="154"/>
        <v>1911.04</v>
      </c>
      <c r="DS172" s="65">
        <f t="shared" si="154"/>
        <v>1911.04</v>
      </c>
      <c r="DT172" s="65">
        <f t="shared" si="154"/>
        <v>1911.04</v>
      </c>
      <c r="DU172" s="65">
        <f t="shared" si="154"/>
        <v>1911.04</v>
      </c>
      <c r="DV172" s="65">
        <f t="shared" si="154"/>
        <v>1911.04</v>
      </c>
      <c r="DW172" s="65">
        <f t="shared" si="154"/>
        <v>1911.04</v>
      </c>
      <c r="DX172" s="65">
        <f t="shared" si="154"/>
        <v>1911.04</v>
      </c>
      <c r="DY172" s="65">
        <f t="shared" si="154"/>
        <v>1911.04</v>
      </c>
      <c r="DZ172" s="65">
        <f t="shared" si="154"/>
        <v>1911.04</v>
      </c>
      <c r="EA172" s="65">
        <f t="shared" si="154"/>
        <v>1911.04</v>
      </c>
      <c r="EB172" s="65">
        <f t="shared" si="154"/>
        <v>1911.04</v>
      </c>
      <c r="EC172" s="65">
        <f t="shared" si="154"/>
        <v>1911.04</v>
      </c>
      <c r="ED172" s="65">
        <f t="shared" si="154"/>
        <v>1911.04</v>
      </c>
      <c r="EE172" s="65">
        <f t="shared" si="154"/>
        <v>1911.04</v>
      </c>
      <c r="EF172" s="65">
        <f t="shared" si="154"/>
        <v>1911.04</v>
      </c>
      <c r="EG172" s="65">
        <f t="shared" si="154"/>
        <v>1911.04</v>
      </c>
      <c r="EH172" s="65">
        <f t="shared" si="154"/>
        <v>1911.04</v>
      </c>
      <c r="EI172" s="65">
        <f t="shared" si="154"/>
        <v>1911.04</v>
      </c>
      <c r="EJ172" s="65">
        <f t="shared" si="154"/>
        <v>1911.04</v>
      </c>
      <c r="EK172" s="65">
        <f t="shared" si="154"/>
        <v>1911.04</v>
      </c>
      <c r="EL172" s="65">
        <f t="shared" si="154"/>
        <v>1911.04</v>
      </c>
      <c r="EM172" s="65">
        <f t="shared" si="154"/>
        <v>1911.04</v>
      </c>
      <c r="EN172" s="65">
        <f t="shared" si="154"/>
        <v>1911.04</v>
      </c>
      <c r="EO172" s="65">
        <f t="shared" si="154"/>
        <v>1911.04</v>
      </c>
      <c r="EP172" s="65">
        <f t="shared" si="154"/>
        <v>1911.04</v>
      </c>
      <c r="EQ172" s="65">
        <f t="shared" si="154"/>
        <v>1911.04</v>
      </c>
      <c r="ER172" s="65">
        <f t="shared" si="154"/>
        <v>1911.04</v>
      </c>
      <c r="ES172" s="65">
        <f t="shared" si="154"/>
        <v>1911.04</v>
      </c>
      <c r="ET172" s="65">
        <f t="shared" si="154"/>
        <v>1911.04</v>
      </c>
      <c r="EU172" s="65">
        <f t="shared" si="154"/>
        <v>1911.04</v>
      </c>
      <c r="EV172" s="65">
        <f t="shared" si="154"/>
        <v>1911.04</v>
      </c>
      <c r="EW172" s="65">
        <f t="shared" si="154"/>
        <v>1911.04</v>
      </c>
      <c r="EX172" s="65">
        <f t="shared" si="154"/>
        <v>1911.04</v>
      </c>
      <c r="EY172" s="65">
        <f t="shared" si="154"/>
        <v>1911.04</v>
      </c>
      <c r="EZ172" s="65">
        <f t="shared" si="154"/>
        <v>1911.04</v>
      </c>
      <c r="FA172" s="65">
        <f t="shared" si="154"/>
        <v>1911.04</v>
      </c>
      <c r="FB172" s="65">
        <f t="shared" si="154"/>
        <v>1911.04</v>
      </c>
    </row>
    <row r="173" spans="1:158" s="4" customFormat="1" x14ac:dyDescent="0.3">
      <c r="A173" s="55" t="s">
        <v>116</v>
      </c>
      <c r="C173" s="65">
        <f t="shared" ref="C173:AH173" si="155">(C139+C140+C142+C143+C147+C149+C150+C152)*$B170/100</f>
        <v>643.79999999999995</v>
      </c>
      <c r="D173" s="65">
        <f t="shared" si="155"/>
        <v>63.8</v>
      </c>
      <c r="E173" s="65">
        <f t="shared" si="155"/>
        <v>2423.64</v>
      </c>
      <c r="F173" s="65">
        <f t="shared" si="155"/>
        <v>763.8</v>
      </c>
      <c r="G173" s="65">
        <f t="shared" si="155"/>
        <v>643.79999999999995</v>
      </c>
      <c r="H173" s="65">
        <f t="shared" si="155"/>
        <v>346.6</v>
      </c>
      <c r="I173" s="65">
        <f t="shared" si="155"/>
        <v>1583.64</v>
      </c>
      <c r="J173" s="65">
        <f t="shared" si="155"/>
        <v>43.8</v>
      </c>
      <c r="K173" s="65">
        <f t="shared" si="155"/>
        <v>643.79999999999995</v>
      </c>
      <c r="L173" s="65">
        <f t="shared" si="155"/>
        <v>346.6</v>
      </c>
      <c r="M173" s="65">
        <f t="shared" si="155"/>
        <v>927.38</v>
      </c>
      <c r="N173" s="65">
        <f t="shared" si="155"/>
        <v>43.8</v>
      </c>
      <c r="O173" s="65">
        <f t="shared" si="155"/>
        <v>643.79999999999995</v>
      </c>
      <c r="P173" s="65">
        <f t="shared" si="155"/>
        <v>346.6</v>
      </c>
      <c r="Q173" s="65">
        <f t="shared" si="155"/>
        <v>271.12</v>
      </c>
      <c r="R173" s="67">
        <f t="shared" si="155"/>
        <v>763.8</v>
      </c>
      <c r="S173" s="65">
        <f t="shared" si="155"/>
        <v>643.79999999999995</v>
      </c>
      <c r="T173" s="65">
        <f t="shared" si="155"/>
        <v>346.6</v>
      </c>
      <c r="U173" s="65">
        <f t="shared" si="155"/>
        <v>271.12</v>
      </c>
      <c r="V173" s="65">
        <f t="shared" si="155"/>
        <v>43.8</v>
      </c>
      <c r="W173" s="65">
        <f t="shared" si="155"/>
        <v>643.79999999999995</v>
      </c>
      <c r="X173" s="65">
        <f t="shared" si="155"/>
        <v>346.6</v>
      </c>
      <c r="Y173" s="65">
        <f t="shared" si="155"/>
        <v>271.12</v>
      </c>
      <c r="Z173" s="65">
        <f t="shared" si="155"/>
        <v>43.8</v>
      </c>
      <c r="AA173" s="65">
        <f t="shared" si="155"/>
        <v>643.79999999999995</v>
      </c>
      <c r="AB173" s="65">
        <f t="shared" si="155"/>
        <v>346.6</v>
      </c>
      <c r="AC173" s="65">
        <f t="shared" si="155"/>
        <v>271.12</v>
      </c>
      <c r="AD173" s="65">
        <f t="shared" si="155"/>
        <v>763.8</v>
      </c>
      <c r="AE173" s="65">
        <f t="shared" si="155"/>
        <v>643.79999999999995</v>
      </c>
      <c r="AF173" s="65">
        <f t="shared" si="155"/>
        <v>346.6</v>
      </c>
      <c r="AG173" s="65">
        <f t="shared" si="155"/>
        <v>271.12</v>
      </c>
      <c r="AH173" s="65">
        <f t="shared" si="155"/>
        <v>43.8</v>
      </c>
      <c r="AI173" s="65">
        <f t="shared" ref="AI173:BN173" si="156">(AI139+AI140+AI142+AI143+AI147+AI149+AI150+AI152)*$B170/100</f>
        <v>643.79999999999995</v>
      </c>
      <c r="AJ173" s="65">
        <f t="shared" si="156"/>
        <v>346.6</v>
      </c>
      <c r="AK173" s="65">
        <f t="shared" si="156"/>
        <v>271.12</v>
      </c>
      <c r="AL173" s="65">
        <f t="shared" si="156"/>
        <v>43.8</v>
      </c>
      <c r="AM173" s="65">
        <f t="shared" si="156"/>
        <v>643.79999999999995</v>
      </c>
      <c r="AN173" s="65">
        <f t="shared" si="156"/>
        <v>346.6</v>
      </c>
      <c r="AO173" s="65">
        <f t="shared" si="156"/>
        <v>271.12</v>
      </c>
      <c r="AP173" s="65">
        <f t="shared" si="156"/>
        <v>763.8</v>
      </c>
      <c r="AQ173" s="65">
        <f t="shared" si="156"/>
        <v>643.79999999999995</v>
      </c>
      <c r="AR173" s="65">
        <f t="shared" si="156"/>
        <v>346.6</v>
      </c>
      <c r="AS173" s="65">
        <f t="shared" si="156"/>
        <v>271.12</v>
      </c>
      <c r="AT173" s="65">
        <f t="shared" si="156"/>
        <v>43.8</v>
      </c>
      <c r="AU173" s="65">
        <f t="shared" si="156"/>
        <v>643.79999999999995</v>
      </c>
      <c r="AV173" s="65">
        <f t="shared" si="156"/>
        <v>346.6</v>
      </c>
      <c r="AW173" s="65">
        <f t="shared" si="156"/>
        <v>271.12</v>
      </c>
      <c r="AX173" s="65">
        <f t="shared" si="156"/>
        <v>43.8</v>
      </c>
      <c r="AY173" s="65">
        <f t="shared" si="156"/>
        <v>643.79999999999995</v>
      </c>
      <c r="AZ173" s="65">
        <f t="shared" si="156"/>
        <v>346.6</v>
      </c>
      <c r="BA173" s="65">
        <f t="shared" si="156"/>
        <v>271.12</v>
      </c>
      <c r="BB173" s="65">
        <f t="shared" si="156"/>
        <v>763.8</v>
      </c>
      <c r="BC173" s="65">
        <f t="shared" si="156"/>
        <v>643.79999999999995</v>
      </c>
      <c r="BD173" s="65">
        <f t="shared" si="156"/>
        <v>346.6</v>
      </c>
      <c r="BE173" s="65">
        <f t="shared" si="156"/>
        <v>271.12</v>
      </c>
      <c r="BF173" s="65">
        <f t="shared" si="156"/>
        <v>43.8</v>
      </c>
      <c r="BG173" s="65">
        <f t="shared" si="156"/>
        <v>643.79999999999995</v>
      </c>
      <c r="BH173" s="65">
        <f t="shared" si="156"/>
        <v>346.6</v>
      </c>
      <c r="BI173" s="65">
        <f t="shared" si="156"/>
        <v>271.12</v>
      </c>
      <c r="BJ173" s="65">
        <f t="shared" si="156"/>
        <v>43.8</v>
      </c>
      <c r="BK173" s="65">
        <f t="shared" si="156"/>
        <v>643.79999999999995</v>
      </c>
      <c r="BL173" s="65">
        <f t="shared" si="156"/>
        <v>346.6</v>
      </c>
      <c r="BM173" s="65">
        <f t="shared" si="156"/>
        <v>271.12</v>
      </c>
      <c r="BN173" s="65">
        <f t="shared" si="156"/>
        <v>763.8</v>
      </c>
      <c r="BO173" s="65">
        <f t="shared" ref="BO173:CT173" si="157">(BO139+BO140+BO142+BO143+BO147+BO149+BO150+BO152)*$B170/100</f>
        <v>643.79999999999995</v>
      </c>
      <c r="BP173" s="65">
        <f t="shared" si="157"/>
        <v>346.6</v>
      </c>
      <c r="BQ173" s="65">
        <f t="shared" si="157"/>
        <v>271.12</v>
      </c>
      <c r="BR173" s="65">
        <f t="shared" si="157"/>
        <v>43.8</v>
      </c>
      <c r="BS173" s="65">
        <f t="shared" si="157"/>
        <v>643.79999999999995</v>
      </c>
      <c r="BT173" s="65">
        <f t="shared" si="157"/>
        <v>346.6</v>
      </c>
      <c r="BU173" s="65">
        <f t="shared" si="157"/>
        <v>271.12</v>
      </c>
      <c r="BV173" s="65">
        <f t="shared" si="157"/>
        <v>43.8</v>
      </c>
      <c r="BW173" s="65">
        <f t="shared" si="157"/>
        <v>643.79999999999995</v>
      </c>
      <c r="BX173" s="65">
        <f t="shared" si="157"/>
        <v>346.6</v>
      </c>
      <c r="BY173" s="65">
        <f t="shared" si="157"/>
        <v>1321.12</v>
      </c>
      <c r="BZ173" s="65">
        <f t="shared" si="157"/>
        <v>763.8</v>
      </c>
      <c r="CA173" s="65">
        <f t="shared" si="157"/>
        <v>643.79999999999995</v>
      </c>
      <c r="CB173" s="65">
        <f t="shared" si="157"/>
        <v>346.6</v>
      </c>
      <c r="CC173" s="65">
        <f t="shared" si="157"/>
        <v>271.12</v>
      </c>
      <c r="CD173" s="65">
        <f t="shared" si="157"/>
        <v>43.8</v>
      </c>
      <c r="CE173" s="65">
        <f t="shared" si="157"/>
        <v>643.79999999999995</v>
      </c>
      <c r="CF173" s="65">
        <f t="shared" si="157"/>
        <v>346.6</v>
      </c>
      <c r="CG173" s="65">
        <f t="shared" si="157"/>
        <v>163.12</v>
      </c>
      <c r="CH173" s="65">
        <f t="shared" si="157"/>
        <v>43.8</v>
      </c>
      <c r="CI173" s="65">
        <f t="shared" si="157"/>
        <v>643.79999999999995</v>
      </c>
      <c r="CJ173" s="65">
        <f t="shared" si="157"/>
        <v>346.6</v>
      </c>
      <c r="CK173" s="65">
        <f t="shared" si="157"/>
        <v>163.12</v>
      </c>
      <c r="CL173" s="65">
        <f t="shared" si="157"/>
        <v>763.8</v>
      </c>
      <c r="CM173" s="65">
        <f t="shared" si="157"/>
        <v>643.79999999999995</v>
      </c>
      <c r="CN173" s="65">
        <f t="shared" si="157"/>
        <v>346.6</v>
      </c>
      <c r="CO173" s="65">
        <f t="shared" si="157"/>
        <v>163.12</v>
      </c>
      <c r="CP173" s="65">
        <f t="shared" si="157"/>
        <v>43.8</v>
      </c>
      <c r="CQ173" s="65">
        <f t="shared" si="157"/>
        <v>643.79999999999995</v>
      </c>
      <c r="CR173" s="65">
        <f t="shared" si="157"/>
        <v>346.6</v>
      </c>
      <c r="CS173" s="65">
        <f t="shared" si="157"/>
        <v>163.12</v>
      </c>
      <c r="CT173" s="65">
        <f t="shared" si="157"/>
        <v>43.8</v>
      </c>
      <c r="CU173" s="65">
        <f t="shared" ref="CU173:DB173" si="158">(CU139+CU140+CU142+CU143+CU147+CU149+CU150+CU152)*$B170/100</f>
        <v>643.79999999999995</v>
      </c>
      <c r="CV173" s="65">
        <f t="shared" si="158"/>
        <v>346.6</v>
      </c>
      <c r="CW173" s="65">
        <f t="shared" si="158"/>
        <v>163.12</v>
      </c>
      <c r="CX173" s="65">
        <f t="shared" si="158"/>
        <v>763.8</v>
      </c>
      <c r="CY173" s="65">
        <f t="shared" si="158"/>
        <v>643.79999999999995</v>
      </c>
      <c r="CZ173" s="65">
        <f t="shared" si="158"/>
        <v>346.6</v>
      </c>
      <c r="DA173" s="65">
        <f t="shared" si="158"/>
        <v>163.12</v>
      </c>
      <c r="DB173" s="65">
        <f t="shared" si="158"/>
        <v>43.8</v>
      </c>
      <c r="DC173" s="65">
        <f t="shared" ref="DC173:FB173" si="159">(DC139+DC140+DC142+DC143+DC147+DC149+DC150+DC152)*$B170/100</f>
        <v>643.79999999999995</v>
      </c>
      <c r="DD173" s="65">
        <f t="shared" si="159"/>
        <v>346.6</v>
      </c>
      <c r="DE173" s="65">
        <f t="shared" si="159"/>
        <v>163.12</v>
      </c>
      <c r="DF173" s="65">
        <f t="shared" si="159"/>
        <v>43.8</v>
      </c>
      <c r="DG173" s="65">
        <f t="shared" si="159"/>
        <v>643.79999999999995</v>
      </c>
      <c r="DH173" s="65">
        <f t="shared" si="159"/>
        <v>346.6</v>
      </c>
      <c r="DI173" s="65">
        <f t="shared" si="159"/>
        <v>163.12</v>
      </c>
      <c r="DJ173" s="65">
        <f t="shared" si="159"/>
        <v>763.8</v>
      </c>
      <c r="DK173" s="65">
        <f t="shared" si="159"/>
        <v>643.79999999999995</v>
      </c>
      <c r="DL173" s="65">
        <f t="shared" si="159"/>
        <v>346.6</v>
      </c>
      <c r="DM173" s="65">
        <f t="shared" si="159"/>
        <v>163.12</v>
      </c>
      <c r="DN173" s="65">
        <f t="shared" si="159"/>
        <v>43.8</v>
      </c>
      <c r="DO173" s="65">
        <f t="shared" si="159"/>
        <v>643.79999999999995</v>
      </c>
      <c r="DP173" s="65">
        <f t="shared" si="159"/>
        <v>346.6</v>
      </c>
      <c r="DQ173" s="65">
        <f t="shared" si="159"/>
        <v>163.12</v>
      </c>
      <c r="DR173" s="65">
        <f t="shared" si="159"/>
        <v>43.8</v>
      </c>
      <c r="DS173" s="65">
        <f t="shared" si="159"/>
        <v>643.79999999999995</v>
      </c>
      <c r="DT173" s="65">
        <f t="shared" si="159"/>
        <v>346.6</v>
      </c>
      <c r="DU173" s="65">
        <f t="shared" si="159"/>
        <v>163.12</v>
      </c>
      <c r="DV173" s="65">
        <f t="shared" si="159"/>
        <v>763.8</v>
      </c>
      <c r="DW173" s="65">
        <f t="shared" si="159"/>
        <v>643.79999999999995</v>
      </c>
      <c r="DX173" s="65">
        <f t="shared" si="159"/>
        <v>346.6</v>
      </c>
      <c r="DY173" s="65">
        <f t="shared" si="159"/>
        <v>163.12</v>
      </c>
      <c r="DZ173" s="65">
        <f t="shared" si="159"/>
        <v>43.8</v>
      </c>
      <c r="EA173" s="65">
        <f t="shared" si="159"/>
        <v>643.79999999999995</v>
      </c>
      <c r="EB173" s="65">
        <f t="shared" si="159"/>
        <v>346.6</v>
      </c>
      <c r="EC173" s="65">
        <f t="shared" si="159"/>
        <v>163.12</v>
      </c>
      <c r="ED173" s="65">
        <f t="shared" si="159"/>
        <v>43.8</v>
      </c>
      <c r="EE173" s="65">
        <f t="shared" si="159"/>
        <v>643.79999999999995</v>
      </c>
      <c r="EF173" s="65">
        <f t="shared" si="159"/>
        <v>346.6</v>
      </c>
      <c r="EG173" s="65">
        <f t="shared" si="159"/>
        <v>163.12</v>
      </c>
      <c r="EH173" s="65">
        <f t="shared" si="159"/>
        <v>763.8</v>
      </c>
      <c r="EI173" s="65">
        <f t="shared" si="159"/>
        <v>643.79999999999995</v>
      </c>
      <c r="EJ173" s="65">
        <f t="shared" si="159"/>
        <v>346.6</v>
      </c>
      <c r="EK173" s="65">
        <f t="shared" si="159"/>
        <v>163.12</v>
      </c>
      <c r="EL173" s="65">
        <f t="shared" si="159"/>
        <v>43.8</v>
      </c>
      <c r="EM173" s="65">
        <f t="shared" si="159"/>
        <v>643.79999999999995</v>
      </c>
      <c r="EN173" s="65">
        <f t="shared" si="159"/>
        <v>346.6</v>
      </c>
      <c r="EO173" s="65">
        <f t="shared" si="159"/>
        <v>163.12</v>
      </c>
      <c r="EP173" s="65">
        <f t="shared" si="159"/>
        <v>43.8</v>
      </c>
      <c r="EQ173" s="65">
        <f t="shared" si="159"/>
        <v>643.79999999999995</v>
      </c>
      <c r="ER173" s="65">
        <f t="shared" si="159"/>
        <v>346.6</v>
      </c>
      <c r="ES173" s="65">
        <f t="shared" si="159"/>
        <v>163.12</v>
      </c>
      <c r="ET173" s="65">
        <f t="shared" si="159"/>
        <v>763.8</v>
      </c>
      <c r="EU173" s="65">
        <f t="shared" si="159"/>
        <v>643.79999999999995</v>
      </c>
      <c r="EV173" s="65">
        <f t="shared" si="159"/>
        <v>346.6</v>
      </c>
      <c r="EW173" s="65">
        <f t="shared" si="159"/>
        <v>163.12</v>
      </c>
      <c r="EX173" s="65">
        <f t="shared" si="159"/>
        <v>43.8</v>
      </c>
      <c r="EY173" s="65">
        <f t="shared" si="159"/>
        <v>643.79999999999995</v>
      </c>
      <c r="EZ173" s="65">
        <f t="shared" si="159"/>
        <v>346.6</v>
      </c>
      <c r="FA173" s="65">
        <f t="shared" si="159"/>
        <v>133.29</v>
      </c>
      <c r="FB173" s="65">
        <f t="shared" si="159"/>
        <v>43.8</v>
      </c>
    </row>
    <row r="174" spans="1:158" s="4" customFormat="1" x14ac:dyDescent="0.3">
      <c r="A174" s="55" t="s">
        <v>135</v>
      </c>
      <c r="C174" s="65">
        <f t="shared" ref="C174:AH174" si="160">$B170*C194/100</f>
        <v>0</v>
      </c>
      <c r="D174" s="65">
        <f t="shared" si="160"/>
        <v>0</v>
      </c>
      <c r="E174" s="65">
        <f t="shared" si="160"/>
        <v>2600</v>
      </c>
      <c r="F174" s="65">
        <f t="shared" si="160"/>
        <v>0</v>
      </c>
      <c r="G174" s="65">
        <f t="shared" si="160"/>
        <v>2600</v>
      </c>
      <c r="H174" s="65">
        <f t="shared" si="160"/>
        <v>0</v>
      </c>
      <c r="I174" s="65">
        <f t="shared" si="160"/>
        <v>2600</v>
      </c>
      <c r="J174" s="65">
        <f t="shared" si="160"/>
        <v>84500</v>
      </c>
      <c r="K174" s="65">
        <f t="shared" si="160"/>
        <v>0</v>
      </c>
      <c r="L174" s="65">
        <f t="shared" si="160"/>
        <v>2600</v>
      </c>
      <c r="M174" s="65">
        <f t="shared" si="160"/>
        <v>0</v>
      </c>
      <c r="N174" s="65">
        <f t="shared" si="160"/>
        <v>0</v>
      </c>
      <c r="O174" s="65">
        <f t="shared" si="160"/>
        <v>2600</v>
      </c>
      <c r="P174" s="65">
        <f t="shared" si="160"/>
        <v>0</v>
      </c>
      <c r="Q174" s="65">
        <f t="shared" si="160"/>
        <v>0</v>
      </c>
      <c r="R174" s="67">
        <f t="shared" si="160"/>
        <v>2600</v>
      </c>
      <c r="S174" s="65">
        <f t="shared" si="160"/>
        <v>0</v>
      </c>
      <c r="T174" s="65">
        <f t="shared" si="160"/>
        <v>2600</v>
      </c>
      <c r="U174" s="65">
        <f t="shared" si="160"/>
        <v>0</v>
      </c>
      <c r="V174" s="65">
        <f t="shared" si="160"/>
        <v>0</v>
      </c>
      <c r="W174" s="65">
        <f t="shared" si="160"/>
        <v>0</v>
      </c>
      <c r="X174" s="65">
        <f t="shared" si="160"/>
        <v>0</v>
      </c>
      <c r="Y174" s="65">
        <f t="shared" si="160"/>
        <v>0</v>
      </c>
      <c r="Z174" s="65">
        <f t="shared" si="160"/>
        <v>0</v>
      </c>
      <c r="AA174" s="65">
        <f t="shared" si="160"/>
        <v>0</v>
      </c>
      <c r="AB174" s="65">
        <f t="shared" si="160"/>
        <v>0</v>
      </c>
      <c r="AC174" s="65">
        <f t="shared" si="160"/>
        <v>0</v>
      </c>
      <c r="AD174" s="65">
        <f t="shared" si="160"/>
        <v>0</v>
      </c>
      <c r="AE174" s="65">
        <f t="shared" si="160"/>
        <v>0</v>
      </c>
      <c r="AF174" s="65">
        <f t="shared" si="160"/>
        <v>0</v>
      </c>
      <c r="AG174" s="65">
        <f t="shared" si="160"/>
        <v>0</v>
      </c>
      <c r="AH174" s="65">
        <f t="shared" si="160"/>
        <v>0</v>
      </c>
      <c r="AI174" s="65">
        <f t="shared" ref="AI174:BN174" si="161">$B170*AI194/100</f>
        <v>0</v>
      </c>
      <c r="AJ174" s="65">
        <f t="shared" si="161"/>
        <v>0</v>
      </c>
      <c r="AK174" s="65">
        <f t="shared" si="161"/>
        <v>0</v>
      </c>
      <c r="AL174" s="65">
        <f t="shared" si="161"/>
        <v>0</v>
      </c>
      <c r="AM174" s="65">
        <f t="shared" si="161"/>
        <v>0</v>
      </c>
      <c r="AN174" s="65">
        <f t="shared" si="161"/>
        <v>0</v>
      </c>
      <c r="AO174" s="65">
        <f t="shared" si="161"/>
        <v>0</v>
      </c>
      <c r="AP174" s="65">
        <f t="shared" si="161"/>
        <v>0</v>
      </c>
      <c r="AQ174" s="65">
        <f t="shared" si="161"/>
        <v>0</v>
      </c>
      <c r="AR174" s="65">
        <f t="shared" si="161"/>
        <v>0</v>
      </c>
      <c r="AS174" s="65">
        <f t="shared" si="161"/>
        <v>0</v>
      </c>
      <c r="AT174" s="65">
        <f t="shared" si="161"/>
        <v>0</v>
      </c>
      <c r="AU174" s="65">
        <f t="shared" si="161"/>
        <v>0</v>
      </c>
      <c r="AV174" s="65">
        <f t="shared" si="161"/>
        <v>0</v>
      </c>
      <c r="AW174" s="65">
        <f t="shared" si="161"/>
        <v>0</v>
      </c>
      <c r="AX174" s="65">
        <f t="shared" si="161"/>
        <v>0</v>
      </c>
      <c r="AY174" s="65">
        <f t="shared" si="161"/>
        <v>0</v>
      </c>
      <c r="AZ174" s="65">
        <f t="shared" si="161"/>
        <v>0</v>
      </c>
      <c r="BA174" s="65">
        <f t="shared" si="161"/>
        <v>0</v>
      </c>
      <c r="BB174" s="65">
        <f t="shared" si="161"/>
        <v>0</v>
      </c>
      <c r="BC174" s="65">
        <f t="shared" si="161"/>
        <v>0</v>
      </c>
      <c r="BD174" s="65">
        <f t="shared" si="161"/>
        <v>0</v>
      </c>
      <c r="BE174" s="65">
        <f t="shared" si="161"/>
        <v>0</v>
      </c>
      <c r="BF174" s="65">
        <f t="shared" si="161"/>
        <v>0</v>
      </c>
      <c r="BG174" s="65">
        <f t="shared" si="161"/>
        <v>0</v>
      </c>
      <c r="BH174" s="65">
        <f t="shared" si="161"/>
        <v>0</v>
      </c>
      <c r="BI174" s="65">
        <f t="shared" si="161"/>
        <v>0</v>
      </c>
      <c r="BJ174" s="65">
        <f t="shared" si="161"/>
        <v>0</v>
      </c>
      <c r="BK174" s="65">
        <f t="shared" si="161"/>
        <v>0</v>
      </c>
      <c r="BL174" s="65">
        <f t="shared" si="161"/>
        <v>0</v>
      </c>
      <c r="BM174" s="65">
        <f t="shared" si="161"/>
        <v>0</v>
      </c>
      <c r="BN174" s="65">
        <f t="shared" si="161"/>
        <v>0</v>
      </c>
      <c r="BO174" s="65">
        <f t="shared" ref="BO174:CT174" si="162">$B170*BO194/100</f>
        <v>0</v>
      </c>
      <c r="BP174" s="65">
        <f t="shared" si="162"/>
        <v>0</v>
      </c>
      <c r="BQ174" s="65">
        <f t="shared" si="162"/>
        <v>0</v>
      </c>
      <c r="BR174" s="65">
        <f t="shared" si="162"/>
        <v>0</v>
      </c>
      <c r="BS174" s="65">
        <f t="shared" si="162"/>
        <v>0</v>
      </c>
      <c r="BT174" s="65">
        <f t="shared" si="162"/>
        <v>0</v>
      </c>
      <c r="BU174" s="65">
        <f t="shared" si="162"/>
        <v>0</v>
      </c>
      <c r="BV174" s="65">
        <f t="shared" si="162"/>
        <v>0</v>
      </c>
      <c r="BW174" s="65">
        <f t="shared" si="162"/>
        <v>0</v>
      </c>
      <c r="BX174" s="65">
        <f t="shared" si="162"/>
        <v>0</v>
      </c>
      <c r="BY174" s="65">
        <f t="shared" si="162"/>
        <v>0</v>
      </c>
      <c r="BZ174" s="65">
        <f t="shared" si="162"/>
        <v>0</v>
      </c>
      <c r="CA174" s="65">
        <f t="shared" si="162"/>
        <v>0</v>
      </c>
      <c r="CB174" s="65">
        <f t="shared" si="162"/>
        <v>0</v>
      </c>
      <c r="CC174" s="65">
        <f t="shared" si="162"/>
        <v>0</v>
      </c>
      <c r="CD174" s="65">
        <f t="shared" si="162"/>
        <v>0</v>
      </c>
      <c r="CE174" s="65">
        <f t="shared" si="162"/>
        <v>0</v>
      </c>
      <c r="CF174" s="65">
        <f t="shared" si="162"/>
        <v>0</v>
      </c>
      <c r="CG174" s="65">
        <f t="shared" si="162"/>
        <v>0</v>
      </c>
      <c r="CH174" s="65">
        <f t="shared" si="162"/>
        <v>0</v>
      </c>
      <c r="CI174" s="65">
        <f t="shared" si="162"/>
        <v>0</v>
      </c>
      <c r="CJ174" s="65">
        <f t="shared" si="162"/>
        <v>0</v>
      </c>
      <c r="CK174" s="65">
        <f t="shared" si="162"/>
        <v>0</v>
      </c>
      <c r="CL174" s="65">
        <f t="shared" si="162"/>
        <v>0</v>
      </c>
      <c r="CM174" s="65">
        <f t="shared" si="162"/>
        <v>0</v>
      </c>
      <c r="CN174" s="65">
        <f t="shared" si="162"/>
        <v>0</v>
      </c>
      <c r="CO174" s="65">
        <f t="shared" si="162"/>
        <v>0</v>
      </c>
      <c r="CP174" s="65">
        <f t="shared" si="162"/>
        <v>0</v>
      </c>
      <c r="CQ174" s="65">
        <f t="shared" si="162"/>
        <v>0</v>
      </c>
      <c r="CR174" s="65">
        <f t="shared" si="162"/>
        <v>0</v>
      </c>
      <c r="CS174" s="65">
        <f t="shared" si="162"/>
        <v>0</v>
      </c>
      <c r="CT174" s="65">
        <f t="shared" si="162"/>
        <v>0</v>
      </c>
      <c r="CU174" s="65">
        <f t="shared" ref="CU174:DB174" si="163">$B170*CU194/100</f>
        <v>0</v>
      </c>
      <c r="CV174" s="65">
        <f t="shared" si="163"/>
        <v>0</v>
      </c>
      <c r="CW174" s="65">
        <f t="shared" si="163"/>
        <v>0</v>
      </c>
      <c r="CX174" s="65">
        <f t="shared" si="163"/>
        <v>0</v>
      </c>
      <c r="CY174" s="65">
        <f t="shared" si="163"/>
        <v>0</v>
      </c>
      <c r="CZ174" s="65">
        <f t="shared" si="163"/>
        <v>0</v>
      </c>
      <c r="DA174" s="65">
        <f t="shared" si="163"/>
        <v>0</v>
      </c>
      <c r="DB174" s="65">
        <f t="shared" si="163"/>
        <v>0</v>
      </c>
      <c r="DC174" s="65">
        <f t="shared" ref="DC174:FB174" si="164">$B170*DC194/100</f>
        <v>0</v>
      </c>
      <c r="DD174" s="65">
        <f t="shared" si="164"/>
        <v>0</v>
      </c>
      <c r="DE174" s="65">
        <f t="shared" si="164"/>
        <v>0</v>
      </c>
      <c r="DF174" s="65">
        <f t="shared" si="164"/>
        <v>0</v>
      </c>
      <c r="DG174" s="65">
        <f t="shared" si="164"/>
        <v>0</v>
      </c>
      <c r="DH174" s="65">
        <f t="shared" si="164"/>
        <v>0</v>
      </c>
      <c r="DI174" s="65">
        <f t="shared" si="164"/>
        <v>0</v>
      </c>
      <c r="DJ174" s="65">
        <f t="shared" si="164"/>
        <v>0</v>
      </c>
      <c r="DK174" s="65">
        <f t="shared" si="164"/>
        <v>0</v>
      </c>
      <c r="DL174" s="65">
        <f t="shared" si="164"/>
        <v>0</v>
      </c>
      <c r="DM174" s="65">
        <f t="shared" si="164"/>
        <v>0</v>
      </c>
      <c r="DN174" s="65">
        <f t="shared" si="164"/>
        <v>0</v>
      </c>
      <c r="DO174" s="65">
        <f t="shared" si="164"/>
        <v>0</v>
      </c>
      <c r="DP174" s="65">
        <f t="shared" si="164"/>
        <v>0</v>
      </c>
      <c r="DQ174" s="65">
        <f t="shared" si="164"/>
        <v>0</v>
      </c>
      <c r="DR174" s="65">
        <f t="shared" si="164"/>
        <v>0</v>
      </c>
      <c r="DS174" s="65">
        <f t="shared" si="164"/>
        <v>0</v>
      </c>
      <c r="DT174" s="65">
        <f t="shared" si="164"/>
        <v>0</v>
      </c>
      <c r="DU174" s="65">
        <f t="shared" si="164"/>
        <v>0</v>
      </c>
      <c r="DV174" s="65">
        <f t="shared" si="164"/>
        <v>0</v>
      </c>
      <c r="DW174" s="65">
        <f t="shared" si="164"/>
        <v>0</v>
      </c>
      <c r="DX174" s="65">
        <f t="shared" si="164"/>
        <v>0</v>
      </c>
      <c r="DY174" s="65">
        <f t="shared" si="164"/>
        <v>0</v>
      </c>
      <c r="DZ174" s="65">
        <f t="shared" si="164"/>
        <v>0</v>
      </c>
      <c r="EA174" s="65">
        <f t="shared" si="164"/>
        <v>0</v>
      </c>
      <c r="EB174" s="65">
        <f t="shared" si="164"/>
        <v>0</v>
      </c>
      <c r="EC174" s="65">
        <f t="shared" si="164"/>
        <v>0</v>
      </c>
      <c r="ED174" s="65">
        <f t="shared" si="164"/>
        <v>0</v>
      </c>
      <c r="EE174" s="65">
        <f t="shared" si="164"/>
        <v>0</v>
      </c>
      <c r="EF174" s="65">
        <f t="shared" si="164"/>
        <v>0</v>
      </c>
      <c r="EG174" s="65">
        <f t="shared" si="164"/>
        <v>0</v>
      </c>
      <c r="EH174" s="65">
        <f t="shared" si="164"/>
        <v>0</v>
      </c>
      <c r="EI174" s="65">
        <f t="shared" si="164"/>
        <v>0</v>
      </c>
      <c r="EJ174" s="65">
        <f t="shared" si="164"/>
        <v>0</v>
      </c>
      <c r="EK174" s="65">
        <f t="shared" si="164"/>
        <v>0</v>
      </c>
      <c r="EL174" s="65">
        <f t="shared" si="164"/>
        <v>0</v>
      </c>
      <c r="EM174" s="65">
        <f t="shared" si="164"/>
        <v>0</v>
      </c>
      <c r="EN174" s="65">
        <f t="shared" si="164"/>
        <v>0</v>
      </c>
      <c r="EO174" s="65">
        <f t="shared" si="164"/>
        <v>0</v>
      </c>
      <c r="EP174" s="65">
        <f t="shared" si="164"/>
        <v>0</v>
      </c>
      <c r="EQ174" s="65">
        <f t="shared" si="164"/>
        <v>0</v>
      </c>
      <c r="ER174" s="65">
        <f t="shared" si="164"/>
        <v>0</v>
      </c>
      <c r="ES174" s="65">
        <f t="shared" si="164"/>
        <v>0</v>
      </c>
      <c r="ET174" s="65">
        <f t="shared" si="164"/>
        <v>0</v>
      </c>
      <c r="EU174" s="65">
        <f t="shared" si="164"/>
        <v>0</v>
      </c>
      <c r="EV174" s="65">
        <f t="shared" si="164"/>
        <v>0</v>
      </c>
      <c r="EW174" s="65">
        <f t="shared" si="164"/>
        <v>0</v>
      </c>
      <c r="EX174" s="65">
        <f t="shared" si="164"/>
        <v>0</v>
      </c>
      <c r="EY174" s="65">
        <f t="shared" si="164"/>
        <v>0</v>
      </c>
      <c r="EZ174" s="65">
        <f t="shared" si="164"/>
        <v>0</v>
      </c>
      <c r="FA174" s="65">
        <f t="shared" si="164"/>
        <v>0</v>
      </c>
      <c r="FB174" s="65">
        <f t="shared" si="164"/>
        <v>0</v>
      </c>
    </row>
    <row r="175" spans="1:158" s="4" customFormat="1" x14ac:dyDescent="0.3">
      <c r="A175" s="55" t="s">
        <v>125</v>
      </c>
      <c r="C175" s="65">
        <f>Engine!C47</f>
        <v>0</v>
      </c>
      <c r="D175" s="65">
        <f>Engine!D47</f>
        <v>0</v>
      </c>
      <c r="E175" s="65">
        <f>Engine!E47</f>
        <v>0</v>
      </c>
      <c r="F175" s="65">
        <f>Engine!F47</f>
        <v>0</v>
      </c>
      <c r="G175" s="65">
        <f>Engine!G47</f>
        <v>0</v>
      </c>
      <c r="H175" s="65">
        <f>Engine!H47</f>
        <v>0</v>
      </c>
      <c r="I175" s="65">
        <f>Engine!I47</f>
        <v>0</v>
      </c>
      <c r="J175" s="65">
        <f>Engine!J47</f>
        <v>0</v>
      </c>
      <c r="K175" s="65">
        <f>Engine!K47</f>
        <v>0</v>
      </c>
      <c r="L175" s="65">
        <f>Engine!L47</f>
        <v>0</v>
      </c>
      <c r="M175" s="65">
        <f>Engine!M47</f>
        <v>0</v>
      </c>
      <c r="N175" s="65">
        <f>Engine!N47</f>
        <v>0</v>
      </c>
      <c r="O175" s="65">
        <f>Engine!O47</f>
        <v>0</v>
      </c>
      <c r="P175" s="65">
        <f>Engine!P47</f>
        <v>0</v>
      </c>
      <c r="Q175" s="65">
        <f>Engine!Q47</f>
        <v>0</v>
      </c>
      <c r="R175" s="67">
        <f>Engine!R47</f>
        <v>0</v>
      </c>
      <c r="S175" s="65">
        <f>Engine!S47</f>
        <v>0</v>
      </c>
      <c r="T175" s="65">
        <f>Engine!T47</f>
        <v>-44838.55000000001</v>
      </c>
      <c r="U175" s="65">
        <f>Engine!U47</f>
        <v>0</v>
      </c>
      <c r="V175" s="65">
        <f>Engine!V47</f>
        <v>0</v>
      </c>
      <c r="W175" s="65">
        <f>Engine!W47</f>
        <v>0</v>
      </c>
      <c r="X175" s="65">
        <f>Engine!X47</f>
        <v>0</v>
      </c>
      <c r="Y175" s="65">
        <f>Engine!Y47</f>
        <v>0</v>
      </c>
      <c r="Z175" s="65">
        <f>Engine!Z47</f>
        <v>0</v>
      </c>
      <c r="AA175" s="65">
        <f>Engine!AA47</f>
        <v>0</v>
      </c>
      <c r="AB175" s="65">
        <f>Engine!AB47</f>
        <v>0</v>
      </c>
      <c r="AC175" s="65">
        <f>Engine!AC47</f>
        <v>0</v>
      </c>
      <c r="AD175" s="65">
        <f>Engine!AD47</f>
        <v>0</v>
      </c>
      <c r="AE175" s="65">
        <f>Engine!AE47</f>
        <v>0</v>
      </c>
      <c r="AF175" s="65">
        <f>Engine!AF47</f>
        <v>0</v>
      </c>
      <c r="AG175" s="65">
        <f>Engine!AG47</f>
        <v>122888.73999999999</v>
      </c>
      <c r="AH175" s="65">
        <f>Engine!AH47</f>
        <v>0</v>
      </c>
      <c r="AI175" s="65">
        <f>Engine!AI47</f>
        <v>0</v>
      </c>
      <c r="AJ175" s="65">
        <f>Engine!AJ47</f>
        <v>0</v>
      </c>
      <c r="AK175" s="65">
        <f>Engine!AK47</f>
        <v>0</v>
      </c>
      <c r="AL175" s="65">
        <f>Engine!AL47</f>
        <v>0</v>
      </c>
      <c r="AM175" s="65">
        <f>Engine!AM47</f>
        <v>0</v>
      </c>
      <c r="AN175" s="65">
        <f>Engine!AN47</f>
        <v>0</v>
      </c>
      <c r="AO175" s="65">
        <f>Engine!AO47</f>
        <v>0</v>
      </c>
      <c r="AP175" s="65">
        <f>Engine!AP47</f>
        <v>0</v>
      </c>
      <c r="AQ175" s="65">
        <f>Engine!AQ47</f>
        <v>0</v>
      </c>
      <c r="AR175" s="65">
        <f>Engine!AR47</f>
        <v>0</v>
      </c>
      <c r="AS175" s="65">
        <f>Engine!AS47</f>
        <v>0</v>
      </c>
      <c r="AT175" s="65">
        <f>Engine!AT47</f>
        <v>182699.14</v>
      </c>
      <c r="AU175" s="65">
        <f>Engine!AU47</f>
        <v>0</v>
      </c>
      <c r="AV175" s="65">
        <f>Engine!AV47</f>
        <v>0</v>
      </c>
      <c r="AW175" s="65">
        <f>Engine!AW47</f>
        <v>0</v>
      </c>
      <c r="AX175" s="65">
        <f>Engine!AX47</f>
        <v>0</v>
      </c>
      <c r="AY175" s="65">
        <f>Engine!AY47</f>
        <v>0</v>
      </c>
      <c r="AZ175" s="65">
        <f>Engine!AZ47</f>
        <v>0</v>
      </c>
      <c r="BA175" s="65">
        <f>Engine!BA47</f>
        <v>0</v>
      </c>
      <c r="BB175" s="65">
        <f>Engine!BB47</f>
        <v>0</v>
      </c>
      <c r="BC175" s="65">
        <f>Engine!BC47</f>
        <v>0</v>
      </c>
      <c r="BD175" s="65">
        <f>Engine!BD47</f>
        <v>0</v>
      </c>
      <c r="BE175" s="65">
        <f>Engine!BE47</f>
        <v>0</v>
      </c>
      <c r="BF175" s="65">
        <f>Engine!BF47</f>
        <v>0</v>
      </c>
      <c r="BG175" s="65">
        <f>Engine!BG47</f>
        <v>212287.14</v>
      </c>
      <c r="BH175" s="65">
        <f>Engine!BH47</f>
        <v>0</v>
      </c>
      <c r="BI175" s="65">
        <f>Engine!BI47</f>
        <v>0</v>
      </c>
      <c r="BJ175" s="65">
        <f>Engine!BJ47</f>
        <v>0</v>
      </c>
      <c r="BK175" s="65">
        <f>Engine!BK47</f>
        <v>0</v>
      </c>
      <c r="BL175" s="65">
        <f>Engine!BL47</f>
        <v>0</v>
      </c>
      <c r="BM175" s="65">
        <f>Engine!BM47</f>
        <v>0</v>
      </c>
      <c r="BN175" s="65">
        <f>Engine!BN47</f>
        <v>0</v>
      </c>
      <c r="BO175" s="65">
        <f>Engine!BO47</f>
        <v>0</v>
      </c>
      <c r="BP175" s="65">
        <f>Engine!BP47</f>
        <v>0</v>
      </c>
      <c r="BQ175" s="65">
        <f>Engine!BQ47</f>
        <v>0</v>
      </c>
      <c r="BR175" s="65">
        <f>Engine!BR47</f>
        <v>0</v>
      </c>
      <c r="BS175" s="65">
        <f>Engine!BS47</f>
        <v>0</v>
      </c>
      <c r="BT175" s="65">
        <f>Engine!BT47</f>
        <v>231475.14</v>
      </c>
      <c r="BU175" s="65">
        <f>Engine!BU47</f>
        <v>0</v>
      </c>
      <c r="BV175" s="65">
        <f>Engine!BV47</f>
        <v>0</v>
      </c>
      <c r="BW175" s="65">
        <f>Engine!BW47</f>
        <v>0</v>
      </c>
      <c r="BX175" s="65">
        <f>Engine!BX47</f>
        <v>0</v>
      </c>
      <c r="BY175" s="65">
        <f>Engine!BY47</f>
        <v>0</v>
      </c>
      <c r="BZ175" s="65">
        <f>Engine!BZ47</f>
        <v>0</v>
      </c>
      <c r="CA175" s="65">
        <f>Engine!CA47</f>
        <v>0</v>
      </c>
      <c r="CB175" s="65">
        <f>Engine!CB47</f>
        <v>0</v>
      </c>
      <c r="CC175" s="65">
        <f>Engine!CC47</f>
        <v>0</v>
      </c>
      <c r="CD175" s="65">
        <f>Engine!CD47</f>
        <v>0</v>
      </c>
      <c r="CE175" s="65">
        <f>Engine!CE47</f>
        <v>0</v>
      </c>
      <c r="CF175" s="65">
        <f>Engine!CF47</f>
        <v>0</v>
      </c>
      <c r="CG175" s="65">
        <f>Engine!CG47</f>
        <v>259789.14</v>
      </c>
      <c r="CH175" s="65">
        <f>Engine!CH47</f>
        <v>0</v>
      </c>
      <c r="CI175" s="65">
        <f>Engine!CI47</f>
        <v>0</v>
      </c>
      <c r="CJ175" s="65">
        <f>Engine!CJ47</f>
        <v>0</v>
      </c>
      <c r="CK175" s="65">
        <f>Engine!CK47</f>
        <v>0</v>
      </c>
      <c r="CL175" s="65">
        <f>Engine!CL47</f>
        <v>0</v>
      </c>
      <c r="CM175" s="65">
        <f>Engine!CM47</f>
        <v>0</v>
      </c>
      <c r="CN175" s="65">
        <f>Engine!CN47</f>
        <v>0</v>
      </c>
      <c r="CO175" s="65">
        <f>Engine!CO47</f>
        <v>0</v>
      </c>
      <c r="CP175" s="65">
        <f>Engine!CP47</f>
        <v>0</v>
      </c>
      <c r="CQ175" s="65">
        <f>Engine!CQ47</f>
        <v>0</v>
      </c>
      <c r="CR175" s="65">
        <f>Engine!CR47</f>
        <v>0</v>
      </c>
      <c r="CS175" s="65">
        <f>Engine!CS47</f>
        <v>0</v>
      </c>
      <c r="CT175" s="65">
        <f>Engine!CT47</f>
        <v>257969.14</v>
      </c>
      <c r="CU175" s="65">
        <f>Engine!CU47</f>
        <v>0</v>
      </c>
      <c r="CV175" s="65">
        <f>Engine!CV47</f>
        <v>0</v>
      </c>
      <c r="CW175" s="65">
        <f>Engine!CW47</f>
        <v>0</v>
      </c>
      <c r="CX175" s="65">
        <f>Engine!CX47</f>
        <v>0</v>
      </c>
      <c r="CY175" s="65">
        <f>Engine!CY47</f>
        <v>0</v>
      </c>
      <c r="CZ175" s="65">
        <f>Engine!CZ47</f>
        <v>0</v>
      </c>
      <c r="DA175" s="65">
        <f>Engine!DA47</f>
        <v>0</v>
      </c>
      <c r="DB175" s="65">
        <f>Engine!DB47</f>
        <v>0</v>
      </c>
      <c r="DC175" s="65">
        <f>Engine!DC47</f>
        <v>1</v>
      </c>
      <c r="DD175" s="65">
        <f>Engine!DD47</f>
        <v>2</v>
      </c>
      <c r="DE175" s="65">
        <f>Engine!DE47</f>
        <v>3</v>
      </c>
      <c r="DF175" s="65">
        <f>Engine!DF47</f>
        <v>4</v>
      </c>
      <c r="DG175" s="65">
        <f>Engine!DG47</f>
        <v>5</v>
      </c>
      <c r="DH175" s="65">
        <f>Engine!DH47</f>
        <v>6</v>
      </c>
      <c r="DI175" s="65">
        <f>Engine!DI47</f>
        <v>7</v>
      </c>
      <c r="DJ175" s="65">
        <f>Engine!DJ47</f>
        <v>8</v>
      </c>
      <c r="DK175" s="65">
        <f>Engine!DK47</f>
        <v>9</v>
      </c>
      <c r="DL175" s="65">
        <f>Engine!DL47</f>
        <v>10</v>
      </c>
      <c r="DM175" s="65">
        <f>Engine!DM47</f>
        <v>11</v>
      </c>
      <c r="DN175" s="65">
        <f>Engine!DN47</f>
        <v>12</v>
      </c>
      <c r="DO175" s="65">
        <f>Engine!DO47</f>
        <v>13</v>
      </c>
      <c r="DP175" s="65">
        <f>Engine!DP47</f>
        <v>14</v>
      </c>
      <c r="DQ175" s="65">
        <f>Engine!DQ47</f>
        <v>15</v>
      </c>
      <c r="DR175" s="65">
        <f>Engine!DR47</f>
        <v>16</v>
      </c>
      <c r="DS175" s="65">
        <f>Engine!DS47</f>
        <v>17</v>
      </c>
      <c r="DT175" s="65">
        <f>Engine!DT47</f>
        <v>18</v>
      </c>
      <c r="DU175" s="65">
        <f>Engine!DU47</f>
        <v>19</v>
      </c>
      <c r="DV175" s="65">
        <f>Engine!DV47</f>
        <v>20</v>
      </c>
      <c r="DW175" s="65">
        <f>Engine!DW47</f>
        <v>21</v>
      </c>
      <c r="DX175" s="65">
        <f>Engine!DX47</f>
        <v>22</v>
      </c>
      <c r="DY175" s="65">
        <f>Engine!DY47</f>
        <v>23</v>
      </c>
      <c r="DZ175" s="65">
        <f>Engine!DZ47</f>
        <v>24</v>
      </c>
      <c r="EA175" s="65">
        <f>Engine!EA47</f>
        <v>25</v>
      </c>
      <c r="EB175" s="65">
        <f>Engine!EB47</f>
        <v>26</v>
      </c>
      <c r="EC175" s="65">
        <f>Engine!EC47</f>
        <v>27</v>
      </c>
      <c r="ED175" s="65">
        <f>Engine!ED47</f>
        <v>28</v>
      </c>
      <c r="EE175" s="65">
        <f>Engine!EE47</f>
        <v>29</v>
      </c>
      <c r="EF175" s="65">
        <f>Engine!EF47</f>
        <v>30</v>
      </c>
      <c r="EG175" s="65">
        <f>Engine!EG47</f>
        <v>31</v>
      </c>
      <c r="EH175" s="65">
        <f>Engine!EH47</f>
        <v>32</v>
      </c>
      <c r="EI175" s="65">
        <f>Engine!EI47</f>
        <v>33</v>
      </c>
      <c r="EJ175" s="65">
        <f>Engine!EJ47</f>
        <v>34</v>
      </c>
      <c r="EK175" s="65">
        <f>Engine!EK47</f>
        <v>35</v>
      </c>
      <c r="EL175" s="65">
        <f>Engine!EL47</f>
        <v>36</v>
      </c>
      <c r="EM175" s="65">
        <f>Engine!EM47</f>
        <v>37</v>
      </c>
      <c r="EN175" s="65">
        <f>Engine!EN47</f>
        <v>38</v>
      </c>
      <c r="EO175" s="65">
        <f>Engine!EO47</f>
        <v>39</v>
      </c>
      <c r="EP175" s="65">
        <f>Engine!EP47</f>
        <v>40</v>
      </c>
      <c r="EQ175" s="65">
        <f>Engine!EQ47</f>
        <v>41</v>
      </c>
      <c r="ER175" s="65">
        <f>Engine!ER47</f>
        <v>42</v>
      </c>
      <c r="ES175" s="65">
        <f>Engine!ES47</f>
        <v>43</v>
      </c>
      <c r="ET175" s="65">
        <f>Engine!ET47</f>
        <v>44</v>
      </c>
      <c r="EU175" s="65">
        <f>Engine!EU47</f>
        <v>45</v>
      </c>
      <c r="EV175" s="65">
        <f>Engine!EV47</f>
        <v>46</v>
      </c>
      <c r="EW175" s="65">
        <f>Engine!EW47</f>
        <v>47</v>
      </c>
      <c r="EX175" s="65">
        <f>Engine!EX47</f>
        <v>48</v>
      </c>
      <c r="EY175" s="65">
        <f>Engine!EY47</f>
        <v>49</v>
      </c>
      <c r="EZ175" s="65">
        <f>Engine!EZ47</f>
        <v>50</v>
      </c>
      <c r="FA175" s="65">
        <f>Engine!FA47</f>
        <v>51</v>
      </c>
      <c r="FB175" s="65">
        <f>Engine!FB47</f>
        <v>52</v>
      </c>
    </row>
    <row r="176" spans="1:158" ht="7.95" customHeight="1" x14ac:dyDescent="0.3">
      <c r="A176" s="73"/>
      <c r="B176" s="17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79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</row>
    <row r="177" spans="1:158" ht="7.95" customHeight="1" x14ac:dyDescent="0.3"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  <c r="DS177" s="65"/>
      <c r="DT177" s="65"/>
      <c r="DU177" s="65"/>
      <c r="DV177" s="65"/>
      <c r="DW177" s="65"/>
      <c r="DX177" s="65"/>
      <c r="DY177" s="65"/>
      <c r="DZ177" s="65"/>
      <c r="EA177" s="65"/>
      <c r="EB177" s="65"/>
      <c r="EC177" s="65"/>
      <c r="ED177" s="65"/>
      <c r="EE177" s="65"/>
      <c r="EF177" s="65"/>
      <c r="EG177" s="65"/>
      <c r="EH177" s="65"/>
      <c r="EI177" s="65"/>
      <c r="EJ177" s="65"/>
      <c r="EK177" s="65"/>
      <c r="EL177" s="65"/>
      <c r="EM177" s="65"/>
      <c r="EN177" s="65"/>
      <c r="EO177" s="65"/>
      <c r="EP177" s="65"/>
      <c r="EQ177" s="65"/>
      <c r="ER177" s="65"/>
      <c r="ES177" s="65"/>
      <c r="ET177" s="65"/>
      <c r="EU177" s="65"/>
      <c r="EV177" s="65"/>
      <c r="EW177" s="65"/>
      <c r="EX177" s="65"/>
      <c r="EY177" s="65"/>
      <c r="EZ177" s="65"/>
      <c r="FA177" s="65"/>
      <c r="FB177" s="65"/>
    </row>
    <row r="178" spans="1:158" x14ac:dyDescent="0.3">
      <c r="A178" s="53" t="s">
        <v>117</v>
      </c>
      <c r="C178" s="65">
        <f>C170-C172+-C173-C175</f>
        <v>5240.3599999999997</v>
      </c>
      <c r="D178" s="65">
        <f t="shared" ref="D178:BO178" si="165">D170-D172+-D173-D175</f>
        <v>2756.2599999999984</v>
      </c>
      <c r="E178" s="65">
        <f t="shared" si="165"/>
        <v>890.41999999999962</v>
      </c>
      <c r="F178" s="65">
        <f t="shared" si="165"/>
        <v>1827.0599999999993</v>
      </c>
      <c r="G178" s="65">
        <f t="shared" si="165"/>
        <v>4403.0600000000004</v>
      </c>
      <c r="H178" s="65">
        <f t="shared" si="165"/>
        <v>1719.4599999999996</v>
      </c>
      <c r="I178" s="65">
        <f t="shared" si="165"/>
        <v>4096.4199999999992</v>
      </c>
      <c r="J178" s="65">
        <f t="shared" si="165"/>
        <v>4892.2599999999993</v>
      </c>
      <c r="K178" s="65">
        <f t="shared" si="165"/>
        <v>4527.8599999999997</v>
      </c>
      <c r="L178" s="65">
        <f t="shared" si="165"/>
        <v>2921.7000000000003</v>
      </c>
      <c r="M178" s="65">
        <f t="shared" si="165"/>
        <v>6339.98</v>
      </c>
      <c r="N178" s="65">
        <f t="shared" si="165"/>
        <v>6479.5599999999995</v>
      </c>
      <c r="O178" s="65">
        <f t="shared" si="165"/>
        <v>7009.56</v>
      </c>
      <c r="P178" s="65">
        <f t="shared" si="165"/>
        <v>4566.46</v>
      </c>
      <c r="Q178" s="65">
        <f t="shared" si="165"/>
        <v>7825.64</v>
      </c>
      <c r="R178" s="67">
        <f t="shared" si="165"/>
        <v>6588.96</v>
      </c>
      <c r="S178" s="65">
        <f t="shared" si="165"/>
        <v>8351.1600000000017</v>
      </c>
      <c r="T178" s="65">
        <f t="shared" si="165"/>
        <v>50225.310000000012</v>
      </c>
      <c r="U178" s="65">
        <f t="shared" si="165"/>
        <v>9965.4399999999987</v>
      </c>
      <c r="V178" s="65">
        <f t="shared" si="165"/>
        <v>9448.760000000002</v>
      </c>
      <c r="W178" s="65">
        <f t="shared" si="165"/>
        <v>9469.1600000000017</v>
      </c>
      <c r="X178" s="65">
        <f t="shared" si="165"/>
        <v>6439.76</v>
      </c>
      <c r="Y178" s="65">
        <f t="shared" si="165"/>
        <v>10111.039999999999</v>
      </c>
      <c r="Z178" s="65">
        <f t="shared" si="165"/>
        <v>9594.36</v>
      </c>
      <c r="AA178" s="65">
        <f t="shared" si="165"/>
        <v>9614.760000000002</v>
      </c>
      <c r="AB178" s="65">
        <f t="shared" si="165"/>
        <v>6439.76</v>
      </c>
      <c r="AC178" s="65">
        <f t="shared" si="165"/>
        <v>10111.039999999999</v>
      </c>
      <c r="AD178" s="65">
        <f t="shared" si="165"/>
        <v>8874.36</v>
      </c>
      <c r="AE178" s="65">
        <f t="shared" si="165"/>
        <v>9614.760000000002</v>
      </c>
      <c r="AF178" s="65">
        <f t="shared" si="165"/>
        <v>6439.76</v>
      </c>
      <c r="AG178" s="65">
        <f t="shared" si="165"/>
        <v>-112777.7</v>
      </c>
      <c r="AH178" s="65">
        <f t="shared" si="165"/>
        <v>9594.36</v>
      </c>
      <c r="AI178" s="65">
        <f t="shared" si="165"/>
        <v>9614.760000000002</v>
      </c>
      <c r="AJ178" s="65">
        <f t="shared" si="165"/>
        <v>6439.76</v>
      </c>
      <c r="AK178" s="65">
        <f t="shared" si="165"/>
        <v>10111.039999999999</v>
      </c>
      <c r="AL178" s="65">
        <f t="shared" si="165"/>
        <v>9594.36</v>
      </c>
      <c r="AM178" s="65">
        <f t="shared" si="165"/>
        <v>9614.760000000002</v>
      </c>
      <c r="AN178" s="65">
        <f t="shared" si="165"/>
        <v>6439.76</v>
      </c>
      <c r="AO178" s="65">
        <f t="shared" si="165"/>
        <v>10111.039999999999</v>
      </c>
      <c r="AP178" s="65">
        <f t="shared" si="165"/>
        <v>8874.36</v>
      </c>
      <c r="AQ178" s="65">
        <f t="shared" si="165"/>
        <v>9614.760000000002</v>
      </c>
      <c r="AR178" s="65">
        <f t="shared" si="165"/>
        <v>6439.76</v>
      </c>
      <c r="AS178" s="65">
        <f t="shared" si="165"/>
        <v>10111.039999999999</v>
      </c>
      <c r="AT178" s="65">
        <f t="shared" si="165"/>
        <v>-173104.78000000003</v>
      </c>
      <c r="AU178" s="65">
        <f t="shared" si="165"/>
        <v>9614.760000000002</v>
      </c>
      <c r="AV178" s="65">
        <f t="shared" si="165"/>
        <v>6439.76</v>
      </c>
      <c r="AW178" s="65">
        <f t="shared" si="165"/>
        <v>10111.039999999999</v>
      </c>
      <c r="AX178" s="65">
        <f t="shared" si="165"/>
        <v>9594.36</v>
      </c>
      <c r="AY178" s="65">
        <f t="shared" si="165"/>
        <v>9614.760000000002</v>
      </c>
      <c r="AZ178" s="65">
        <f t="shared" si="165"/>
        <v>6439.76</v>
      </c>
      <c r="BA178" s="65">
        <f t="shared" si="165"/>
        <v>10293.039999999999</v>
      </c>
      <c r="BB178" s="65">
        <f t="shared" si="165"/>
        <v>9056.36</v>
      </c>
      <c r="BC178" s="65">
        <f t="shared" si="165"/>
        <v>9796.760000000002</v>
      </c>
      <c r="BD178" s="65">
        <f t="shared" si="165"/>
        <v>6621.76</v>
      </c>
      <c r="BE178" s="65">
        <f t="shared" si="165"/>
        <v>10293.039999999999</v>
      </c>
      <c r="BF178" s="65">
        <f t="shared" si="165"/>
        <v>9776.36</v>
      </c>
      <c r="BG178" s="65">
        <f t="shared" si="165"/>
        <v>-202490.38</v>
      </c>
      <c r="BH178" s="65">
        <f t="shared" si="165"/>
        <v>6621.76</v>
      </c>
      <c r="BI178" s="65">
        <f t="shared" si="165"/>
        <v>10293.039999999999</v>
      </c>
      <c r="BJ178" s="65">
        <f t="shared" si="165"/>
        <v>9776.36</v>
      </c>
      <c r="BK178" s="65">
        <f t="shared" si="165"/>
        <v>9796.760000000002</v>
      </c>
      <c r="BL178" s="65">
        <f t="shared" si="165"/>
        <v>6621.76</v>
      </c>
      <c r="BM178" s="65">
        <f t="shared" si="165"/>
        <v>10293.039999999999</v>
      </c>
      <c r="BN178" s="65">
        <f t="shared" si="165"/>
        <v>9056.36</v>
      </c>
      <c r="BO178" s="65">
        <f t="shared" si="165"/>
        <v>9796.760000000002</v>
      </c>
      <c r="BP178" s="65">
        <f t="shared" ref="BP178:CD178" si="166">BP170-BP172+-BP173-BP175</f>
        <v>6621.76</v>
      </c>
      <c r="BQ178" s="65">
        <f t="shared" si="166"/>
        <v>10293.039999999999</v>
      </c>
      <c r="BR178" s="65">
        <f t="shared" si="166"/>
        <v>9776.36</v>
      </c>
      <c r="BS178" s="65">
        <f t="shared" si="166"/>
        <v>9796.760000000002</v>
      </c>
      <c r="BT178" s="65">
        <f t="shared" si="166"/>
        <v>-224853.38</v>
      </c>
      <c r="BU178" s="65">
        <f t="shared" si="166"/>
        <v>10293.039999999999</v>
      </c>
      <c r="BV178" s="65">
        <f t="shared" si="166"/>
        <v>9776.36</v>
      </c>
      <c r="BW178" s="65">
        <f t="shared" si="166"/>
        <v>9796.760000000002</v>
      </c>
      <c r="BX178" s="65">
        <f t="shared" si="166"/>
        <v>6621.76</v>
      </c>
      <c r="BY178" s="65">
        <f t="shared" si="166"/>
        <v>9243.0400000000009</v>
      </c>
      <c r="BZ178" s="65">
        <f t="shared" si="166"/>
        <v>9056.36</v>
      </c>
      <c r="CA178" s="65">
        <f t="shared" si="166"/>
        <v>9796.760000000002</v>
      </c>
      <c r="CB178" s="65">
        <f t="shared" si="166"/>
        <v>6439.76</v>
      </c>
      <c r="CC178" s="65">
        <f t="shared" si="166"/>
        <v>10111.039999999999</v>
      </c>
      <c r="CD178" s="65">
        <f t="shared" si="166"/>
        <v>9594.36</v>
      </c>
      <c r="CE178" s="65">
        <f>CE170-CE172+-CE173-CE175</f>
        <v>8870.760000000002</v>
      </c>
      <c r="CF178" s="65">
        <f>CF170-CF172+-CF173-CF175</f>
        <v>5695.76</v>
      </c>
      <c r="CG178" s="65">
        <f>CG170-CG172+-CG173-CG175</f>
        <v>-250314.1</v>
      </c>
      <c r="CH178" s="65">
        <f>CH170-CH172+-CH173-CH175</f>
        <v>9594.36</v>
      </c>
      <c r="CI178" s="65">
        <f>CI170-CI172+-CI173-CI175</f>
        <v>8870.760000000002</v>
      </c>
      <c r="CJ178" s="65">
        <f t="shared" ref="CJ178:DB178" si="167">CJ170-CJ172+-CJ173-CJ175</f>
        <v>5695.76</v>
      </c>
      <c r="CK178" s="65">
        <f t="shared" si="167"/>
        <v>9475.0399999999991</v>
      </c>
      <c r="CL178" s="65">
        <f t="shared" si="167"/>
        <v>8874.36</v>
      </c>
      <c r="CM178" s="65">
        <f t="shared" si="167"/>
        <v>8870.760000000002</v>
      </c>
      <c r="CN178" s="65">
        <f t="shared" si="167"/>
        <v>5695.76</v>
      </c>
      <c r="CO178" s="65">
        <f t="shared" si="167"/>
        <v>9475.0399999999991</v>
      </c>
      <c r="CP178" s="65">
        <f t="shared" si="167"/>
        <v>9594.36</v>
      </c>
      <c r="CQ178" s="65">
        <f t="shared" si="167"/>
        <v>8870.760000000002</v>
      </c>
      <c r="CR178" s="65">
        <f t="shared" si="167"/>
        <v>5695.76</v>
      </c>
      <c r="CS178" s="65">
        <f t="shared" si="167"/>
        <v>9475.0399999999991</v>
      </c>
      <c r="CT178" s="65">
        <f t="shared" si="167"/>
        <v>-248374.78000000003</v>
      </c>
      <c r="CU178" s="65">
        <f t="shared" si="167"/>
        <v>8870.760000000002</v>
      </c>
      <c r="CV178" s="65">
        <f t="shared" si="167"/>
        <v>5695.76</v>
      </c>
      <c r="CW178" s="65">
        <f t="shared" si="167"/>
        <v>9475.0399999999991</v>
      </c>
      <c r="CX178" s="65">
        <f t="shared" si="167"/>
        <v>8874.36</v>
      </c>
      <c r="CY178" s="65">
        <f t="shared" si="167"/>
        <v>8870.760000000002</v>
      </c>
      <c r="CZ178" s="65">
        <f t="shared" si="167"/>
        <v>5695.76</v>
      </c>
      <c r="DA178" s="65">
        <f t="shared" si="167"/>
        <v>9475.0399999999991</v>
      </c>
      <c r="DB178" s="65">
        <f t="shared" si="167"/>
        <v>9594.36</v>
      </c>
      <c r="DC178" s="65">
        <f t="shared" ref="DC178:FB178" si="168">DC170-DC172+-DC173-DC175</f>
        <v>8993.36</v>
      </c>
      <c r="DD178" s="65">
        <f t="shared" si="168"/>
        <v>9289.56</v>
      </c>
      <c r="DE178" s="65">
        <f t="shared" si="168"/>
        <v>9472.0399999999991</v>
      </c>
      <c r="DF178" s="65">
        <f t="shared" si="168"/>
        <v>9590.36</v>
      </c>
      <c r="DG178" s="65">
        <f t="shared" si="168"/>
        <v>8989.36</v>
      </c>
      <c r="DH178" s="65">
        <f t="shared" si="168"/>
        <v>9285.56</v>
      </c>
      <c r="DI178" s="65">
        <f t="shared" si="168"/>
        <v>9468.0399999999991</v>
      </c>
      <c r="DJ178" s="65">
        <f t="shared" si="168"/>
        <v>8866.36</v>
      </c>
      <c r="DK178" s="65">
        <f t="shared" si="168"/>
        <v>8985.36</v>
      </c>
      <c r="DL178" s="65">
        <f t="shared" si="168"/>
        <v>9281.56</v>
      </c>
      <c r="DM178" s="65">
        <f t="shared" si="168"/>
        <v>9464.0399999999991</v>
      </c>
      <c r="DN178" s="65">
        <f t="shared" si="168"/>
        <v>9582.36</v>
      </c>
      <c r="DO178" s="65">
        <f t="shared" si="168"/>
        <v>8981.36</v>
      </c>
      <c r="DP178" s="65">
        <f t="shared" si="168"/>
        <v>9277.56</v>
      </c>
      <c r="DQ178" s="65">
        <f t="shared" si="168"/>
        <v>9460.0399999999991</v>
      </c>
      <c r="DR178" s="65">
        <f t="shared" si="168"/>
        <v>9578.36</v>
      </c>
      <c r="DS178" s="65">
        <f t="shared" si="168"/>
        <v>8977.36</v>
      </c>
      <c r="DT178" s="65">
        <f t="shared" si="168"/>
        <v>9273.56</v>
      </c>
      <c r="DU178" s="65">
        <f t="shared" si="168"/>
        <v>9456.0399999999991</v>
      </c>
      <c r="DV178" s="65">
        <f t="shared" si="168"/>
        <v>8854.36</v>
      </c>
      <c r="DW178" s="65">
        <f t="shared" si="168"/>
        <v>8973.36</v>
      </c>
      <c r="DX178" s="65">
        <f t="shared" si="168"/>
        <v>9269.56</v>
      </c>
      <c r="DY178" s="65">
        <f t="shared" si="168"/>
        <v>9452.0399999999991</v>
      </c>
      <c r="DZ178" s="65">
        <f t="shared" si="168"/>
        <v>9570.36</v>
      </c>
      <c r="EA178" s="65">
        <f t="shared" si="168"/>
        <v>8969.36</v>
      </c>
      <c r="EB178" s="65">
        <f t="shared" si="168"/>
        <v>9265.56</v>
      </c>
      <c r="EC178" s="65">
        <f t="shared" si="168"/>
        <v>9448.0399999999991</v>
      </c>
      <c r="ED178" s="65">
        <f t="shared" si="168"/>
        <v>9566.36</v>
      </c>
      <c r="EE178" s="65">
        <f t="shared" si="168"/>
        <v>8965.36</v>
      </c>
      <c r="EF178" s="65">
        <f t="shared" si="168"/>
        <v>9261.56</v>
      </c>
      <c r="EG178" s="65">
        <f t="shared" si="168"/>
        <v>9444.0399999999991</v>
      </c>
      <c r="EH178" s="65">
        <f t="shared" si="168"/>
        <v>8842.36</v>
      </c>
      <c r="EI178" s="65">
        <f t="shared" si="168"/>
        <v>8961.36</v>
      </c>
      <c r="EJ178" s="65">
        <f t="shared" si="168"/>
        <v>9257.56</v>
      </c>
      <c r="EK178" s="65">
        <f t="shared" si="168"/>
        <v>9440.0399999999991</v>
      </c>
      <c r="EL178" s="65">
        <f t="shared" si="168"/>
        <v>9558.36</v>
      </c>
      <c r="EM178" s="65">
        <f t="shared" si="168"/>
        <v>8957.36</v>
      </c>
      <c r="EN178" s="65">
        <f t="shared" si="168"/>
        <v>9253.56</v>
      </c>
      <c r="EO178" s="65">
        <f t="shared" si="168"/>
        <v>9436.0399999999991</v>
      </c>
      <c r="EP178" s="65">
        <f t="shared" si="168"/>
        <v>9554.36</v>
      </c>
      <c r="EQ178" s="65">
        <f t="shared" si="168"/>
        <v>8953.36</v>
      </c>
      <c r="ER178" s="65">
        <f t="shared" si="168"/>
        <v>9249.56</v>
      </c>
      <c r="ES178" s="65">
        <f t="shared" si="168"/>
        <v>9432.0399999999991</v>
      </c>
      <c r="ET178" s="65">
        <f t="shared" si="168"/>
        <v>8830.36</v>
      </c>
      <c r="EU178" s="65">
        <f t="shared" si="168"/>
        <v>8949.36</v>
      </c>
      <c r="EV178" s="65">
        <f t="shared" si="168"/>
        <v>9245.56</v>
      </c>
      <c r="EW178" s="65">
        <f t="shared" si="168"/>
        <v>9428.0399999999991</v>
      </c>
      <c r="EX178" s="65">
        <f t="shared" si="168"/>
        <v>9546.36</v>
      </c>
      <c r="EY178" s="65">
        <f t="shared" si="168"/>
        <v>8945.36</v>
      </c>
      <c r="EZ178" s="65">
        <f t="shared" si="168"/>
        <v>9241.56</v>
      </c>
      <c r="FA178" s="65">
        <f t="shared" si="168"/>
        <v>9453.869999999999</v>
      </c>
      <c r="FB178" s="65">
        <f t="shared" si="168"/>
        <v>9542.36</v>
      </c>
    </row>
    <row r="179" spans="1:158" s="62" customFormat="1" x14ac:dyDescent="0.3">
      <c r="A179" s="73"/>
      <c r="B179" s="17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79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  <c r="DS179" s="68"/>
      <c r="DT179" s="68"/>
      <c r="DU179" s="68"/>
      <c r="DV179" s="68"/>
      <c r="DW179" s="68"/>
      <c r="DX179" s="68"/>
      <c r="DY179" s="68"/>
      <c r="DZ179" s="68"/>
      <c r="EA179" s="68"/>
      <c r="EB179" s="68"/>
      <c r="EC179" s="68"/>
      <c r="ED179" s="68"/>
      <c r="EE179" s="68"/>
      <c r="EF179" s="68"/>
      <c r="EG179" s="68"/>
      <c r="EH179" s="68"/>
      <c r="EI179" s="68"/>
      <c r="EJ179" s="68"/>
      <c r="EK179" s="68"/>
      <c r="EL179" s="68"/>
      <c r="EM179" s="68"/>
      <c r="EN179" s="68"/>
      <c r="EO179" s="68"/>
      <c r="EP179" s="68"/>
      <c r="EQ179" s="68"/>
      <c r="ER179" s="68"/>
      <c r="ES179" s="68"/>
      <c r="ET179" s="68"/>
      <c r="EU179" s="68"/>
      <c r="EV179" s="68"/>
      <c r="EW179" s="68"/>
      <c r="EX179" s="68"/>
      <c r="EY179" s="68"/>
      <c r="EZ179" s="68"/>
      <c r="FA179" s="68"/>
      <c r="FB179" s="68"/>
    </row>
    <row r="180" spans="1:158" s="62" customFormat="1" x14ac:dyDescent="0.3">
      <c r="A180" s="53"/>
      <c r="B180" s="3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7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  <c r="DS180" s="65"/>
      <c r="DT180" s="65"/>
      <c r="DU180" s="65"/>
      <c r="DV180" s="65"/>
      <c r="DW180" s="65"/>
      <c r="DX180" s="65"/>
      <c r="DY180" s="65"/>
      <c r="DZ180" s="65"/>
      <c r="EA180" s="65"/>
      <c r="EB180" s="65"/>
      <c r="EC180" s="65"/>
      <c r="ED180" s="65"/>
      <c r="EE180" s="65"/>
      <c r="EF180" s="65"/>
      <c r="EG180" s="65"/>
      <c r="EH180" s="65"/>
      <c r="EI180" s="65"/>
      <c r="EJ180" s="65"/>
      <c r="EK180" s="65"/>
      <c r="EL180" s="65"/>
      <c r="EM180" s="65"/>
      <c r="EN180" s="65"/>
      <c r="EO180" s="65"/>
      <c r="EP180" s="65"/>
      <c r="EQ180" s="65"/>
      <c r="ER180" s="65"/>
      <c r="ES180" s="65"/>
      <c r="ET180" s="65"/>
      <c r="EU180" s="65"/>
      <c r="EV180" s="65"/>
      <c r="EW180" s="65"/>
      <c r="EX180" s="65"/>
      <c r="EY180" s="65"/>
      <c r="EZ180" s="65"/>
      <c r="FA180" s="65"/>
      <c r="FB180" s="65"/>
    </row>
    <row r="181" spans="1:158" s="62" customFormat="1" x14ac:dyDescent="0.3">
      <c r="A181" s="53" t="s">
        <v>118</v>
      </c>
      <c r="B181" s="3"/>
      <c r="C181" s="65">
        <f>C166+C178</f>
        <v>-79416.273689030961</v>
      </c>
      <c r="D181" s="65">
        <f t="shared" ref="D181:BO181" si="169">D166+D178</f>
        <v>-123246.55368903096</v>
      </c>
      <c r="E181" s="65">
        <f t="shared" si="169"/>
        <v>-106102.71368903096</v>
      </c>
      <c r="F181" s="65">
        <f t="shared" si="169"/>
        <v>-49896.073689030964</v>
      </c>
      <c r="G181" s="65">
        <f t="shared" si="169"/>
        <v>-34440.073689030964</v>
      </c>
      <c r="H181" s="65">
        <f t="shared" si="169"/>
        <v>-86467.355880351592</v>
      </c>
      <c r="I181" s="65">
        <f t="shared" si="169"/>
        <v>-36866.713689030963</v>
      </c>
      <c r="J181" s="65">
        <f t="shared" si="169"/>
        <v>-11504.873689030956</v>
      </c>
      <c r="K181" s="65">
        <f t="shared" si="169"/>
        <v>-14083.420932866571</v>
      </c>
      <c r="L181" s="65">
        <f t="shared" si="169"/>
        <v>-59646.063124187218</v>
      </c>
      <c r="M181" s="65">
        <f t="shared" si="169"/>
        <v>-11731.174554784371</v>
      </c>
      <c r="N181" s="65">
        <f t="shared" si="169"/>
        <v>-2569.2945547843756</v>
      </c>
      <c r="O181" s="65">
        <f t="shared" si="169"/>
        <v>610.70544521562897</v>
      </c>
      <c r="P181" s="65">
        <f t="shared" si="169"/>
        <v>-50696.598226926952</v>
      </c>
      <c r="Q181" s="65">
        <f t="shared" si="169"/>
        <v>-3209.3617986199852</v>
      </c>
      <c r="R181" s="67">
        <f t="shared" si="169"/>
        <v>-2305.0417986199855</v>
      </c>
      <c r="S181" s="65">
        <f t="shared" si="169"/>
        <v>7876.0109575443985</v>
      </c>
      <c r="T181" s="65">
        <f t="shared" si="169"/>
        <v>-2154.3556030913242</v>
      </c>
      <c r="U181" s="65">
        <f t="shared" si="169"/>
        <v>9237.2909575443955</v>
      </c>
      <c r="V181" s="65">
        <f t="shared" si="169"/>
        <v>14461.610957544399</v>
      </c>
      <c r="W181" s="65">
        <f t="shared" si="169"/>
        <v>14584.010957544398</v>
      </c>
      <c r="X181" s="65">
        <f t="shared" si="169"/>
        <v>-41542.531380077628</v>
      </c>
      <c r="Y181" s="65">
        <f t="shared" si="169"/>
        <v>10110.890957544396</v>
      </c>
      <c r="Z181" s="65">
        <f t="shared" si="169"/>
        <v>28335.210957544394</v>
      </c>
      <c r="AA181" s="65">
        <f t="shared" si="169"/>
        <v>28457.610957544395</v>
      </c>
      <c r="AB181" s="65">
        <f t="shared" si="169"/>
        <v>-22042.531380077635</v>
      </c>
      <c r="AC181" s="65">
        <f t="shared" si="169"/>
        <v>29610.89095754439</v>
      </c>
      <c r="AD181" s="65">
        <f t="shared" si="169"/>
        <v>30515.210957544394</v>
      </c>
      <c r="AE181" s="65">
        <f t="shared" si="169"/>
        <v>38857.610957544399</v>
      </c>
      <c r="AF181" s="65">
        <f t="shared" si="169"/>
        <v>-18142.531380077635</v>
      </c>
      <c r="AG181" s="65">
        <f t="shared" si="169"/>
        <v>-88791.049042455605</v>
      </c>
      <c r="AH181" s="65">
        <f t="shared" si="169"/>
        <v>38735.21095754439</v>
      </c>
      <c r="AI181" s="65">
        <f t="shared" si="169"/>
        <v>38857.610957544399</v>
      </c>
      <c r="AJ181" s="65">
        <f t="shared" si="169"/>
        <v>-18142.531380077635</v>
      </c>
      <c r="AK181" s="65">
        <f t="shared" si="169"/>
        <v>34097.690957544393</v>
      </c>
      <c r="AL181" s="65">
        <f t="shared" si="169"/>
        <v>38735.21095754439</v>
      </c>
      <c r="AM181" s="65">
        <f t="shared" si="169"/>
        <v>44707.610957544392</v>
      </c>
      <c r="AN181" s="65">
        <f t="shared" si="169"/>
        <v>-12292.531380077633</v>
      </c>
      <c r="AO181" s="65">
        <f t="shared" si="169"/>
        <v>39360.89095754439</v>
      </c>
      <c r="AP181" s="65">
        <f t="shared" si="169"/>
        <v>40265.21095754439</v>
      </c>
      <c r="AQ181" s="65">
        <f t="shared" si="169"/>
        <v>44707.610957544392</v>
      </c>
      <c r="AR181" s="65">
        <f t="shared" si="169"/>
        <v>-12292.531380077633</v>
      </c>
      <c r="AS181" s="65">
        <f t="shared" si="169"/>
        <v>39360.89095754439</v>
      </c>
      <c r="AT181" s="65">
        <f t="shared" si="169"/>
        <v>-138113.92904245562</v>
      </c>
      <c r="AU181" s="65">
        <f t="shared" si="169"/>
        <v>54457.610957544392</v>
      </c>
      <c r="AV181" s="65">
        <f t="shared" si="169"/>
        <v>-2542.531380077633</v>
      </c>
      <c r="AW181" s="65">
        <f t="shared" si="169"/>
        <v>49110.89095754439</v>
      </c>
      <c r="AX181" s="65">
        <f t="shared" si="169"/>
        <v>54335.21095754439</v>
      </c>
      <c r="AY181" s="65">
        <f t="shared" si="169"/>
        <v>54457.610957544392</v>
      </c>
      <c r="AZ181" s="65">
        <f t="shared" si="169"/>
        <v>-2542.531380077633</v>
      </c>
      <c r="BA181" s="65">
        <f t="shared" si="169"/>
        <v>50202.89095754439</v>
      </c>
      <c r="BB181" s="65">
        <f t="shared" si="169"/>
        <v>51107.21095754439</v>
      </c>
      <c r="BC181" s="65">
        <f t="shared" si="169"/>
        <v>55046.719450763885</v>
      </c>
      <c r="BD181" s="65">
        <f t="shared" si="169"/>
        <v>-1953.4228868581467</v>
      </c>
      <c r="BE181" s="65">
        <f t="shared" si="169"/>
        <v>57437.59945076389</v>
      </c>
      <c r="BF181" s="65">
        <f t="shared" si="169"/>
        <v>54924.319450763884</v>
      </c>
      <c r="BG181" s="65">
        <f t="shared" si="169"/>
        <v>-157240.42054923612</v>
      </c>
      <c r="BH181" s="65">
        <f t="shared" si="169"/>
        <v>-2695.1878593594065</v>
      </c>
      <c r="BI181" s="65">
        <f t="shared" si="169"/>
        <v>63937.59945076389</v>
      </c>
      <c r="BJ181" s="65">
        <f t="shared" si="169"/>
        <v>61424.319450763884</v>
      </c>
      <c r="BK181" s="65">
        <f t="shared" si="169"/>
        <v>61546.719450763885</v>
      </c>
      <c r="BL181" s="65">
        <f t="shared" si="169"/>
        <v>3804.8121406405935</v>
      </c>
      <c r="BM181" s="65">
        <f t="shared" si="169"/>
        <v>56199.999450763884</v>
      </c>
      <c r="BN181" s="65">
        <f t="shared" si="169"/>
        <v>57104.319450763884</v>
      </c>
      <c r="BO181" s="65">
        <f t="shared" si="169"/>
        <v>61546.719450763885</v>
      </c>
      <c r="BP181" s="65">
        <f t="shared" ref="BP181:CD181" si="170">BP166+BP178</f>
        <v>3804.8121406405935</v>
      </c>
      <c r="BQ181" s="65">
        <f t="shared" si="170"/>
        <v>56199.999450763884</v>
      </c>
      <c r="BR181" s="65">
        <f t="shared" si="170"/>
        <v>70524.319450763884</v>
      </c>
      <c r="BS181" s="65">
        <f t="shared" si="170"/>
        <v>70646.719450763892</v>
      </c>
      <c r="BT181" s="65">
        <f t="shared" si="170"/>
        <v>-218570.32785935942</v>
      </c>
      <c r="BU181" s="65">
        <f t="shared" si="170"/>
        <v>65299.999450763884</v>
      </c>
      <c r="BV181" s="65">
        <f t="shared" si="170"/>
        <v>70524.319450763884</v>
      </c>
      <c r="BW181" s="65">
        <f t="shared" si="170"/>
        <v>70646.719450763892</v>
      </c>
      <c r="BX181" s="65">
        <f t="shared" si="170"/>
        <v>12904.812140640593</v>
      </c>
      <c r="BY181" s="65">
        <f t="shared" si="170"/>
        <v>58999.999450763884</v>
      </c>
      <c r="BZ181" s="65">
        <f t="shared" si="170"/>
        <v>66204.319450763884</v>
      </c>
      <c r="CA181" s="65">
        <f t="shared" si="170"/>
        <v>70646.719450763892</v>
      </c>
      <c r="CB181" s="65">
        <f t="shared" si="170"/>
        <v>11812.812140640593</v>
      </c>
      <c r="CC181" s="65">
        <f t="shared" si="170"/>
        <v>64207.999450763884</v>
      </c>
      <c r="CD181" s="65">
        <f t="shared" si="170"/>
        <v>69432.319450763884</v>
      </c>
      <c r="CE181" s="65">
        <f>CE166+CE178</f>
        <v>65090.719450763885</v>
      </c>
      <c r="CF181" s="65">
        <f>CF166+CF178</f>
        <v>43141.039450763878</v>
      </c>
      <c r="CG181" s="65">
        <f>CG166+CG178</f>
        <v>-198810.34054923611</v>
      </c>
      <c r="CH181" s="65">
        <f>CH166+CH178</f>
        <v>69432.319450763884</v>
      </c>
      <c r="CI181" s="65">
        <f>CI166+CI178</f>
        <v>65090.719450763885</v>
      </c>
      <c r="CJ181" s="65">
        <f t="shared" ref="CJ181:DB181" si="171">CJ166+CJ178</f>
        <v>43141.039450763878</v>
      </c>
      <c r="CK181" s="65">
        <f t="shared" si="171"/>
        <v>60978.799450763887</v>
      </c>
      <c r="CL181" s="65">
        <f t="shared" si="171"/>
        <v>65112.319450763884</v>
      </c>
      <c r="CM181" s="65">
        <f t="shared" si="171"/>
        <v>65090.719450763885</v>
      </c>
      <c r="CN181" s="65">
        <f t="shared" si="171"/>
        <v>43141.039450763878</v>
      </c>
      <c r="CO181" s="65">
        <f t="shared" si="171"/>
        <v>60391.999450763884</v>
      </c>
      <c r="CP181" s="65">
        <f t="shared" si="171"/>
        <v>69432.319450763884</v>
      </c>
      <c r="CQ181" s="65">
        <f t="shared" si="171"/>
        <v>65090.719450763885</v>
      </c>
      <c r="CR181" s="65">
        <f t="shared" si="171"/>
        <v>43141.039450763878</v>
      </c>
      <c r="CS181" s="65">
        <f t="shared" si="171"/>
        <v>60391.999450763884</v>
      </c>
      <c r="CT181" s="65">
        <f t="shared" si="171"/>
        <v>-188536.82054923614</v>
      </c>
      <c r="CU181" s="65">
        <f t="shared" si="171"/>
        <v>65090.719450763885</v>
      </c>
      <c r="CV181" s="65">
        <f t="shared" si="171"/>
        <v>43141.039450763878</v>
      </c>
      <c r="CW181" s="65">
        <f t="shared" si="171"/>
        <v>60391.999450763884</v>
      </c>
      <c r="CX181" s="65">
        <f t="shared" si="171"/>
        <v>65112.319450763884</v>
      </c>
      <c r="CY181" s="65">
        <f t="shared" si="171"/>
        <v>65090.719450763885</v>
      </c>
      <c r="CZ181" s="65">
        <f t="shared" si="171"/>
        <v>43141.039450763878</v>
      </c>
      <c r="DA181" s="65">
        <f t="shared" si="171"/>
        <v>60391.999450763884</v>
      </c>
      <c r="DB181" s="65">
        <f t="shared" si="171"/>
        <v>69432.319450763884</v>
      </c>
      <c r="DC181" s="65">
        <f t="shared" ref="DC181:FB181" si="172">DC166+DC178</f>
        <v>65831.319450763884</v>
      </c>
      <c r="DD181" s="65">
        <f t="shared" si="172"/>
        <v>64713.839450763888</v>
      </c>
      <c r="DE181" s="65">
        <f t="shared" si="172"/>
        <v>68126.599450763882</v>
      </c>
      <c r="DF181" s="65">
        <f t="shared" si="172"/>
        <v>69428.319450763884</v>
      </c>
      <c r="DG181" s="65">
        <f t="shared" si="172"/>
        <v>65827.319450763884</v>
      </c>
      <c r="DH181" s="65">
        <f t="shared" si="172"/>
        <v>64709.839450763888</v>
      </c>
      <c r="DI181" s="65">
        <f t="shared" si="172"/>
        <v>68122.599450763882</v>
      </c>
      <c r="DJ181" s="65">
        <f t="shared" si="172"/>
        <v>65104.319450763884</v>
      </c>
      <c r="DK181" s="65">
        <f t="shared" si="172"/>
        <v>65823.319450763884</v>
      </c>
      <c r="DL181" s="65">
        <f t="shared" si="172"/>
        <v>64705.839450763888</v>
      </c>
      <c r="DM181" s="65">
        <f t="shared" si="172"/>
        <v>60380.999450763884</v>
      </c>
      <c r="DN181" s="65">
        <f t="shared" si="172"/>
        <v>69420.319450763884</v>
      </c>
      <c r="DO181" s="65">
        <f t="shared" si="172"/>
        <v>65819.319450763884</v>
      </c>
      <c r="DP181" s="65">
        <f t="shared" si="172"/>
        <v>64701.839450763888</v>
      </c>
      <c r="DQ181" s="65">
        <f t="shared" si="172"/>
        <v>60376.999450763884</v>
      </c>
      <c r="DR181" s="65">
        <f t="shared" si="172"/>
        <v>69416.319450763884</v>
      </c>
      <c r="DS181" s="65">
        <f t="shared" si="172"/>
        <v>65815.319450763884</v>
      </c>
      <c r="DT181" s="65">
        <f t="shared" si="172"/>
        <v>64697.839450763888</v>
      </c>
      <c r="DU181" s="65">
        <f t="shared" si="172"/>
        <v>60372.999450763884</v>
      </c>
      <c r="DV181" s="65">
        <f t="shared" si="172"/>
        <v>65092.319450763884</v>
      </c>
      <c r="DW181" s="65">
        <f t="shared" si="172"/>
        <v>65811.319450763884</v>
      </c>
      <c r="DX181" s="65">
        <f t="shared" si="172"/>
        <v>64693.839450763888</v>
      </c>
      <c r="DY181" s="65">
        <f t="shared" si="172"/>
        <v>60368.999450763884</v>
      </c>
      <c r="DZ181" s="65">
        <f t="shared" si="172"/>
        <v>69408.319450763884</v>
      </c>
      <c r="EA181" s="65">
        <f t="shared" si="172"/>
        <v>65807.319450763884</v>
      </c>
      <c r="EB181" s="65">
        <f t="shared" si="172"/>
        <v>64689.839450763888</v>
      </c>
      <c r="EC181" s="65">
        <f t="shared" si="172"/>
        <v>60364.999450763884</v>
      </c>
      <c r="ED181" s="65">
        <f t="shared" si="172"/>
        <v>69404.319450763884</v>
      </c>
      <c r="EE181" s="65">
        <f t="shared" si="172"/>
        <v>65803.319450763884</v>
      </c>
      <c r="EF181" s="65">
        <f t="shared" si="172"/>
        <v>64685.839450763888</v>
      </c>
      <c r="EG181" s="65">
        <f t="shared" si="172"/>
        <v>60947.799450763887</v>
      </c>
      <c r="EH181" s="65">
        <f t="shared" si="172"/>
        <v>65080.319450763884</v>
      </c>
      <c r="EI181" s="65">
        <f t="shared" si="172"/>
        <v>65799.319450763884</v>
      </c>
      <c r="EJ181" s="65">
        <f t="shared" si="172"/>
        <v>64681.839450763888</v>
      </c>
      <c r="EK181" s="65">
        <f t="shared" si="172"/>
        <v>60943.799450763887</v>
      </c>
      <c r="EL181" s="65">
        <f t="shared" si="172"/>
        <v>69396.319450763884</v>
      </c>
      <c r="EM181" s="65">
        <f t="shared" si="172"/>
        <v>65795.319450763884</v>
      </c>
      <c r="EN181" s="65">
        <f t="shared" si="172"/>
        <v>64677.839450763888</v>
      </c>
      <c r="EO181" s="65">
        <f t="shared" si="172"/>
        <v>60352.999450763884</v>
      </c>
      <c r="EP181" s="65">
        <f t="shared" si="172"/>
        <v>69392.319450763884</v>
      </c>
      <c r="EQ181" s="65">
        <f t="shared" si="172"/>
        <v>65791.319450763884</v>
      </c>
      <c r="ER181" s="65">
        <f t="shared" si="172"/>
        <v>64673.839450763888</v>
      </c>
      <c r="ES181" s="65">
        <f t="shared" si="172"/>
        <v>60348.999450763884</v>
      </c>
      <c r="ET181" s="65">
        <f t="shared" si="172"/>
        <v>65068.319450763884</v>
      </c>
      <c r="EU181" s="65">
        <f t="shared" si="172"/>
        <v>65787.319450763884</v>
      </c>
      <c r="EV181" s="65">
        <f t="shared" si="172"/>
        <v>64669.839450763888</v>
      </c>
      <c r="EW181" s="65">
        <f t="shared" si="172"/>
        <v>60344.999450763884</v>
      </c>
      <c r="EX181" s="65">
        <f t="shared" si="172"/>
        <v>69384.319450763884</v>
      </c>
      <c r="EY181" s="65">
        <f t="shared" si="172"/>
        <v>65783.319450763884</v>
      </c>
      <c r="EZ181" s="65">
        <f t="shared" si="172"/>
        <v>64665.839450763888</v>
      </c>
      <c r="FA181" s="65">
        <f t="shared" si="172"/>
        <v>62601.079450763878</v>
      </c>
      <c r="FB181" s="65">
        <f t="shared" si="172"/>
        <v>69380.319450763884</v>
      </c>
    </row>
    <row r="182" spans="1:158" s="62" customFormat="1" x14ac:dyDescent="0.3">
      <c r="A182" s="53"/>
      <c r="B182" s="3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7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  <c r="DS182" s="65"/>
      <c r="DT182" s="65"/>
      <c r="DU182" s="65"/>
      <c r="DV182" s="65"/>
      <c r="DW182" s="65"/>
      <c r="DX182" s="65"/>
      <c r="DY182" s="65"/>
      <c r="DZ182" s="65"/>
      <c r="EA182" s="65"/>
      <c r="EB182" s="65"/>
      <c r="EC182" s="65"/>
      <c r="ED182" s="65"/>
      <c r="EE182" s="65"/>
      <c r="EF182" s="65"/>
      <c r="EG182" s="65"/>
      <c r="EH182" s="65"/>
      <c r="EI182" s="65"/>
      <c r="EJ182" s="65"/>
      <c r="EK182" s="65"/>
      <c r="EL182" s="65"/>
      <c r="EM182" s="65"/>
      <c r="EN182" s="65"/>
      <c r="EO182" s="65"/>
      <c r="EP182" s="65"/>
      <c r="EQ182" s="65"/>
      <c r="ER182" s="65"/>
      <c r="ES182" s="65"/>
      <c r="ET182" s="65"/>
      <c r="EU182" s="65"/>
      <c r="EV182" s="65"/>
      <c r="EW182" s="65"/>
      <c r="EX182" s="65"/>
      <c r="EY182" s="65"/>
      <c r="EZ182" s="65"/>
      <c r="FA182" s="65"/>
      <c r="FB182" s="65"/>
    </row>
    <row r="183" spans="1:158" s="62" customFormat="1" x14ac:dyDescent="0.3">
      <c r="A183" s="74" t="s">
        <v>137</v>
      </c>
      <c r="B183" s="3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7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  <c r="DS183" s="65"/>
      <c r="DT183" s="65"/>
      <c r="DU183" s="65"/>
      <c r="DV183" s="65"/>
      <c r="DW183" s="65"/>
      <c r="DX183" s="65"/>
      <c r="DY183" s="65"/>
      <c r="DZ183" s="65"/>
      <c r="EA183" s="65"/>
      <c r="EB183" s="65"/>
      <c r="EC183" s="65"/>
      <c r="ED183" s="65"/>
      <c r="EE183" s="65"/>
      <c r="EF183" s="65"/>
      <c r="EG183" s="65"/>
      <c r="EH183" s="65"/>
      <c r="EI183" s="65"/>
      <c r="EJ183" s="65"/>
      <c r="EK183" s="65"/>
      <c r="EL183" s="65"/>
      <c r="EM183" s="65"/>
      <c r="EN183" s="65"/>
      <c r="EO183" s="65"/>
      <c r="EP183" s="65"/>
      <c r="EQ183" s="65"/>
      <c r="ER183" s="65"/>
      <c r="ES183" s="65"/>
      <c r="ET183" s="65"/>
      <c r="EU183" s="65"/>
      <c r="EV183" s="65"/>
      <c r="EW183" s="65"/>
      <c r="EX183" s="65"/>
      <c r="EY183" s="65"/>
      <c r="EZ183" s="65"/>
      <c r="FA183" s="65"/>
      <c r="FB183" s="65"/>
    </row>
    <row r="184" spans="1:158" s="62" customFormat="1" x14ac:dyDescent="0.3">
      <c r="A184" s="53" t="s">
        <v>140</v>
      </c>
      <c r="B184" s="3"/>
      <c r="C184" s="65">
        <f>Model!C6</f>
        <v>8450000</v>
      </c>
      <c r="D184" s="65">
        <f>Engine!D126*Model!$B$3</f>
        <v>0</v>
      </c>
      <c r="E184" s="65">
        <f>Engine!E126*Model!$B$3</f>
        <v>0</v>
      </c>
      <c r="F184" s="65">
        <f>Engine!F126*Model!$B$3</f>
        <v>0</v>
      </c>
      <c r="G184" s="65">
        <f>Engine!G126*Model!$B$3</f>
        <v>0</v>
      </c>
      <c r="H184" s="65">
        <f>Engine!H126*Model!$B$3</f>
        <v>0</v>
      </c>
      <c r="I184" s="65">
        <f>Engine!I126*Model!$B$3</f>
        <v>0</v>
      </c>
      <c r="J184" s="65">
        <f>Engine!J126*Model!$B$3</f>
        <v>0</v>
      </c>
      <c r="K184" s="65">
        <f>Engine!K126*Model!$B$3</f>
        <v>0</v>
      </c>
      <c r="L184" s="65">
        <f>Engine!L126*Model!$B$3</f>
        <v>0</v>
      </c>
      <c r="M184" s="65">
        <f>Engine!M126*Model!$B$3</f>
        <v>0</v>
      </c>
      <c r="N184" s="65">
        <f>Engine!N126*Model!$B$3</f>
        <v>0</v>
      </c>
      <c r="O184" s="65">
        <f>Engine!O126*Model!$B$3</f>
        <v>0</v>
      </c>
      <c r="P184" s="65">
        <f>Engine!P126*Model!$B$3</f>
        <v>0</v>
      </c>
      <c r="Q184" s="65">
        <f>Engine!Q126*Model!$B$3</f>
        <v>0</v>
      </c>
      <c r="R184" s="67">
        <f>Engine!R126*Model!$B$3</f>
        <v>0</v>
      </c>
      <c r="S184" s="65">
        <f>Engine!S126*Model!$B$3</f>
        <v>0</v>
      </c>
      <c r="T184" s="65">
        <f>Engine!T126*Model!$B$3</f>
        <v>0</v>
      </c>
      <c r="U184" s="65">
        <f>Engine!U126*Model!$B$3</f>
        <v>0</v>
      </c>
      <c r="V184" s="65">
        <f>Engine!V126*Model!$B$3</f>
        <v>0</v>
      </c>
      <c r="W184" s="65">
        <f>Engine!W126*Model!$B$3</f>
        <v>0</v>
      </c>
      <c r="X184" s="65">
        <f>Engine!X126*Model!$B$3</f>
        <v>0</v>
      </c>
      <c r="Y184" s="65">
        <f>Engine!Y126*Model!$B$3</f>
        <v>0</v>
      </c>
      <c r="Z184" s="65">
        <f>Engine!Z126*Model!$B$3</f>
        <v>0</v>
      </c>
      <c r="AA184" s="65">
        <f>Engine!AA126*Model!$B$3</f>
        <v>0</v>
      </c>
      <c r="AB184" s="65">
        <f>Engine!AB126*Model!$B$3</f>
        <v>0</v>
      </c>
      <c r="AC184" s="65">
        <f>Engine!AC126*Model!$B$3</f>
        <v>0</v>
      </c>
      <c r="AD184" s="65">
        <f>Engine!AD126*Model!$B$3</f>
        <v>0</v>
      </c>
      <c r="AE184" s="65">
        <f>Engine!AE126*Model!$B$3</f>
        <v>0</v>
      </c>
      <c r="AF184" s="65">
        <f>Engine!AF126*Model!$B$3</f>
        <v>0</v>
      </c>
      <c r="AG184" s="65">
        <f>Engine!AG126*Model!$B$3</f>
        <v>0</v>
      </c>
      <c r="AH184" s="65">
        <f>Engine!AH126*Model!$B$3</f>
        <v>0</v>
      </c>
      <c r="AI184" s="65">
        <f>Engine!AI126*Model!$B$3</f>
        <v>0</v>
      </c>
      <c r="AJ184" s="65">
        <f>Engine!AJ126*Model!$B$3</f>
        <v>0</v>
      </c>
      <c r="AK184" s="65">
        <f>Engine!AK126*Model!$B$3</f>
        <v>0</v>
      </c>
      <c r="AL184" s="65">
        <f>Engine!AL126*Model!$B$3</f>
        <v>0</v>
      </c>
      <c r="AM184" s="65">
        <f>Engine!AM126*Model!$B$3</f>
        <v>0</v>
      </c>
      <c r="AN184" s="65">
        <f>Engine!AN126*Model!$B$3</f>
        <v>0</v>
      </c>
      <c r="AO184" s="65">
        <f>Engine!AO126*Model!$B$3</f>
        <v>0</v>
      </c>
      <c r="AP184" s="65">
        <f>Engine!AP126*Model!$B$3</f>
        <v>0</v>
      </c>
      <c r="AQ184" s="65">
        <f>Engine!AQ126*Model!$B$3</f>
        <v>0</v>
      </c>
      <c r="AR184" s="65">
        <f>Engine!AR126*Model!$B$3</f>
        <v>0</v>
      </c>
      <c r="AS184" s="65">
        <f>Engine!AS126*Model!$B$3</f>
        <v>0</v>
      </c>
      <c r="AT184" s="65">
        <f>Engine!AT126*Model!$B$3</f>
        <v>0</v>
      </c>
      <c r="AU184" s="65">
        <f>Engine!AU126*Model!$B$3</f>
        <v>0</v>
      </c>
      <c r="AV184" s="65">
        <f>Engine!AV126*Model!$B$3</f>
        <v>0</v>
      </c>
      <c r="AW184" s="65">
        <f>Engine!AW126*Model!$B$3</f>
        <v>0</v>
      </c>
      <c r="AX184" s="65">
        <f>Engine!AX126*Model!$B$3</f>
        <v>0</v>
      </c>
      <c r="AY184" s="65">
        <f>Engine!AY126*Model!$B$3</f>
        <v>0</v>
      </c>
      <c r="AZ184" s="65">
        <f>Engine!AZ126*Model!$B$3</f>
        <v>0</v>
      </c>
      <c r="BA184" s="65">
        <f>Engine!BA126*Model!$B$3</f>
        <v>0</v>
      </c>
      <c r="BB184" s="65">
        <f>Engine!BB126*Model!$B$3</f>
        <v>0</v>
      </c>
      <c r="BC184" s="65">
        <f>Engine!BC126*Model!$B$3</f>
        <v>0</v>
      </c>
      <c r="BD184" s="65">
        <f>Engine!BD126*Model!$B$3</f>
        <v>0</v>
      </c>
      <c r="BE184" s="65">
        <f>Engine!BE126*Model!$B$3</f>
        <v>0</v>
      </c>
      <c r="BF184" s="65">
        <f>Engine!BF126*Model!$B$3</f>
        <v>0</v>
      </c>
      <c r="BG184" s="65">
        <f>Engine!BG126*Model!$B$3</f>
        <v>0</v>
      </c>
      <c r="BH184" s="65">
        <f>Engine!BH126*Model!$B$3</f>
        <v>0</v>
      </c>
      <c r="BI184" s="65">
        <f>Engine!BI126*Model!$B$3</f>
        <v>0</v>
      </c>
      <c r="BJ184" s="65">
        <f>Engine!BJ126*Model!$B$3</f>
        <v>0</v>
      </c>
      <c r="BK184" s="65">
        <f>Engine!BK126*Model!$B$3</f>
        <v>0</v>
      </c>
      <c r="BL184" s="65">
        <f>Engine!BL126*Model!$B$3</f>
        <v>0</v>
      </c>
      <c r="BM184" s="65">
        <f>Engine!BM126*Model!$B$3</f>
        <v>0</v>
      </c>
      <c r="BN184" s="65">
        <f>Engine!BN126*Model!$B$3</f>
        <v>0</v>
      </c>
      <c r="BO184" s="65">
        <f>Engine!BO126*Model!$B$3</f>
        <v>0</v>
      </c>
      <c r="BP184" s="65">
        <f>Engine!BP126*Model!$B$3</f>
        <v>0</v>
      </c>
      <c r="BQ184" s="65">
        <f>Engine!BQ126*Model!$B$3</f>
        <v>0</v>
      </c>
      <c r="BR184" s="65">
        <f>Engine!BR126*Model!$B$3</f>
        <v>0</v>
      </c>
      <c r="BS184" s="65">
        <f>Engine!BS126*Model!$B$3</f>
        <v>0</v>
      </c>
      <c r="BT184" s="65">
        <f>Engine!BT126*Model!$B$3</f>
        <v>0</v>
      </c>
      <c r="BU184" s="65">
        <f>Engine!BU126*Model!$B$3</f>
        <v>0</v>
      </c>
      <c r="BV184" s="65">
        <f>Engine!BV126*Model!$B$3</f>
        <v>0</v>
      </c>
      <c r="BW184" s="65">
        <f>Engine!BW126*Model!$B$3</f>
        <v>0</v>
      </c>
      <c r="BX184" s="65">
        <f>Engine!BX126*Model!$B$3</f>
        <v>0</v>
      </c>
      <c r="BY184" s="65">
        <f>Engine!BY126*Model!$B$3</f>
        <v>0</v>
      </c>
      <c r="BZ184" s="65">
        <f>Engine!BZ126*Model!$B$3</f>
        <v>0</v>
      </c>
      <c r="CA184" s="65">
        <f>Engine!CA126*Model!$B$3</f>
        <v>0</v>
      </c>
      <c r="CB184" s="65">
        <f>Engine!CB126*Model!$B$3</f>
        <v>0</v>
      </c>
      <c r="CC184" s="65">
        <f>Engine!CC126*Model!$B$3</f>
        <v>0</v>
      </c>
      <c r="CD184" s="65">
        <f>Engine!CD126*Model!$B$3</f>
        <v>0</v>
      </c>
      <c r="CE184" s="65">
        <f>Engine!CE126*Model!$B$3</f>
        <v>0</v>
      </c>
      <c r="CF184" s="65">
        <f>Engine!CF126*Model!$B$3</f>
        <v>0</v>
      </c>
      <c r="CG184" s="65">
        <f>Engine!CG126*Model!$B$3</f>
        <v>0</v>
      </c>
      <c r="CH184" s="65">
        <f>Engine!CH126*Model!$B$3</f>
        <v>0</v>
      </c>
      <c r="CI184" s="65">
        <f>Engine!CI126*Model!$B$3</f>
        <v>0</v>
      </c>
      <c r="CJ184" s="65">
        <f>Engine!CJ126*Model!$B$3</f>
        <v>0</v>
      </c>
      <c r="CK184" s="65">
        <f>Engine!CK126*Model!$B$3</f>
        <v>0</v>
      </c>
      <c r="CL184" s="65">
        <f>Engine!CL126*Model!$B$3</f>
        <v>0</v>
      </c>
      <c r="CM184" s="65">
        <f>Engine!CM126*Model!$B$3</f>
        <v>0</v>
      </c>
      <c r="CN184" s="65">
        <f>Engine!CN126*Model!$B$3</f>
        <v>0</v>
      </c>
      <c r="CO184" s="65">
        <f>Engine!CO126*Model!$B$3</f>
        <v>0</v>
      </c>
      <c r="CP184" s="65">
        <f>Engine!CP126*Model!$B$3</f>
        <v>0</v>
      </c>
      <c r="CQ184" s="65">
        <f>Engine!CQ126*Model!$B$3</f>
        <v>0</v>
      </c>
      <c r="CR184" s="65">
        <f>Engine!CR126*Model!$B$3</f>
        <v>0</v>
      </c>
      <c r="CS184" s="65">
        <f>Engine!CS126*Model!$B$3</f>
        <v>0</v>
      </c>
      <c r="CT184" s="65">
        <f>Engine!CT126*Model!$B$3</f>
        <v>0</v>
      </c>
      <c r="CU184" s="65">
        <f>Engine!CU126*Model!$B$3</f>
        <v>0</v>
      </c>
      <c r="CV184" s="65">
        <f>Engine!CV126*Model!$B$3</f>
        <v>0</v>
      </c>
      <c r="CW184" s="65">
        <f>Engine!CW126*Model!$B$3</f>
        <v>0</v>
      </c>
      <c r="CX184" s="65">
        <f>Engine!CX126*Model!$B$3</f>
        <v>0</v>
      </c>
      <c r="CY184" s="65">
        <f>Engine!CY126*Model!$B$3</f>
        <v>0</v>
      </c>
      <c r="CZ184" s="65">
        <f>Engine!CZ126*Model!$B$3</f>
        <v>0</v>
      </c>
      <c r="DA184" s="65">
        <f>Engine!DA126*Model!$B$3</f>
        <v>0</v>
      </c>
      <c r="DB184" s="65">
        <f>Engine!DB126*Model!$B$3</f>
        <v>0</v>
      </c>
      <c r="DC184" s="65">
        <f>Engine!DC126*Model!$B$3</f>
        <v>0</v>
      </c>
      <c r="DD184" s="65">
        <f>Engine!DD126*Model!$B$3</f>
        <v>0</v>
      </c>
      <c r="DE184" s="65">
        <f>Engine!DE126*Model!$B$3</f>
        <v>0</v>
      </c>
      <c r="DF184" s="65">
        <f>Engine!DF126*Model!$B$3</f>
        <v>0</v>
      </c>
      <c r="DG184" s="65">
        <f>Engine!DG126*Model!$B$3</f>
        <v>0</v>
      </c>
      <c r="DH184" s="65">
        <f>Engine!DH126*Model!$B$3</f>
        <v>0</v>
      </c>
      <c r="DI184" s="65">
        <f>Engine!DI126*Model!$B$3</f>
        <v>0</v>
      </c>
      <c r="DJ184" s="65">
        <f>Engine!DJ126*Model!$B$3</f>
        <v>0</v>
      </c>
      <c r="DK184" s="65">
        <f>Engine!DK126*Model!$B$3</f>
        <v>0</v>
      </c>
      <c r="DL184" s="65">
        <f>Engine!DL126*Model!$B$3</f>
        <v>0</v>
      </c>
      <c r="DM184" s="65">
        <f>Engine!DM126*Model!$B$3</f>
        <v>0</v>
      </c>
      <c r="DN184" s="65">
        <f>Engine!DN126*Model!$B$3</f>
        <v>0</v>
      </c>
      <c r="DO184" s="65">
        <f>Engine!DO126*Model!$B$3</f>
        <v>0</v>
      </c>
      <c r="DP184" s="65">
        <f>Engine!DP126*Model!$B$3</f>
        <v>0</v>
      </c>
      <c r="DQ184" s="65">
        <f>Engine!DQ126*Model!$B$3</f>
        <v>0</v>
      </c>
      <c r="DR184" s="65">
        <f>Engine!DR126*Model!$B$3</f>
        <v>0</v>
      </c>
      <c r="DS184" s="65">
        <f>Engine!DS126*Model!$B$3</f>
        <v>0</v>
      </c>
      <c r="DT184" s="65">
        <f>Engine!DT126*Model!$B$3</f>
        <v>0</v>
      </c>
      <c r="DU184" s="65">
        <f>Engine!DU126*Model!$B$3</f>
        <v>0</v>
      </c>
      <c r="DV184" s="65">
        <f>Engine!DV126*Model!$B$3</f>
        <v>0</v>
      </c>
      <c r="DW184" s="65">
        <f>Engine!DW126*Model!$B$3</f>
        <v>0</v>
      </c>
      <c r="DX184" s="65">
        <f>Engine!DX126*Model!$B$3</f>
        <v>0</v>
      </c>
      <c r="DY184" s="65">
        <f>Engine!DY126*Model!$B$3</f>
        <v>0</v>
      </c>
      <c r="DZ184" s="65">
        <f>Engine!DZ126*Model!$B$3</f>
        <v>0</v>
      </c>
      <c r="EA184" s="65">
        <f>Engine!EA126*Model!$B$3</f>
        <v>0</v>
      </c>
      <c r="EB184" s="65">
        <f>Engine!EB126*Model!$B$3</f>
        <v>0</v>
      </c>
      <c r="EC184" s="65">
        <f>Engine!EC126*Model!$B$3</f>
        <v>0</v>
      </c>
      <c r="ED184" s="65">
        <f>Engine!ED126*Model!$B$3</f>
        <v>0</v>
      </c>
      <c r="EE184" s="65">
        <f>Engine!EE126*Model!$B$3</f>
        <v>0</v>
      </c>
      <c r="EF184" s="65">
        <f>Engine!EF126*Model!$B$3</f>
        <v>0</v>
      </c>
      <c r="EG184" s="65">
        <f>Engine!EG126*Model!$B$3</f>
        <v>0</v>
      </c>
      <c r="EH184" s="65">
        <f>Engine!EH126*Model!$B$3</f>
        <v>0</v>
      </c>
      <c r="EI184" s="65">
        <f>Engine!EI126*Model!$B$3</f>
        <v>0</v>
      </c>
      <c r="EJ184" s="65">
        <f>Engine!EJ126*Model!$B$3</f>
        <v>0</v>
      </c>
      <c r="EK184" s="65">
        <f>Engine!EK126*Model!$B$3</f>
        <v>0</v>
      </c>
      <c r="EL184" s="65">
        <f>Engine!EL126*Model!$B$3</f>
        <v>0</v>
      </c>
      <c r="EM184" s="65">
        <f>Engine!EM126*Model!$B$3</f>
        <v>0</v>
      </c>
      <c r="EN184" s="65">
        <f>Engine!EN126*Model!$B$3</f>
        <v>0</v>
      </c>
      <c r="EO184" s="65">
        <f>Engine!EO126*Model!$B$3</f>
        <v>0</v>
      </c>
      <c r="EP184" s="65">
        <f>Engine!EP126*Model!$B$3</f>
        <v>0</v>
      </c>
      <c r="EQ184" s="65">
        <f>Engine!EQ126*Model!$B$3</f>
        <v>0</v>
      </c>
      <c r="ER184" s="65">
        <f>Engine!ER126*Model!$B$3</f>
        <v>0</v>
      </c>
      <c r="ES184" s="65">
        <f>Engine!ES126*Model!$B$3</f>
        <v>0</v>
      </c>
      <c r="ET184" s="65">
        <f>Engine!ET126*Model!$B$3</f>
        <v>0</v>
      </c>
      <c r="EU184" s="65">
        <f>Engine!EU126*Model!$B$3</f>
        <v>0</v>
      </c>
      <c r="EV184" s="65">
        <f>Engine!EV126*Model!$B$3</f>
        <v>0</v>
      </c>
      <c r="EW184" s="65">
        <f>Engine!EW126*Model!$B$3</f>
        <v>0</v>
      </c>
      <c r="EX184" s="65">
        <f>Engine!EX126*Model!$B$3</f>
        <v>0</v>
      </c>
      <c r="EY184" s="65">
        <f>Engine!EY126*Model!$B$3</f>
        <v>0</v>
      </c>
      <c r="EZ184" s="65">
        <f>Engine!EZ126*Model!$B$3</f>
        <v>0</v>
      </c>
      <c r="FA184" s="65">
        <f>Engine!FA126*Model!$B$3</f>
        <v>0</v>
      </c>
      <c r="FB184" s="65">
        <f>Engine!FB126*Model!$B$3</f>
        <v>0</v>
      </c>
    </row>
    <row r="185" spans="1:158" s="62" customFormat="1" x14ac:dyDescent="0.3">
      <c r="A185" s="53" t="s">
        <v>141</v>
      </c>
      <c r="B185" s="3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7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  <c r="DS185" s="65"/>
      <c r="DT185" s="65"/>
      <c r="DU185" s="65"/>
      <c r="DV185" s="65"/>
      <c r="DW185" s="65"/>
      <c r="DX185" s="65"/>
      <c r="DY185" s="65"/>
      <c r="DZ185" s="65"/>
      <c r="EA185" s="65"/>
      <c r="EB185" s="65"/>
      <c r="EC185" s="65"/>
      <c r="ED185" s="65"/>
      <c r="EE185" s="65"/>
      <c r="EF185" s="65"/>
      <c r="EG185" s="65"/>
      <c r="EH185" s="65"/>
      <c r="EI185" s="65"/>
      <c r="EJ185" s="65"/>
      <c r="EK185" s="65"/>
      <c r="EL185" s="65"/>
      <c r="EM185" s="65"/>
      <c r="EN185" s="65"/>
      <c r="EO185" s="65"/>
      <c r="EP185" s="65"/>
      <c r="EQ185" s="65"/>
      <c r="ER185" s="65"/>
      <c r="ES185" s="65"/>
      <c r="ET185" s="65"/>
      <c r="EU185" s="65"/>
      <c r="EV185" s="65"/>
      <c r="EW185" s="65"/>
      <c r="EX185" s="65"/>
      <c r="EY185" s="65"/>
      <c r="EZ185" s="65"/>
      <c r="FA185" s="65"/>
      <c r="FB185" s="65"/>
    </row>
    <row r="186" spans="1:158" ht="7.95" customHeight="1" x14ac:dyDescent="0.3">
      <c r="A186" s="73"/>
      <c r="B186" s="17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79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  <c r="DS186" s="68"/>
      <c r="DT186" s="68"/>
      <c r="DU186" s="68"/>
      <c r="DV186" s="68"/>
      <c r="DW186" s="68"/>
      <c r="DX186" s="68"/>
      <c r="DY186" s="68"/>
      <c r="DZ186" s="68"/>
      <c r="EA186" s="68"/>
      <c r="EB186" s="68"/>
      <c r="EC186" s="68"/>
      <c r="ED186" s="68"/>
      <c r="EE186" s="68"/>
      <c r="EF186" s="68"/>
      <c r="EG186" s="68"/>
      <c r="EH186" s="68"/>
      <c r="EI186" s="68"/>
      <c r="EJ186" s="68"/>
      <c r="EK186" s="68"/>
      <c r="EL186" s="68"/>
      <c r="EM186" s="68"/>
      <c r="EN186" s="68"/>
      <c r="EO186" s="68"/>
      <c r="EP186" s="68"/>
      <c r="EQ186" s="68"/>
      <c r="ER186" s="68"/>
      <c r="ES186" s="68"/>
      <c r="ET186" s="68"/>
      <c r="EU186" s="68"/>
      <c r="EV186" s="68"/>
      <c r="EW186" s="68"/>
      <c r="EX186" s="68"/>
      <c r="EY186" s="68"/>
      <c r="EZ186" s="68"/>
      <c r="FA186" s="68"/>
      <c r="FB186" s="68"/>
    </row>
    <row r="187" spans="1:158" ht="7.95" customHeight="1" x14ac:dyDescent="0.3"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  <c r="DS187" s="65"/>
      <c r="DT187" s="65"/>
      <c r="DU187" s="65"/>
      <c r="DV187" s="65"/>
      <c r="DW187" s="65"/>
      <c r="DX187" s="65"/>
      <c r="DY187" s="65"/>
      <c r="DZ187" s="65"/>
      <c r="EA187" s="65"/>
      <c r="EB187" s="65"/>
      <c r="EC187" s="65"/>
      <c r="ED187" s="65"/>
      <c r="EE187" s="65"/>
      <c r="EF187" s="65"/>
      <c r="EG187" s="65"/>
      <c r="EH187" s="65"/>
      <c r="EI187" s="65"/>
      <c r="EJ187" s="65"/>
      <c r="EK187" s="65"/>
      <c r="EL187" s="65"/>
      <c r="EM187" s="65"/>
      <c r="EN187" s="65"/>
      <c r="EO187" s="65"/>
      <c r="EP187" s="65"/>
      <c r="EQ187" s="65"/>
      <c r="ER187" s="65"/>
      <c r="ES187" s="65"/>
      <c r="ET187" s="65"/>
      <c r="EU187" s="65"/>
      <c r="EV187" s="65"/>
      <c r="EW187" s="65"/>
      <c r="EX187" s="65"/>
      <c r="EY187" s="65"/>
      <c r="EZ187" s="65"/>
      <c r="FA187" s="65"/>
      <c r="FB187" s="65"/>
    </row>
    <row r="188" spans="1:158" s="62" customFormat="1" x14ac:dyDescent="0.3">
      <c r="A188" s="75" t="s">
        <v>142</v>
      </c>
      <c r="B188" s="63"/>
      <c r="C188" s="72">
        <f>C184-C185</f>
        <v>8450000</v>
      </c>
      <c r="D188" s="72">
        <f>C188+D184-D185</f>
        <v>8450000</v>
      </c>
      <c r="E188" s="72">
        <f t="shared" ref="E188:BP188" si="173">D188+E184-E185</f>
        <v>8450000</v>
      </c>
      <c r="F188" s="72">
        <f t="shared" si="173"/>
        <v>8450000</v>
      </c>
      <c r="G188" s="72">
        <f t="shared" si="173"/>
        <v>8450000</v>
      </c>
      <c r="H188" s="72">
        <f t="shared" si="173"/>
        <v>8450000</v>
      </c>
      <c r="I188" s="72">
        <f t="shared" si="173"/>
        <v>8450000</v>
      </c>
      <c r="J188" s="72">
        <f t="shared" si="173"/>
        <v>8450000</v>
      </c>
      <c r="K188" s="72">
        <f t="shared" si="173"/>
        <v>8450000</v>
      </c>
      <c r="L188" s="72">
        <f t="shared" si="173"/>
        <v>8450000</v>
      </c>
      <c r="M188" s="72">
        <f t="shared" si="173"/>
        <v>8450000</v>
      </c>
      <c r="N188" s="72">
        <f t="shared" si="173"/>
        <v>8450000</v>
      </c>
      <c r="O188" s="72">
        <f t="shared" si="173"/>
        <v>8450000</v>
      </c>
      <c r="P188" s="72">
        <f t="shared" si="173"/>
        <v>8450000</v>
      </c>
      <c r="Q188" s="72">
        <f t="shared" si="173"/>
        <v>8450000</v>
      </c>
      <c r="R188" s="81">
        <f t="shared" si="173"/>
        <v>8450000</v>
      </c>
      <c r="S188" s="72">
        <f t="shared" si="173"/>
        <v>8450000</v>
      </c>
      <c r="T188" s="72">
        <f t="shared" si="173"/>
        <v>8450000</v>
      </c>
      <c r="U188" s="72">
        <f t="shared" si="173"/>
        <v>8450000</v>
      </c>
      <c r="V188" s="72">
        <f t="shared" si="173"/>
        <v>8450000</v>
      </c>
      <c r="W188" s="72">
        <f t="shared" si="173"/>
        <v>8450000</v>
      </c>
      <c r="X188" s="72">
        <f t="shared" si="173"/>
        <v>8450000</v>
      </c>
      <c r="Y188" s="72">
        <f t="shared" si="173"/>
        <v>8450000</v>
      </c>
      <c r="Z188" s="72">
        <f t="shared" si="173"/>
        <v>8450000</v>
      </c>
      <c r="AA188" s="72">
        <f t="shared" si="173"/>
        <v>8450000</v>
      </c>
      <c r="AB188" s="72">
        <f t="shared" si="173"/>
        <v>8450000</v>
      </c>
      <c r="AC188" s="72">
        <f t="shared" si="173"/>
        <v>8450000</v>
      </c>
      <c r="AD188" s="72">
        <f t="shared" si="173"/>
        <v>8450000</v>
      </c>
      <c r="AE188" s="72">
        <f t="shared" si="173"/>
        <v>8450000</v>
      </c>
      <c r="AF188" s="72">
        <f t="shared" si="173"/>
        <v>8450000</v>
      </c>
      <c r="AG188" s="72">
        <f t="shared" si="173"/>
        <v>8450000</v>
      </c>
      <c r="AH188" s="72">
        <f t="shared" si="173"/>
        <v>8450000</v>
      </c>
      <c r="AI188" s="72">
        <f t="shared" si="173"/>
        <v>8450000</v>
      </c>
      <c r="AJ188" s="72">
        <f t="shared" si="173"/>
        <v>8450000</v>
      </c>
      <c r="AK188" s="72">
        <f t="shared" si="173"/>
        <v>8450000</v>
      </c>
      <c r="AL188" s="72">
        <f t="shared" si="173"/>
        <v>8450000</v>
      </c>
      <c r="AM188" s="72">
        <f t="shared" si="173"/>
        <v>8450000</v>
      </c>
      <c r="AN188" s="72">
        <f t="shared" si="173"/>
        <v>8450000</v>
      </c>
      <c r="AO188" s="72">
        <f t="shared" si="173"/>
        <v>8450000</v>
      </c>
      <c r="AP188" s="72">
        <f t="shared" si="173"/>
        <v>8450000</v>
      </c>
      <c r="AQ188" s="72">
        <f t="shared" si="173"/>
        <v>8450000</v>
      </c>
      <c r="AR188" s="72">
        <f t="shared" si="173"/>
        <v>8450000</v>
      </c>
      <c r="AS188" s="72">
        <f t="shared" si="173"/>
        <v>8450000</v>
      </c>
      <c r="AT188" s="72">
        <f t="shared" si="173"/>
        <v>8450000</v>
      </c>
      <c r="AU188" s="72">
        <f t="shared" si="173"/>
        <v>8450000</v>
      </c>
      <c r="AV188" s="72">
        <f t="shared" si="173"/>
        <v>8450000</v>
      </c>
      <c r="AW188" s="72">
        <f t="shared" si="173"/>
        <v>8450000</v>
      </c>
      <c r="AX188" s="72">
        <f t="shared" si="173"/>
        <v>8450000</v>
      </c>
      <c r="AY188" s="72">
        <f t="shared" si="173"/>
        <v>8450000</v>
      </c>
      <c r="AZ188" s="72">
        <f t="shared" si="173"/>
        <v>8450000</v>
      </c>
      <c r="BA188" s="72">
        <f t="shared" si="173"/>
        <v>8450000</v>
      </c>
      <c r="BB188" s="72">
        <f t="shared" si="173"/>
        <v>8450000</v>
      </c>
      <c r="BC188" s="72">
        <f t="shared" si="173"/>
        <v>8450000</v>
      </c>
      <c r="BD188" s="72">
        <f t="shared" si="173"/>
        <v>8450000</v>
      </c>
      <c r="BE188" s="72">
        <f t="shared" si="173"/>
        <v>8450000</v>
      </c>
      <c r="BF188" s="72">
        <f t="shared" si="173"/>
        <v>8450000</v>
      </c>
      <c r="BG188" s="72">
        <f t="shared" si="173"/>
        <v>8450000</v>
      </c>
      <c r="BH188" s="72">
        <f t="shared" si="173"/>
        <v>8450000</v>
      </c>
      <c r="BI188" s="72">
        <f t="shared" si="173"/>
        <v>8450000</v>
      </c>
      <c r="BJ188" s="72">
        <f t="shared" si="173"/>
        <v>8450000</v>
      </c>
      <c r="BK188" s="72">
        <f t="shared" si="173"/>
        <v>8450000</v>
      </c>
      <c r="BL188" s="72">
        <f t="shared" si="173"/>
        <v>8450000</v>
      </c>
      <c r="BM188" s="72">
        <f t="shared" si="173"/>
        <v>8450000</v>
      </c>
      <c r="BN188" s="72">
        <f t="shared" si="173"/>
        <v>8450000</v>
      </c>
      <c r="BO188" s="72">
        <f t="shared" si="173"/>
        <v>8450000</v>
      </c>
      <c r="BP188" s="72">
        <f t="shared" si="173"/>
        <v>8450000</v>
      </c>
      <c r="BQ188" s="72">
        <f t="shared" ref="BQ188:DB188" si="174">BP188+BQ184-BQ185</f>
        <v>8450000</v>
      </c>
      <c r="BR188" s="72">
        <f t="shared" si="174"/>
        <v>8450000</v>
      </c>
      <c r="BS188" s="72">
        <f t="shared" si="174"/>
        <v>8450000</v>
      </c>
      <c r="BT188" s="72">
        <f t="shared" si="174"/>
        <v>8450000</v>
      </c>
      <c r="BU188" s="72">
        <f t="shared" si="174"/>
        <v>8450000</v>
      </c>
      <c r="BV188" s="72">
        <f t="shared" si="174"/>
        <v>8450000</v>
      </c>
      <c r="BW188" s="72">
        <f t="shared" si="174"/>
        <v>8450000</v>
      </c>
      <c r="BX188" s="72">
        <f t="shared" si="174"/>
        <v>8450000</v>
      </c>
      <c r="BY188" s="72">
        <f t="shared" si="174"/>
        <v>8450000</v>
      </c>
      <c r="BZ188" s="72">
        <f t="shared" si="174"/>
        <v>8450000</v>
      </c>
      <c r="CA188" s="72">
        <f t="shared" si="174"/>
        <v>8450000</v>
      </c>
      <c r="CB188" s="72">
        <f t="shared" si="174"/>
        <v>8450000</v>
      </c>
      <c r="CC188" s="72">
        <f t="shared" si="174"/>
        <v>8450000</v>
      </c>
      <c r="CD188" s="72">
        <f t="shared" si="174"/>
        <v>8450000</v>
      </c>
      <c r="CE188" s="72">
        <f t="shared" si="174"/>
        <v>8450000</v>
      </c>
      <c r="CF188" s="72">
        <f t="shared" si="174"/>
        <v>8450000</v>
      </c>
      <c r="CG188" s="72">
        <f t="shared" si="174"/>
        <v>8450000</v>
      </c>
      <c r="CH188" s="72">
        <f t="shared" si="174"/>
        <v>8450000</v>
      </c>
      <c r="CI188" s="72">
        <f t="shared" si="174"/>
        <v>8450000</v>
      </c>
      <c r="CJ188" s="72">
        <f t="shared" si="174"/>
        <v>8450000</v>
      </c>
      <c r="CK188" s="72">
        <f t="shared" si="174"/>
        <v>8450000</v>
      </c>
      <c r="CL188" s="72">
        <f t="shared" si="174"/>
        <v>8450000</v>
      </c>
      <c r="CM188" s="72">
        <f t="shared" si="174"/>
        <v>8450000</v>
      </c>
      <c r="CN188" s="72">
        <f t="shared" si="174"/>
        <v>8450000</v>
      </c>
      <c r="CO188" s="72">
        <f t="shared" si="174"/>
        <v>8450000</v>
      </c>
      <c r="CP188" s="72">
        <f t="shared" si="174"/>
        <v>8450000</v>
      </c>
      <c r="CQ188" s="72">
        <f t="shared" si="174"/>
        <v>8450000</v>
      </c>
      <c r="CR188" s="72">
        <f t="shared" si="174"/>
        <v>8450000</v>
      </c>
      <c r="CS188" s="72">
        <f t="shared" si="174"/>
        <v>8450000</v>
      </c>
      <c r="CT188" s="72">
        <f t="shared" si="174"/>
        <v>8450000</v>
      </c>
      <c r="CU188" s="72">
        <f t="shared" si="174"/>
        <v>8450000</v>
      </c>
      <c r="CV188" s="72">
        <f t="shared" si="174"/>
        <v>8450000</v>
      </c>
      <c r="CW188" s="72">
        <f t="shared" si="174"/>
        <v>8450000</v>
      </c>
      <c r="CX188" s="72">
        <f t="shared" si="174"/>
        <v>8450000</v>
      </c>
      <c r="CY188" s="72">
        <f t="shared" si="174"/>
        <v>8450000</v>
      </c>
      <c r="CZ188" s="72">
        <f t="shared" si="174"/>
        <v>8450000</v>
      </c>
      <c r="DA188" s="72">
        <f t="shared" si="174"/>
        <v>8450000</v>
      </c>
      <c r="DB188" s="72">
        <f t="shared" si="174"/>
        <v>8450000</v>
      </c>
      <c r="DC188" s="72">
        <f t="shared" ref="DC188" si="175">DB188+DC184-DC185</f>
        <v>8450000</v>
      </c>
      <c r="DD188" s="72">
        <f t="shared" ref="DD188" si="176">DC188+DD184-DD185</f>
        <v>8450000</v>
      </c>
      <c r="DE188" s="72">
        <f t="shared" ref="DE188" si="177">DD188+DE184-DE185</f>
        <v>8450000</v>
      </c>
      <c r="DF188" s="72">
        <f t="shared" ref="DF188" si="178">DE188+DF184-DF185</f>
        <v>8450000</v>
      </c>
      <c r="DG188" s="72">
        <f t="shared" ref="DG188" si="179">DF188+DG184-DG185</f>
        <v>8450000</v>
      </c>
      <c r="DH188" s="72">
        <f t="shared" ref="DH188" si="180">DG188+DH184-DH185</f>
        <v>8450000</v>
      </c>
      <c r="DI188" s="72">
        <f t="shared" ref="DI188" si="181">DH188+DI184-DI185</f>
        <v>8450000</v>
      </c>
      <c r="DJ188" s="72">
        <f t="shared" ref="DJ188" si="182">DI188+DJ184-DJ185</f>
        <v>8450000</v>
      </c>
      <c r="DK188" s="72">
        <f t="shared" ref="DK188" si="183">DJ188+DK184-DK185</f>
        <v>8450000</v>
      </c>
      <c r="DL188" s="72">
        <f t="shared" ref="DL188" si="184">DK188+DL184-DL185</f>
        <v>8450000</v>
      </c>
      <c r="DM188" s="72">
        <f t="shared" ref="DM188" si="185">DL188+DM184-DM185</f>
        <v>8450000</v>
      </c>
      <c r="DN188" s="72">
        <f t="shared" ref="DN188" si="186">DM188+DN184-DN185</f>
        <v>8450000</v>
      </c>
      <c r="DO188" s="72">
        <f t="shared" ref="DO188" si="187">DN188+DO184-DO185</f>
        <v>8450000</v>
      </c>
      <c r="DP188" s="72">
        <f t="shared" ref="DP188" si="188">DO188+DP184-DP185</f>
        <v>8450000</v>
      </c>
      <c r="DQ188" s="72">
        <f t="shared" ref="DQ188" si="189">DP188+DQ184-DQ185</f>
        <v>8450000</v>
      </c>
      <c r="DR188" s="72">
        <f t="shared" ref="DR188" si="190">DQ188+DR184-DR185</f>
        <v>8450000</v>
      </c>
      <c r="DS188" s="72">
        <f t="shared" ref="DS188" si="191">DR188+DS184-DS185</f>
        <v>8450000</v>
      </c>
      <c r="DT188" s="72">
        <f t="shared" ref="DT188" si="192">DS188+DT184-DT185</f>
        <v>8450000</v>
      </c>
      <c r="DU188" s="72">
        <f t="shared" ref="DU188" si="193">DT188+DU184-DU185</f>
        <v>8450000</v>
      </c>
      <c r="DV188" s="72">
        <f t="shared" ref="DV188" si="194">DU188+DV184-DV185</f>
        <v>8450000</v>
      </c>
      <c r="DW188" s="72">
        <f t="shared" ref="DW188" si="195">DV188+DW184-DW185</f>
        <v>8450000</v>
      </c>
      <c r="DX188" s="72">
        <f t="shared" ref="DX188" si="196">DW188+DX184-DX185</f>
        <v>8450000</v>
      </c>
      <c r="DY188" s="72">
        <f t="shared" ref="DY188" si="197">DX188+DY184-DY185</f>
        <v>8450000</v>
      </c>
      <c r="DZ188" s="72">
        <f t="shared" ref="DZ188" si="198">DY188+DZ184-DZ185</f>
        <v>8450000</v>
      </c>
      <c r="EA188" s="72">
        <f t="shared" ref="EA188" si="199">DZ188+EA184-EA185</f>
        <v>8450000</v>
      </c>
      <c r="EB188" s="72">
        <f t="shared" ref="EB188" si="200">EA188+EB184-EB185</f>
        <v>8450000</v>
      </c>
      <c r="EC188" s="72">
        <f t="shared" ref="EC188" si="201">EB188+EC184-EC185</f>
        <v>8450000</v>
      </c>
      <c r="ED188" s="72">
        <f t="shared" ref="ED188" si="202">EC188+ED184-ED185</f>
        <v>8450000</v>
      </c>
      <c r="EE188" s="72">
        <f t="shared" ref="EE188" si="203">ED188+EE184-EE185</f>
        <v>8450000</v>
      </c>
      <c r="EF188" s="72">
        <f t="shared" ref="EF188" si="204">EE188+EF184-EF185</f>
        <v>8450000</v>
      </c>
      <c r="EG188" s="72">
        <f t="shared" ref="EG188" si="205">EF188+EG184-EG185</f>
        <v>8450000</v>
      </c>
      <c r="EH188" s="72">
        <f t="shared" ref="EH188" si="206">EG188+EH184-EH185</f>
        <v>8450000</v>
      </c>
      <c r="EI188" s="72">
        <f t="shared" ref="EI188" si="207">EH188+EI184-EI185</f>
        <v>8450000</v>
      </c>
      <c r="EJ188" s="72">
        <f t="shared" ref="EJ188" si="208">EI188+EJ184-EJ185</f>
        <v>8450000</v>
      </c>
      <c r="EK188" s="72">
        <f t="shared" ref="EK188" si="209">EJ188+EK184-EK185</f>
        <v>8450000</v>
      </c>
      <c r="EL188" s="72">
        <f t="shared" ref="EL188" si="210">EK188+EL184-EL185</f>
        <v>8450000</v>
      </c>
      <c r="EM188" s="72">
        <f t="shared" ref="EM188" si="211">EL188+EM184-EM185</f>
        <v>8450000</v>
      </c>
      <c r="EN188" s="72">
        <f t="shared" ref="EN188" si="212">EM188+EN184-EN185</f>
        <v>8450000</v>
      </c>
      <c r="EO188" s="72">
        <f t="shared" ref="EO188" si="213">EN188+EO184-EO185</f>
        <v>8450000</v>
      </c>
      <c r="EP188" s="72">
        <f t="shared" ref="EP188" si="214">EO188+EP184-EP185</f>
        <v>8450000</v>
      </c>
      <c r="EQ188" s="72">
        <f t="shared" ref="EQ188" si="215">EP188+EQ184-EQ185</f>
        <v>8450000</v>
      </c>
      <c r="ER188" s="72">
        <f t="shared" ref="ER188" si="216">EQ188+ER184-ER185</f>
        <v>8450000</v>
      </c>
      <c r="ES188" s="72">
        <f t="shared" ref="ES188" si="217">ER188+ES184-ES185</f>
        <v>8450000</v>
      </c>
      <c r="ET188" s="72">
        <f t="shared" ref="ET188" si="218">ES188+ET184-ET185</f>
        <v>8450000</v>
      </c>
      <c r="EU188" s="72">
        <f t="shared" ref="EU188" si="219">ET188+EU184-EU185</f>
        <v>8450000</v>
      </c>
      <c r="EV188" s="72">
        <f t="shared" ref="EV188" si="220">EU188+EV184-EV185</f>
        <v>8450000</v>
      </c>
      <c r="EW188" s="72">
        <f t="shared" ref="EW188" si="221">EV188+EW184-EW185</f>
        <v>8450000</v>
      </c>
      <c r="EX188" s="72">
        <f t="shared" ref="EX188" si="222">EW188+EX184-EX185</f>
        <v>8450000</v>
      </c>
      <c r="EY188" s="72">
        <f t="shared" ref="EY188" si="223">EX188+EY184-EY185</f>
        <v>8450000</v>
      </c>
      <c r="EZ188" s="72">
        <f t="shared" ref="EZ188" si="224">EY188+EZ184-EZ185</f>
        <v>8450000</v>
      </c>
      <c r="FA188" s="72">
        <f t="shared" ref="FA188" si="225">EZ188+FA184-FA185</f>
        <v>8450000</v>
      </c>
      <c r="FB188" s="72">
        <f t="shared" ref="FB188" si="226">FA188+FB184-FB185</f>
        <v>8450000</v>
      </c>
    </row>
    <row r="189" spans="1:158" s="62" customFormat="1" x14ac:dyDescent="0.3">
      <c r="A189" s="53"/>
      <c r="B189" s="3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7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  <c r="DS189" s="65"/>
      <c r="DT189" s="65"/>
      <c r="DU189" s="65"/>
      <c r="DV189" s="65"/>
      <c r="DW189" s="65"/>
      <c r="DX189" s="65"/>
      <c r="DY189" s="65"/>
      <c r="DZ189" s="65"/>
      <c r="EA189" s="65"/>
      <c r="EB189" s="65"/>
      <c r="EC189" s="65"/>
      <c r="ED189" s="65"/>
      <c r="EE189" s="65"/>
      <c r="EF189" s="65"/>
      <c r="EG189" s="65"/>
      <c r="EH189" s="65"/>
      <c r="EI189" s="65"/>
      <c r="EJ189" s="65"/>
      <c r="EK189" s="65"/>
      <c r="EL189" s="65"/>
      <c r="EM189" s="65"/>
      <c r="EN189" s="65"/>
      <c r="EO189" s="65"/>
      <c r="EP189" s="65"/>
      <c r="EQ189" s="65"/>
      <c r="ER189" s="65"/>
      <c r="ES189" s="65"/>
      <c r="ET189" s="65"/>
      <c r="EU189" s="65"/>
      <c r="EV189" s="65"/>
      <c r="EW189" s="65"/>
      <c r="EX189" s="65"/>
      <c r="EY189" s="65"/>
      <c r="EZ189" s="65"/>
      <c r="FA189" s="65"/>
      <c r="FB189" s="65"/>
    </row>
    <row r="190" spans="1:158" s="62" customFormat="1" x14ac:dyDescent="0.3">
      <c r="A190" s="74" t="s">
        <v>127</v>
      </c>
      <c r="B190" s="3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7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  <c r="DS190" s="65"/>
      <c r="DT190" s="65"/>
      <c r="DU190" s="65"/>
      <c r="DV190" s="65"/>
      <c r="DW190" s="65"/>
      <c r="DX190" s="65"/>
      <c r="DY190" s="65"/>
      <c r="DZ190" s="65"/>
      <c r="EA190" s="65"/>
      <c r="EB190" s="65"/>
      <c r="EC190" s="65"/>
      <c r="ED190" s="65"/>
      <c r="EE190" s="65"/>
      <c r="EF190" s="65"/>
      <c r="EG190" s="65"/>
      <c r="EH190" s="65"/>
      <c r="EI190" s="65"/>
      <c r="EJ190" s="65"/>
      <c r="EK190" s="65"/>
      <c r="EL190" s="65"/>
      <c r="EM190" s="65"/>
      <c r="EN190" s="65"/>
      <c r="EO190" s="65"/>
      <c r="EP190" s="65"/>
      <c r="EQ190" s="65"/>
      <c r="ER190" s="65"/>
      <c r="ES190" s="65"/>
      <c r="ET190" s="65"/>
      <c r="EU190" s="65"/>
      <c r="EV190" s="65"/>
      <c r="EW190" s="65"/>
      <c r="EX190" s="65"/>
      <c r="EY190" s="65"/>
      <c r="EZ190" s="65"/>
      <c r="FA190" s="65"/>
      <c r="FB190" s="65"/>
    </row>
    <row r="191" spans="1:158" s="62" customFormat="1" x14ac:dyDescent="0.3">
      <c r="A191" s="53" t="s">
        <v>143</v>
      </c>
      <c r="B191" s="3"/>
      <c r="C191" s="65">
        <f>Engine!C132</f>
        <v>5460000</v>
      </c>
      <c r="D191" s="65">
        <f>Engine!D132</f>
        <v>0</v>
      </c>
      <c r="E191" s="65">
        <f>Engine!E132</f>
        <v>0</v>
      </c>
      <c r="F191" s="65">
        <f>Engine!F132</f>
        <v>0</v>
      </c>
      <c r="G191" s="65">
        <f>Engine!G132</f>
        <v>0</v>
      </c>
      <c r="H191" s="65">
        <f>Engine!H132</f>
        <v>0</v>
      </c>
      <c r="I191" s="65">
        <f>Engine!I132</f>
        <v>0</v>
      </c>
      <c r="J191" s="65">
        <f>Engine!J132</f>
        <v>0</v>
      </c>
      <c r="K191" s="65">
        <f>Engine!K132</f>
        <v>0</v>
      </c>
      <c r="L191" s="65">
        <f>Engine!L132</f>
        <v>0</v>
      </c>
      <c r="M191" s="65">
        <f>Engine!M132</f>
        <v>0</v>
      </c>
      <c r="N191" s="65">
        <f>Engine!N132</f>
        <v>0</v>
      </c>
      <c r="O191" s="65">
        <f>Engine!O132</f>
        <v>0</v>
      </c>
      <c r="P191" s="65">
        <f>Engine!P132</f>
        <v>0</v>
      </c>
      <c r="Q191" s="65">
        <f>Engine!Q132</f>
        <v>0</v>
      </c>
      <c r="R191" s="67">
        <f>Engine!R132</f>
        <v>0</v>
      </c>
      <c r="S191" s="65">
        <f>Engine!S132</f>
        <v>0</v>
      </c>
      <c r="T191" s="65">
        <f>Engine!T132</f>
        <v>0</v>
      </c>
      <c r="U191" s="65">
        <f>Engine!U132</f>
        <v>0</v>
      </c>
      <c r="V191" s="65">
        <f>Engine!V132</f>
        <v>0</v>
      </c>
      <c r="W191" s="65">
        <f>Engine!W132</f>
        <v>0</v>
      </c>
      <c r="X191" s="65">
        <f>Engine!X132</f>
        <v>0</v>
      </c>
      <c r="Y191" s="65">
        <f>Engine!Y132</f>
        <v>0</v>
      </c>
      <c r="Z191" s="65">
        <f>Engine!Z132</f>
        <v>0</v>
      </c>
      <c r="AA191" s="65">
        <f>Engine!AA132</f>
        <v>0</v>
      </c>
      <c r="AB191" s="65">
        <f>Engine!AB132</f>
        <v>0</v>
      </c>
      <c r="AC191" s="65">
        <f>Engine!AC132</f>
        <v>0</v>
      </c>
      <c r="AD191" s="65">
        <f>Engine!AD132</f>
        <v>0</v>
      </c>
      <c r="AE191" s="65">
        <f>Engine!AE132</f>
        <v>0</v>
      </c>
      <c r="AF191" s="65">
        <f>Engine!AF132</f>
        <v>0</v>
      </c>
      <c r="AG191" s="65">
        <f>Engine!AG132</f>
        <v>0</v>
      </c>
      <c r="AH191" s="65">
        <f>Engine!AH132</f>
        <v>0</v>
      </c>
      <c r="AI191" s="65">
        <f>Engine!AI132</f>
        <v>0</v>
      </c>
      <c r="AJ191" s="65">
        <f>Engine!AJ132</f>
        <v>0</v>
      </c>
      <c r="AK191" s="65">
        <f>Engine!AK132</f>
        <v>0</v>
      </c>
      <c r="AL191" s="65">
        <f>Engine!AL132</f>
        <v>0</v>
      </c>
      <c r="AM191" s="65">
        <f>Engine!AM132</f>
        <v>0</v>
      </c>
      <c r="AN191" s="65">
        <f>Engine!AN132</f>
        <v>0</v>
      </c>
      <c r="AO191" s="65">
        <f>Engine!AO132</f>
        <v>0</v>
      </c>
      <c r="AP191" s="65">
        <f>Engine!AP132</f>
        <v>0</v>
      </c>
      <c r="AQ191" s="65">
        <f>Engine!AQ132</f>
        <v>0</v>
      </c>
      <c r="AR191" s="65">
        <f>Engine!AR132</f>
        <v>0</v>
      </c>
      <c r="AS191" s="65">
        <f>Engine!AS132</f>
        <v>0</v>
      </c>
      <c r="AT191" s="65">
        <f>Engine!AT132</f>
        <v>0</v>
      </c>
      <c r="AU191" s="65">
        <f>Engine!AU132</f>
        <v>0</v>
      </c>
      <c r="AV191" s="65">
        <f>Engine!AV132</f>
        <v>0</v>
      </c>
      <c r="AW191" s="65">
        <f>Engine!AW132</f>
        <v>0</v>
      </c>
      <c r="AX191" s="65">
        <f>Engine!AX132</f>
        <v>0</v>
      </c>
      <c r="AY191" s="65">
        <f>Engine!AY132</f>
        <v>0</v>
      </c>
      <c r="AZ191" s="65">
        <f>Engine!AZ132</f>
        <v>0</v>
      </c>
      <c r="BA191" s="65">
        <f>Engine!BA132</f>
        <v>0</v>
      </c>
      <c r="BB191" s="65">
        <f>Engine!BB132</f>
        <v>0</v>
      </c>
      <c r="BC191" s="65">
        <f>Engine!BC132</f>
        <v>0</v>
      </c>
      <c r="BD191" s="65">
        <f>Engine!BD132</f>
        <v>0</v>
      </c>
      <c r="BE191" s="65">
        <f>Engine!BE132</f>
        <v>0</v>
      </c>
      <c r="BF191" s="65">
        <f>Engine!BF132</f>
        <v>0</v>
      </c>
      <c r="BG191" s="65">
        <f>Engine!BG132</f>
        <v>0</v>
      </c>
      <c r="BH191" s="65">
        <f>Engine!BH132</f>
        <v>0</v>
      </c>
      <c r="BI191" s="65">
        <f>Engine!BI132</f>
        <v>0</v>
      </c>
      <c r="BJ191" s="65">
        <f>Engine!BJ132</f>
        <v>0</v>
      </c>
      <c r="BK191" s="65">
        <f>Engine!BK132</f>
        <v>0</v>
      </c>
      <c r="BL191" s="65">
        <f>Engine!BL132</f>
        <v>0</v>
      </c>
      <c r="BM191" s="65">
        <f>Engine!BM132</f>
        <v>0</v>
      </c>
      <c r="BN191" s="65">
        <f>Engine!BN132</f>
        <v>0</v>
      </c>
      <c r="BO191" s="65">
        <f>Engine!BO132</f>
        <v>0</v>
      </c>
      <c r="BP191" s="65">
        <f>Engine!BP132</f>
        <v>0</v>
      </c>
      <c r="BQ191" s="65">
        <f>Engine!BQ132</f>
        <v>0</v>
      </c>
      <c r="BR191" s="65">
        <f>Engine!BR132</f>
        <v>0</v>
      </c>
      <c r="BS191" s="65">
        <f>Engine!BS132</f>
        <v>0</v>
      </c>
      <c r="BT191" s="65">
        <f>Engine!BT132</f>
        <v>0</v>
      </c>
      <c r="BU191" s="65">
        <f>Engine!BU132</f>
        <v>0</v>
      </c>
      <c r="BV191" s="65">
        <f>Engine!BV132</f>
        <v>0</v>
      </c>
      <c r="BW191" s="65">
        <f>Engine!BW132</f>
        <v>0</v>
      </c>
      <c r="BX191" s="65">
        <f>Engine!BX132</f>
        <v>0</v>
      </c>
      <c r="BY191" s="65">
        <f>Engine!BY132</f>
        <v>0</v>
      </c>
      <c r="BZ191" s="65">
        <f>Engine!BZ132</f>
        <v>0</v>
      </c>
      <c r="CA191" s="65">
        <f>Engine!CA132</f>
        <v>0</v>
      </c>
      <c r="CB191" s="65">
        <f>Engine!CB132</f>
        <v>0</v>
      </c>
      <c r="CC191" s="65">
        <f>Engine!CC132</f>
        <v>0</v>
      </c>
      <c r="CD191" s="65">
        <f>Engine!CD132</f>
        <v>0</v>
      </c>
      <c r="CE191" s="65">
        <f>Engine!CE132</f>
        <v>0</v>
      </c>
      <c r="CF191" s="65">
        <f>Engine!CF132</f>
        <v>0</v>
      </c>
      <c r="CG191" s="65">
        <f>Engine!CG132</f>
        <v>0</v>
      </c>
      <c r="CH191" s="65">
        <f>Engine!CH132</f>
        <v>0</v>
      </c>
      <c r="CI191" s="65">
        <f>Engine!CI132</f>
        <v>0</v>
      </c>
      <c r="CJ191" s="65">
        <f>Engine!CJ132</f>
        <v>0</v>
      </c>
      <c r="CK191" s="65">
        <f>Engine!CK132</f>
        <v>0</v>
      </c>
      <c r="CL191" s="65">
        <f>Engine!CL132</f>
        <v>0</v>
      </c>
      <c r="CM191" s="65">
        <f>Engine!CM132</f>
        <v>0</v>
      </c>
      <c r="CN191" s="65">
        <f>Engine!CN132</f>
        <v>0</v>
      </c>
      <c r="CO191" s="65">
        <f>Engine!CO132</f>
        <v>0</v>
      </c>
      <c r="CP191" s="65">
        <f>Engine!CP132</f>
        <v>0</v>
      </c>
      <c r="CQ191" s="65">
        <f>Engine!CQ132</f>
        <v>0</v>
      </c>
      <c r="CR191" s="65">
        <f>Engine!CR132</f>
        <v>0</v>
      </c>
      <c r="CS191" s="65">
        <f>Engine!CS132</f>
        <v>0</v>
      </c>
      <c r="CT191" s="65">
        <f>Engine!CT132</f>
        <v>0</v>
      </c>
      <c r="CU191" s="65">
        <f>Engine!CU132</f>
        <v>0</v>
      </c>
      <c r="CV191" s="65">
        <f>Engine!CV132</f>
        <v>0</v>
      </c>
      <c r="CW191" s="65">
        <f>Engine!CW132</f>
        <v>0</v>
      </c>
      <c r="CX191" s="65">
        <f>Engine!CX132</f>
        <v>0</v>
      </c>
      <c r="CY191" s="65">
        <f>Engine!CY132</f>
        <v>0</v>
      </c>
      <c r="CZ191" s="65">
        <f>Engine!CZ132</f>
        <v>0</v>
      </c>
      <c r="DA191" s="65">
        <f>Engine!DA132</f>
        <v>0</v>
      </c>
      <c r="DB191" s="65">
        <f>Engine!DB132</f>
        <v>0</v>
      </c>
      <c r="DC191" s="65">
        <f>Engine!DC132</f>
        <v>0</v>
      </c>
      <c r="DD191" s="65">
        <f>Engine!DD132</f>
        <v>0</v>
      </c>
      <c r="DE191" s="65">
        <f>Engine!DE132</f>
        <v>0</v>
      </c>
      <c r="DF191" s="65">
        <f>Engine!DF132</f>
        <v>0</v>
      </c>
      <c r="DG191" s="65">
        <f>Engine!DG132</f>
        <v>0</v>
      </c>
      <c r="DH191" s="65">
        <f>Engine!DH132</f>
        <v>0</v>
      </c>
      <c r="DI191" s="65">
        <f>Engine!DI132</f>
        <v>0</v>
      </c>
      <c r="DJ191" s="65">
        <f>Engine!DJ132</f>
        <v>0</v>
      </c>
      <c r="DK191" s="65">
        <f>Engine!DK132</f>
        <v>0</v>
      </c>
      <c r="DL191" s="65">
        <f>Engine!DL132</f>
        <v>0</v>
      </c>
      <c r="DM191" s="65">
        <f>Engine!DM132</f>
        <v>0</v>
      </c>
      <c r="DN191" s="65">
        <f>Engine!DN132</f>
        <v>0</v>
      </c>
      <c r="DO191" s="65">
        <f>Engine!DO132</f>
        <v>0</v>
      </c>
      <c r="DP191" s="65">
        <f>Engine!DP132</f>
        <v>0</v>
      </c>
      <c r="DQ191" s="65">
        <f>Engine!DQ132</f>
        <v>0</v>
      </c>
      <c r="DR191" s="65">
        <f>Engine!DR132</f>
        <v>0</v>
      </c>
      <c r="DS191" s="65">
        <f>Engine!DS132</f>
        <v>0</v>
      </c>
      <c r="DT191" s="65">
        <f>Engine!DT132</f>
        <v>0</v>
      </c>
      <c r="DU191" s="65">
        <f>Engine!DU132</f>
        <v>0</v>
      </c>
      <c r="DV191" s="65">
        <f>Engine!DV132</f>
        <v>0</v>
      </c>
      <c r="DW191" s="65">
        <f>Engine!DW132</f>
        <v>0</v>
      </c>
      <c r="DX191" s="65">
        <f>Engine!DX132</f>
        <v>0</v>
      </c>
      <c r="DY191" s="65">
        <f>Engine!DY132</f>
        <v>0</v>
      </c>
      <c r="DZ191" s="65">
        <f>Engine!DZ132</f>
        <v>0</v>
      </c>
      <c r="EA191" s="65">
        <f>Engine!EA132</f>
        <v>0</v>
      </c>
      <c r="EB191" s="65">
        <f>Engine!EB132</f>
        <v>0</v>
      </c>
      <c r="EC191" s="65">
        <f>Engine!EC132</f>
        <v>0</v>
      </c>
      <c r="ED191" s="65">
        <f>Engine!ED132</f>
        <v>0</v>
      </c>
      <c r="EE191" s="65">
        <f>Engine!EE132</f>
        <v>0</v>
      </c>
      <c r="EF191" s="65">
        <f>Engine!EF132</f>
        <v>0</v>
      </c>
      <c r="EG191" s="65">
        <f>Engine!EG132</f>
        <v>0</v>
      </c>
      <c r="EH191" s="65">
        <f>Engine!EH132</f>
        <v>0</v>
      </c>
      <c r="EI191" s="65">
        <f>Engine!EI132</f>
        <v>0</v>
      </c>
      <c r="EJ191" s="65">
        <f>Engine!EJ132</f>
        <v>0</v>
      </c>
      <c r="EK191" s="65">
        <f>Engine!EK132</f>
        <v>0</v>
      </c>
      <c r="EL191" s="65">
        <f>Engine!EL132</f>
        <v>0</v>
      </c>
      <c r="EM191" s="65">
        <f>Engine!EM132</f>
        <v>0</v>
      </c>
      <c r="EN191" s="65">
        <f>Engine!EN132</f>
        <v>0</v>
      </c>
      <c r="EO191" s="65">
        <f>Engine!EO132</f>
        <v>0</v>
      </c>
      <c r="EP191" s="65">
        <f>Engine!EP132</f>
        <v>0</v>
      </c>
      <c r="EQ191" s="65">
        <f>Engine!EQ132</f>
        <v>0</v>
      </c>
      <c r="ER191" s="65">
        <f>Engine!ER132</f>
        <v>0</v>
      </c>
      <c r="ES191" s="65">
        <f>Engine!ES132</f>
        <v>0</v>
      </c>
      <c r="ET191" s="65">
        <f>Engine!ET132</f>
        <v>0</v>
      </c>
      <c r="EU191" s="65">
        <f>Engine!EU132</f>
        <v>0</v>
      </c>
      <c r="EV191" s="65">
        <f>Engine!EV132</f>
        <v>0</v>
      </c>
      <c r="EW191" s="65">
        <f>Engine!EW132</f>
        <v>0</v>
      </c>
      <c r="EX191" s="65">
        <f>Engine!EX132</f>
        <v>0</v>
      </c>
      <c r="EY191" s="65">
        <f>Engine!EY132</f>
        <v>0</v>
      </c>
      <c r="EZ191" s="65">
        <f>Engine!EZ132</f>
        <v>0</v>
      </c>
      <c r="FA191" s="65">
        <f>Engine!FA132</f>
        <v>0</v>
      </c>
      <c r="FB191" s="65">
        <f>Engine!FB132</f>
        <v>0</v>
      </c>
    </row>
    <row r="192" spans="1:158" s="62" customFormat="1" x14ac:dyDescent="0.3">
      <c r="A192" s="53" t="s">
        <v>218</v>
      </c>
      <c r="B192" s="45"/>
      <c r="C192" s="65">
        <f>Engine!C133</f>
        <v>0</v>
      </c>
      <c r="D192" s="65">
        <f>Engine!D133</f>
        <v>0</v>
      </c>
      <c r="E192" s="65">
        <f>Engine!E133</f>
        <v>0</v>
      </c>
      <c r="F192" s="65">
        <f>Engine!F133</f>
        <v>0</v>
      </c>
      <c r="G192" s="65">
        <f>Engine!G133</f>
        <v>0</v>
      </c>
      <c r="H192" s="65">
        <f>Engine!H133</f>
        <v>0</v>
      </c>
      <c r="I192" s="65">
        <f>Engine!I133</f>
        <v>13000</v>
      </c>
      <c r="J192" s="65">
        <f>Engine!J133</f>
        <v>0</v>
      </c>
      <c r="K192" s="65">
        <f>Engine!K133</f>
        <v>13000</v>
      </c>
      <c r="L192" s="65">
        <f>Engine!L133</f>
        <v>0</v>
      </c>
      <c r="M192" s="65">
        <v>30000</v>
      </c>
      <c r="N192" s="65">
        <f>Engine!N133</f>
        <v>32500</v>
      </c>
      <c r="O192" s="65">
        <f>Engine!O133</f>
        <v>0</v>
      </c>
      <c r="P192" s="65">
        <v>50000</v>
      </c>
      <c r="Q192" s="65">
        <f>Engine!Q133</f>
        <v>0</v>
      </c>
      <c r="R192" s="67">
        <v>50000</v>
      </c>
      <c r="S192" s="65">
        <v>25000</v>
      </c>
      <c r="T192" s="65">
        <f>Engine!T133</f>
        <v>0</v>
      </c>
      <c r="U192" s="65">
        <f>Engine!U133</f>
        <v>0</v>
      </c>
      <c r="V192" s="65">
        <f>Engine!V133</f>
        <v>0</v>
      </c>
      <c r="W192" s="65">
        <f>Engine!W133</f>
        <v>0</v>
      </c>
      <c r="X192" s="65">
        <f>Engine!X133</f>
        <v>0</v>
      </c>
      <c r="Y192" s="65">
        <f>Engine!Y133</f>
        <v>0</v>
      </c>
      <c r="Z192" s="65">
        <f>Engine!Z133</f>
        <v>0</v>
      </c>
      <c r="AA192" s="65">
        <f>Engine!AA133</f>
        <v>0</v>
      </c>
      <c r="AB192" s="65">
        <f>Engine!AB133</f>
        <v>0</v>
      </c>
      <c r="AC192" s="65">
        <f>Engine!AC133</f>
        <v>0</v>
      </c>
      <c r="AD192" s="65">
        <f>Engine!AD133</f>
        <v>0</v>
      </c>
      <c r="AE192" s="65">
        <f>Engine!AE133</f>
        <v>0</v>
      </c>
      <c r="AF192" s="65">
        <f>Engine!AF133</f>
        <v>0</v>
      </c>
      <c r="AG192" s="65">
        <f>Engine!AG133</f>
        <v>0</v>
      </c>
      <c r="AH192" s="65">
        <f>Engine!AH133</f>
        <v>0</v>
      </c>
      <c r="AI192" s="65">
        <f>Engine!AI133</f>
        <v>0</v>
      </c>
      <c r="AJ192" s="65">
        <f>Engine!AJ133</f>
        <v>0</v>
      </c>
      <c r="AK192" s="65">
        <f>Engine!AK133</f>
        <v>0</v>
      </c>
      <c r="AL192" s="65">
        <f>Engine!AL133</f>
        <v>0</v>
      </c>
      <c r="AM192" s="65">
        <f>Engine!AM133</f>
        <v>0</v>
      </c>
      <c r="AN192" s="65">
        <f>Engine!AN133</f>
        <v>0</v>
      </c>
      <c r="AO192" s="65">
        <f>Engine!AO133</f>
        <v>0</v>
      </c>
      <c r="AP192" s="65">
        <f>Engine!AP133</f>
        <v>0</v>
      </c>
      <c r="AQ192" s="65">
        <f>Engine!AQ133</f>
        <v>0</v>
      </c>
      <c r="AR192" s="65">
        <f>Engine!AR133</f>
        <v>0</v>
      </c>
      <c r="AS192" s="65">
        <f>Engine!AS133</f>
        <v>0</v>
      </c>
      <c r="AT192" s="65">
        <f>Engine!AT133</f>
        <v>0</v>
      </c>
      <c r="AU192" s="65">
        <f>Engine!AU133</f>
        <v>0</v>
      </c>
      <c r="AV192" s="65">
        <f>Engine!AV133</f>
        <v>0</v>
      </c>
      <c r="AW192" s="65">
        <f>Engine!AW133</f>
        <v>0</v>
      </c>
      <c r="AX192" s="65">
        <f>Engine!AX133</f>
        <v>0</v>
      </c>
      <c r="AY192" s="65">
        <f>Engine!AY133</f>
        <v>0</v>
      </c>
      <c r="AZ192" s="65">
        <f>Engine!AZ133</f>
        <v>0</v>
      </c>
      <c r="BA192" s="65">
        <f>Engine!BA133</f>
        <v>0</v>
      </c>
      <c r="BB192" s="65">
        <f>Engine!BB133</f>
        <v>0</v>
      </c>
      <c r="BC192" s="65">
        <f>Engine!BC133</f>
        <v>0</v>
      </c>
      <c r="BD192" s="65">
        <f>Engine!BD133</f>
        <v>0</v>
      </c>
      <c r="BE192" s="65">
        <f>Engine!BE133</f>
        <v>0</v>
      </c>
      <c r="BF192" s="65">
        <f>Engine!BF133</f>
        <v>0</v>
      </c>
      <c r="BG192" s="65">
        <f>Engine!BG133</f>
        <v>0</v>
      </c>
      <c r="BH192" s="65">
        <f>Engine!BH133</f>
        <v>0</v>
      </c>
      <c r="BI192" s="65">
        <f>Engine!BI133</f>
        <v>0</v>
      </c>
      <c r="BJ192" s="65">
        <f>Engine!BJ133</f>
        <v>0</v>
      </c>
      <c r="BK192" s="65">
        <f>Engine!BK133</f>
        <v>0</v>
      </c>
      <c r="BL192" s="65">
        <f>Engine!BL133</f>
        <v>0</v>
      </c>
      <c r="BM192" s="65">
        <f>Engine!BM133</f>
        <v>0</v>
      </c>
      <c r="BN192" s="65">
        <f>Engine!BN133</f>
        <v>0</v>
      </c>
      <c r="BO192" s="65">
        <f>Engine!BO133</f>
        <v>0</v>
      </c>
      <c r="BP192" s="65">
        <f>Engine!BP133</f>
        <v>0</v>
      </c>
      <c r="BQ192" s="65">
        <f>Engine!BQ133</f>
        <v>0</v>
      </c>
      <c r="BR192" s="65">
        <f>Engine!BR133</f>
        <v>0</v>
      </c>
      <c r="BS192" s="65">
        <f>Engine!BS133</f>
        <v>0</v>
      </c>
      <c r="BT192" s="65">
        <f>Engine!BT133</f>
        <v>0</v>
      </c>
      <c r="BU192" s="65">
        <f>Engine!BU133</f>
        <v>0</v>
      </c>
      <c r="BV192" s="65">
        <f>Engine!BV133</f>
        <v>0</v>
      </c>
      <c r="BW192" s="65">
        <f>Engine!BW133</f>
        <v>0</v>
      </c>
      <c r="BX192" s="65">
        <f>Engine!BX133</f>
        <v>0</v>
      </c>
      <c r="BY192" s="65">
        <f>Engine!BY133</f>
        <v>0</v>
      </c>
      <c r="BZ192" s="65">
        <f>Engine!BZ133</f>
        <v>0</v>
      </c>
      <c r="CA192" s="65">
        <f>Engine!CA133</f>
        <v>0</v>
      </c>
      <c r="CB192" s="65">
        <f>Engine!CB133</f>
        <v>0</v>
      </c>
      <c r="CC192" s="65">
        <f>Engine!CC133</f>
        <v>0</v>
      </c>
      <c r="CD192" s="65">
        <f>Engine!CD133</f>
        <v>0</v>
      </c>
      <c r="CE192" s="65">
        <f>Engine!CE133</f>
        <v>0</v>
      </c>
      <c r="CF192" s="65">
        <f>Engine!CF133</f>
        <v>0</v>
      </c>
      <c r="CG192" s="65">
        <f>Engine!CG133</f>
        <v>0</v>
      </c>
      <c r="CH192" s="65">
        <f>Engine!CH133</f>
        <v>0</v>
      </c>
      <c r="CI192" s="65">
        <f>Engine!CI133</f>
        <v>0</v>
      </c>
      <c r="CJ192" s="65">
        <f>Engine!CJ133</f>
        <v>0</v>
      </c>
      <c r="CK192" s="65">
        <f>Engine!CK133</f>
        <v>0</v>
      </c>
      <c r="CL192" s="65">
        <f>Engine!CL133</f>
        <v>0</v>
      </c>
      <c r="CM192" s="65">
        <f>Engine!CM133</f>
        <v>0</v>
      </c>
      <c r="CN192" s="65">
        <f>Engine!CN133</f>
        <v>0</v>
      </c>
      <c r="CO192" s="65">
        <f>Engine!CO133</f>
        <v>0</v>
      </c>
      <c r="CP192" s="65">
        <f>Engine!CP133</f>
        <v>0</v>
      </c>
      <c r="CQ192" s="65">
        <f>Engine!CQ133</f>
        <v>0</v>
      </c>
      <c r="CR192" s="65">
        <f>Engine!CR133</f>
        <v>0</v>
      </c>
      <c r="CS192" s="65">
        <f>Engine!CS133</f>
        <v>0</v>
      </c>
      <c r="CT192" s="65">
        <f>Engine!CT133</f>
        <v>0</v>
      </c>
      <c r="CU192" s="65">
        <f>Engine!CU133</f>
        <v>0</v>
      </c>
      <c r="CV192" s="65">
        <f>Engine!CV133</f>
        <v>0</v>
      </c>
      <c r="CW192" s="65">
        <f>Engine!CW133</f>
        <v>0</v>
      </c>
      <c r="CX192" s="65">
        <f>Engine!CX133</f>
        <v>0</v>
      </c>
      <c r="CY192" s="65">
        <f>Engine!CY133</f>
        <v>0</v>
      </c>
      <c r="CZ192" s="65">
        <f>Engine!CZ133</f>
        <v>0</v>
      </c>
      <c r="DA192" s="65">
        <f>Engine!DA133</f>
        <v>0</v>
      </c>
      <c r="DB192" s="65">
        <f>Engine!DB133</f>
        <v>0</v>
      </c>
      <c r="DC192" s="65">
        <f>Engine!DC133</f>
        <v>0</v>
      </c>
      <c r="DD192" s="65">
        <f>Engine!DD133</f>
        <v>0</v>
      </c>
      <c r="DE192" s="65">
        <f>Engine!DE133</f>
        <v>0</v>
      </c>
      <c r="DF192" s="65">
        <f>Engine!DF133</f>
        <v>0</v>
      </c>
      <c r="DG192" s="65">
        <f>Engine!DG133</f>
        <v>0</v>
      </c>
      <c r="DH192" s="65">
        <f>Engine!DH133</f>
        <v>0</v>
      </c>
      <c r="DI192" s="65">
        <f>Engine!DI133</f>
        <v>0</v>
      </c>
      <c r="DJ192" s="65">
        <f>Engine!DJ133</f>
        <v>0</v>
      </c>
      <c r="DK192" s="65">
        <f>Engine!DK133</f>
        <v>0</v>
      </c>
      <c r="DL192" s="65">
        <f>Engine!DL133</f>
        <v>0</v>
      </c>
      <c r="DM192" s="65">
        <f>Engine!DM133</f>
        <v>0</v>
      </c>
      <c r="DN192" s="65">
        <f>Engine!DN133</f>
        <v>0</v>
      </c>
      <c r="DO192" s="65">
        <f>Engine!DO133</f>
        <v>0</v>
      </c>
      <c r="DP192" s="65">
        <f>Engine!DP133</f>
        <v>0</v>
      </c>
      <c r="DQ192" s="65">
        <f>Engine!DQ133</f>
        <v>0</v>
      </c>
      <c r="DR192" s="65">
        <f>Engine!DR133</f>
        <v>0</v>
      </c>
      <c r="DS192" s="65">
        <f>Engine!DS133</f>
        <v>0</v>
      </c>
      <c r="DT192" s="65">
        <f>Engine!DT133</f>
        <v>0</v>
      </c>
      <c r="DU192" s="65">
        <f>Engine!DU133</f>
        <v>0</v>
      </c>
      <c r="DV192" s="65">
        <f>Engine!DV133</f>
        <v>0</v>
      </c>
      <c r="DW192" s="65">
        <f>Engine!DW133</f>
        <v>0</v>
      </c>
      <c r="DX192" s="65">
        <f>Engine!DX133</f>
        <v>0</v>
      </c>
      <c r="DY192" s="65">
        <f>Engine!DY133</f>
        <v>0</v>
      </c>
      <c r="DZ192" s="65">
        <f>Engine!DZ133</f>
        <v>0</v>
      </c>
      <c r="EA192" s="65">
        <f>Engine!EA133</f>
        <v>0</v>
      </c>
      <c r="EB192" s="65">
        <f>Engine!EB133</f>
        <v>0</v>
      </c>
      <c r="EC192" s="65">
        <f>Engine!EC133</f>
        <v>0</v>
      </c>
      <c r="ED192" s="65">
        <f>Engine!ED133</f>
        <v>0</v>
      </c>
      <c r="EE192" s="65">
        <f>Engine!EE133</f>
        <v>0</v>
      </c>
      <c r="EF192" s="65">
        <f>Engine!EF133</f>
        <v>0</v>
      </c>
      <c r="EG192" s="65">
        <f>Engine!EG133</f>
        <v>0</v>
      </c>
      <c r="EH192" s="65">
        <f>Engine!EH133</f>
        <v>0</v>
      </c>
      <c r="EI192" s="65">
        <f>Engine!EI133</f>
        <v>0</v>
      </c>
      <c r="EJ192" s="65">
        <f>Engine!EJ133</f>
        <v>0</v>
      </c>
      <c r="EK192" s="65">
        <f>Engine!EK133</f>
        <v>0</v>
      </c>
      <c r="EL192" s="65">
        <f>Engine!EL133</f>
        <v>0</v>
      </c>
      <c r="EM192" s="65">
        <f>Engine!EM133</f>
        <v>0</v>
      </c>
      <c r="EN192" s="65">
        <f>Engine!EN133</f>
        <v>0</v>
      </c>
      <c r="EO192" s="65">
        <f>Engine!EO133</f>
        <v>0</v>
      </c>
      <c r="EP192" s="65">
        <f>Engine!EP133</f>
        <v>0</v>
      </c>
      <c r="EQ192" s="65">
        <f>Engine!EQ133</f>
        <v>0</v>
      </c>
      <c r="ER192" s="65">
        <f>Engine!ER133</f>
        <v>0</v>
      </c>
      <c r="ES192" s="65">
        <f>Engine!ES133</f>
        <v>0</v>
      </c>
      <c r="ET192" s="65">
        <f>Engine!ET133</f>
        <v>0</v>
      </c>
      <c r="EU192" s="65">
        <f>Engine!EU133</f>
        <v>0</v>
      </c>
      <c r="EV192" s="65">
        <f>Engine!EV133</f>
        <v>0</v>
      </c>
      <c r="EW192" s="65">
        <f>Engine!EW133</f>
        <v>0</v>
      </c>
      <c r="EX192" s="65">
        <f>Engine!EX133</f>
        <v>0</v>
      </c>
      <c r="EY192" s="65">
        <f>Engine!EY133</f>
        <v>0</v>
      </c>
      <c r="EZ192" s="65">
        <f>Engine!EZ133</f>
        <v>0</v>
      </c>
      <c r="FA192" s="65">
        <f>Engine!FA133</f>
        <v>0</v>
      </c>
      <c r="FB192" s="65">
        <f>Engine!FB133</f>
        <v>0</v>
      </c>
    </row>
    <row r="193" spans="1:158" s="62" customFormat="1" x14ac:dyDescent="0.3">
      <c r="A193" s="53" t="s">
        <v>209</v>
      </c>
      <c r="B193" s="3"/>
      <c r="C193" s="65">
        <f>Engine!C134</f>
        <v>0</v>
      </c>
      <c r="D193" s="65">
        <f>Engine!D134</f>
        <v>13000</v>
      </c>
      <c r="E193" s="65">
        <f>Engine!E134</f>
        <v>0</v>
      </c>
      <c r="F193" s="65">
        <f>Engine!F134</f>
        <v>13000</v>
      </c>
      <c r="G193" s="65">
        <f>Engine!G134</f>
        <v>0</v>
      </c>
      <c r="H193" s="65">
        <f>Engine!H134</f>
        <v>13000</v>
      </c>
      <c r="I193" s="65">
        <f>Engine!I134</f>
        <v>13000</v>
      </c>
      <c r="J193" s="65">
        <f>Engine!J134</f>
        <v>13000</v>
      </c>
      <c r="K193" s="65">
        <f>Engine!K134</f>
        <v>13000</v>
      </c>
      <c r="L193" s="65">
        <f>Engine!L134</f>
        <v>0</v>
      </c>
      <c r="M193" s="65">
        <f>Engine!M134</f>
        <v>0</v>
      </c>
      <c r="N193" s="65">
        <f>Engine!N134</f>
        <v>0</v>
      </c>
      <c r="O193" s="65">
        <f>Engine!O134</f>
        <v>0</v>
      </c>
      <c r="P193" s="65">
        <f>Engine!P134</f>
        <v>0</v>
      </c>
      <c r="Q193" s="65">
        <f>Engine!Q134</f>
        <v>0</v>
      </c>
      <c r="R193" s="67">
        <f>Engine!R134</f>
        <v>0</v>
      </c>
      <c r="S193" s="65">
        <f>Engine!S134</f>
        <v>0</v>
      </c>
      <c r="T193" s="65">
        <f>Engine!T134</f>
        <v>0</v>
      </c>
      <c r="U193" s="65">
        <f>Engine!U134</f>
        <v>0</v>
      </c>
      <c r="V193" s="65">
        <f>Engine!V134</f>
        <v>0</v>
      </c>
      <c r="W193" s="65">
        <f>Engine!W134</f>
        <v>0</v>
      </c>
      <c r="X193" s="65">
        <f>Engine!X134</f>
        <v>0</v>
      </c>
      <c r="Y193" s="65">
        <f>Engine!Y134</f>
        <v>0</v>
      </c>
      <c r="Z193" s="65">
        <f>Engine!Z134</f>
        <v>0</v>
      </c>
      <c r="AA193" s="65">
        <f>Engine!AA134</f>
        <v>0</v>
      </c>
      <c r="AB193" s="65">
        <f>Engine!AB134</f>
        <v>0</v>
      </c>
      <c r="AC193" s="65">
        <f>Engine!AC134</f>
        <v>0</v>
      </c>
      <c r="AD193" s="65">
        <f>Engine!AD134</f>
        <v>0</v>
      </c>
      <c r="AE193" s="65">
        <f>Engine!AE134</f>
        <v>0</v>
      </c>
      <c r="AF193" s="65">
        <f>Engine!AF134</f>
        <v>0</v>
      </c>
      <c r="AG193" s="65">
        <f>Engine!AG134</f>
        <v>0</v>
      </c>
      <c r="AH193" s="65">
        <f>Engine!AH134</f>
        <v>0</v>
      </c>
      <c r="AI193" s="65">
        <f>Engine!AI134</f>
        <v>0</v>
      </c>
      <c r="AJ193" s="65">
        <f>Engine!AJ134</f>
        <v>0</v>
      </c>
      <c r="AK193" s="65">
        <f>Engine!AK134</f>
        <v>0</v>
      </c>
      <c r="AL193" s="65">
        <f>Engine!AL134</f>
        <v>0</v>
      </c>
      <c r="AM193" s="65">
        <f>Engine!AM134</f>
        <v>0</v>
      </c>
      <c r="AN193" s="65">
        <f>Engine!AN134</f>
        <v>0</v>
      </c>
      <c r="AO193" s="65">
        <f>Engine!AO134</f>
        <v>0</v>
      </c>
      <c r="AP193" s="65">
        <f>Engine!AP134</f>
        <v>0</v>
      </c>
      <c r="AQ193" s="65">
        <f>Engine!AQ134</f>
        <v>0</v>
      </c>
      <c r="AR193" s="65">
        <f>Engine!AR134</f>
        <v>0</v>
      </c>
      <c r="AS193" s="65">
        <f>Engine!AS134</f>
        <v>0</v>
      </c>
      <c r="AT193" s="65">
        <f>Engine!AT134</f>
        <v>0</v>
      </c>
      <c r="AU193" s="65">
        <f>Engine!AU134</f>
        <v>0</v>
      </c>
      <c r="AV193" s="65">
        <f>Engine!AV134</f>
        <v>0</v>
      </c>
      <c r="AW193" s="65">
        <f>Engine!AW134</f>
        <v>0</v>
      </c>
      <c r="AX193" s="65">
        <f>Engine!AX134</f>
        <v>0</v>
      </c>
      <c r="AY193" s="65">
        <f>Engine!AY134</f>
        <v>0</v>
      </c>
      <c r="AZ193" s="65">
        <f>Engine!AZ134</f>
        <v>0</v>
      </c>
      <c r="BA193" s="65">
        <f>Engine!BA134</f>
        <v>0</v>
      </c>
      <c r="BB193" s="65">
        <f>Engine!BB134</f>
        <v>0</v>
      </c>
      <c r="BC193" s="65">
        <f>Engine!BC134</f>
        <v>0</v>
      </c>
      <c r="BD193" s="65">
        <f>Engine!BD134</f>
        <v>0</v>
      </c>
      <c r="BE193" s="65">
        <f>Engine!BE134</f>
        <v>0</v>
      </c>
      <c r="BF193" s="65">
        <f>Engine!BF134</f>
        <v>0</v>
      </c>
      <c r="BG193" s="65">
        <f>Engine!BG134</f>
        <v>0</v>
      </c>
      <c r="BH193" s="65">
        <f>Engine!BH134</f>
        <v>0</v>
      </c>
      <c r="BI193" s="65">
        <f>Engine!BI134</f>
        <v>0</v>
      </c>
      <c r="BJ193" s="65">
        <f>Engine!BJ134</f>
        <v>0</v>
      </c>
      <c r="BK193" s="65">
        <f>Engine!BK134</f>
        <v>0</v>
      </c>
      <c r="BL193" s="65">
        <f>Engine!BL134</f>
        <v>0</v>
      </c>
      <c r="BM193" s="65">
        <f>Engine!BM134</f>
        <v>0</v>
      </c>
      <c r="BN193" s="65">
        <f>Engine!BN134</f>
        <v>0</v>
      </c>
      <c r="BO193" s="65">
        <f>Engine!BO134</f>
        <v>0</v>
      </c>
      <c r="BP193" s="65">
        <f>Engine!BP134</f>
        <v>0</v>
      </c>
      <c r="BQ193" s="65">
        <f>Engine!BQ134</f>
        <v>0</v>
      </c>
      <c r="BR193" s="65">
        <f>Engine!BR134</f>
        <v>0</v>
      </c>
      <c r="BS193" s="65">
        <f>Engine!BS134</f>
        <v>0</v>
      </c>
      <c r="BT193" s="65">
        <f>Engine!BT134</f>
        <v>0</v>
      </c>
      <c r="BU193" s="65">
        <f>Engine!BU134</f>
        <v>0</v>
      </c>
      <c r="BV193" s="65">
        <f>Engine!BV134</f>
        <v>0</v>
      </c>
      <c r="BW193" s="65">
        <f>Engine!BW134</f>
        <v>0</v>
      </c>
      <c r="BX193" s="65">
        <f>Engine!BX134</f>
        <v>0</v>
      </c>
      <c r="BY193" s="65">
        <f>Engine!BY134</f>
        <v>0</v>
      </c>
      <c r="BZ193" s="65">
        <f>Engine!BZ134</f>
        <v>0</v>
      </c>
      <c r="CA193" s="65">
        <f>Engine!CA134</f>
        <v>0</v>
      </c>
      <c r="CB193" s="65">
        <f>Engine!CB134</f>
        <v>0</v>
      </c>
      <c r="CC193" s="65">
        <f>Engine!CC134</f>
        <v>0</v>
      </c>
      <c r="CD193" s="65">
        <f>Engine!CD134</f>
        <v>0</v>
      </c>
      <c r="CE193" s="65">
        <f>Engine!CE134</f>
        <v>0</v>
      </c>
      <c r="CF193" s="65">
        <f>Engine!CF134</f>
        <v>0</v>
      </c>
      <c r="CG193" s="65">
        <f>Engine!CG134</f>
        <v>0</v>
      </c>
      <c r="CH193" s="65">
        <f>Engine!CH134</f>
        <v>0</v>
      </c>
      <c r="CI193" s="65">
        <f>Engine!CI134</f>
        <v>0</v>
      </c>
      <c r="CJ193" s="65">
        <f>Engine!CJ134</f>
        <v>0</v>
      </c>
      <c r="CK193" s="65">
        <f>Engine!CK134</f>
        <v>0</v>
      </c>
      <c r="CL193" s="65">
        <f>Engine!CL134</f>
        <v>0</v>
      </c>
      <c r="CM193" s="65">
        <f>Engine!CM134</f>
        <v>0</v>
      </c>
      <c r="CN193" s="65">
        <f>Engine!CN134</f>
        <v>0</v>
      </c>
      <c r="CO193" s="65">
        <f>Engine!CO134</f>
        <v>0</v>
      </c>
      <c r="CP193" s="65">
        <f>Engine!CP134</f>
        <v>0</v>
      </c>
      <c r="CQ193" s="65">
        <f>Engine!CQ134</f>
        <v>0</v>
      </c>
      <c r="CR193" s="65">
        <f>Engine!CR134</f>
        <v>0</v>
      </c>
      <c r="CS193" s="65">
        <f>Engine!CS134</f>
        <v>0</v>
      </c>
      <c r="CT193" s="65">
        <f>Engine!CT134</f>
        <v>0</v>
      </c>
      <c r="CU193" s="65">
        <f>Engine!CU134</f>
        <v>0</v>
      </c>
      <c r="CV193" s="65">
        <f>Engine!CV134</f>
        <v>0</v>
      </c>
      <c r="CW193" s="65">
        <f>Engine!CW134</f>
        <v>0</v>
      </c>
      <c r="CX193" s="65">
        <f>Engine!CX134</f>
        <v>0</v>
      </c>
      <c r="CY193" s="65">
        <f>Engine!CY134</f>
        <v>0</v>
      </c>
      <c r="CZ193" s="65">
        <f>Engine!CZ134</f>
        <v>0</v>
      </c>
      <c r="DA193" s="65">
        <f>Engine!DA134</f>
        <v>0</v>
      </c>
      <c r="DB193" s="65">
        <f>Engine!DB134</f>
        <v>0</v>
      </c>
      <c r="DC193" s="65">
        <f>Engine!DC134</f>
        <v>0</v>
      </c>
      <c r="DD193" s="65">
        <f>Engine!DD134</f>
        <v>0</v>
      </c>
      <c r="DE193" s="65">
        <f>Engine!DE134</f>
        <v>0</v>
      </c>
      <c r="DF193" s="65">
        <f>Engine!DF134</f>
        <v>0</v>
      </c>
      <c r="DG193" s="65">
        <f>Engine!DG134</f>
        <v>0</v>
      </c>
      <c r="DH193" s="65">
        <f>Engine!DH134</f>
        <v>0</v>
      </c>
      <c r="DI193" s="65">
        <f>Engine!DI134</f>
        <v>0</v>
      </c>
      <c r="DJ193" s="65">
        <f>Engine!DJ134</f>
        <v>0</v>
      </c>
      <c r="DK193" s="65">
        <f>Engine!DK134</f>
        <v>0</v>
      </c>
      <c r="DL193" s="65">
        <f>Engine!DL134</f>
        <v>0</v>
      </c>
      <c r="DM193" s="65">
        <f>Engine!DM134</f>
        <v>0</v>
      </c>
      <c r="DN193" s="65">
        <f>Engine!DN134</f>
        <v>0</v>
      </c>
      <c r="DO193" s="65">
        <f>Engine!DO134</f>
        <v>0</v>
      </c>
      <c r="DP193" s="65">
        <f>Engine!DP134</f>
        <v>0</v>
      </c>
      <c r="DQ193" s="65">
        <f>Engine!DQ134</f>
        <v>0</v>
      </c>
      <c r="DR193" s="65">
        <f>Engine!DR134</f>
        <v>0</v>
      </c>
      <c r="DS193" s="65">
        <f>Engine!DS134</f>
        <v>0</v>
      </c>
      <c r="DT193" s="65">
        <f>Engine!DT134</f>
        <v>0</v>
      </c>
      <c r="DU193" s="65">
        <f>Engine!DU134</f>
        <v>0</v>
      </c>
      <c r="DV193" s="65">
        <f>Engine!DV134</f>
        <v>0</v>
      </c>
      <c r="DW193" s="65">
        <f>Engine!DW134</f>
        <v>0</v>
      </c>
      <c r="DX193" s="65">
        <f>Engine!DX134</f>
        <v>0</v>
      </c>
      <c r="DY193" s="65">
        <f>Engine!DY134</f>
        <v>0</v>
      </c>
      <c r="DZ193" s="65">
        <f>Engine!DZ134</f>
        <v>0</v>
      </c>
      <c r="EA193" s="65">
        <f>Engine!EA134</f>
        <v>0</v>
      </c>
      <c r="EB193" s="65">
        <f>Engine!EB134</f>
        <v>0</v>
      </c>
      <c r="EC193" s="65">
        <f>Engine!EC134</f>
        <v>0</v>
      </c>
      <c r="ED193" s="65">
        <f>Engine!ED134</f>
        <v>0</v>
      </c>
      <c r="EE193" s="65">
        <f>Engine!EE134</f>
        <v>0</v>
      </c>
      <c r="EF193" s="65">
        <f>Engine!EF134</f>
        <v>0</v>
      </c>
      <c r="EG193" s="65">
        <f>Engine!EG134</f>
        <v>0</v>
      </c>
      <c r="EH193" s="65">
        <f>Engine!EH134</f>
        <v>0</v>
      </c>
      <c r="EI193" s="65">
        <f>Engine!EI134</f>
        <v>0</v>
      </c>
      <c r="EJ193" s="65">
        <f>Engine!EJ134</f>
        <v>0</v>
      </c>
      <c r="EK193" s="65">
        <f>Engine!EK134</f>
        <v>0</v>
      </c>
      <c r="EL193" s="65">
        <f>Engine!EL134</f>
        <v>0</v>
      </c>
      <c r="EM193" s="65">
        <f>Engine!EM134</f>
        <v>0</v>
      </c>
      <c r="EN193" s="65">
        <f>Engine!EN134</f>
        <v>0</v>
      </c>
      <c r="EO193" s="65">
        <f>Engine!EO134</f>
        <v>0</v>
      </c>
      <c r="EP193" s="65">
        <f>Engine!EP134</f>
        <v>0</v>
      </c>
      <c r="EQ193" s="65">
        <f>Engine!EQ134</f>
        <v>0</v>
      </c>
      <c r="ER193" s="65">
        <f>Engine!ER134</f>
        <v>0</v>
      </c>
      <c r="ES193" s="65">
        <f>Engine!ES134</f>
        <v>0</v>
      </c>
      <c r="ET193" s="65">
        <f>Engine!ET134</f>
        <v>0</v>
      </c>
      <c r="EU193" s="65">
        <f>Engine!EU134</f>
        <v>0</v>
      </c>
      <c r="EV193" s="65">
        <f>Engine!EV134</f>
        <v>0</v>
      </c>
      <c r="EW193" s="65">
        <f>Engine!EW134</f>
        <v>0</v>
      </c>
      <c r="EX193" s="65">
        <f>Engine!EX134</f>
        <v>0</v>
      </c>
      <c r="EY193" s="65">
        <f>Engine!EY134</f>
        <v>0</v>
      </c>
      <c r="EZ193" s="65">
        <f>Engine!EZ134</f>
        <v>0</v>
      </c>
      <c r="FA193" s="65">
        <f>Engine!FA134</f>
        <v>0</v>
      </c>
      <c r="FB193" s="65">
        <f>Engine!FB134</f>
        <v>0</v>
      </c>
    </row>
    <row r="194" spans="1:158" x14ac:dyDescent="0.3">
      <c r="A194" s="53" t="s">
        <v>134</v>
      </c>
      <c r="C194" s="65">
        <f>Engine!C135</f>
        <v>0</v>
      </c>
      <c r="D194" s="65">
        <f>Engine!D135</f>
        <v>0</v>
      </c>
      <c r="E194" s="65">
        <f>Engine!E135</f>
        <v>13000</v>
      </c>
      <c r="F194" s="65">
        <f>Engine!F135</f>
        <v>0</v>
      </c>
      <c r="G194" s="65">
        <f>Engine!G135</f>
        <v>13000</v>
      </c>
      <c r="H194" s="65">
        <f>Engine!H135</f>
        <v>0</v>
      </c>
      <c r="I194" s="65">
        <f>Engine!I135</f>
        <v>13000</v>
      </c>
      <c r="J194" s="65">
        <f>Engine!J135</f>
        <v>422500</v>
      </c>
      <c r="K194" s="65">
        <f>Engine!K135</f>
        <v>0</v>
      </c>
      <c r="L194" s="65">
        <f>Engine!L135</f>
        <v>13000</v>
      </c>
      <c r="M194" s="65">
        <f>Engine!M135</f>
        <v>0</v>
      </c>
      <c r="N194" s="65">
        <f>Engine!N135</f>
        <v>0</v>
      </c>
      <c r="O194" s="65">
        <f>Engine!O135</f>
        <v>13000</v>
      </c>
      <c r="P194" s="65">
        <f>Engine!P135</f>
        <v>0</v>
      </c>
      <c r="Q194" s="65">
        <f>Engine!Q135</f>
        <v>0</v>
      </c>
      <c r="R194" s="67">
        <f>Engine!R135</f>
        <v>13000</v>
      </c>
      <c r="S194" s="65">
        <f>Engine!S135</f>
        <v>0</v>
      </c>
      <c r="T194" s="65">
        <f>Engine!T135</f>
        <v>13000</v>
      </c>
      <c r="U194" s="65">
        <f>Engine!U135</f>
        <v>0</v>
      </c>
      <c r="V194" s="65">
        <f>Engine!V135</f>
        <v>0</v>
      </c>
      <c r="W194" s="65">
        <f>Engine!W135</f>
        <v>0</v>
      </c>
      <c r="X194" s="65">
        <f>Engine!X135</f>
        <v>0</v>
      </c>
      <c r="Y194" s="65">
        <f>Engine!Y135</f>
        <v>0</v>
      </c>
      <c r="Z194" s="65">
        <f>Engine!Z135</f>
        <v>0</v>
      </c>
      <c r="AA194" s="65">
        <f>Engine!AA135</f>
        <v>0</v>
      </c>
      <c r="AB194" s="65">
        <f>Engine!AB135</f>
        <v>0</v>
      </c>
      <c r="AC194" s="65">
        <f>Engine!AC135</f>
        <v>0</v>
      </c>
      <c r="AD194" s="65">
        <f>Engine!AD135</f>
        <v>0</v>
      </c>
      <c r="AE194" s="65">
        <f>Engine!AE135</f>
        <v>0</v>
      </c>
      <c r="AF194" s="65">
        <f>Engine!AF135</f>
        <v>0</v>
      </c>
      <c r="AG194" s="65">
        <f>Engine!AG135</f>
        <v>0</v>
      </c>
      <c r="AH194" s="65">
        <f>Engine!AH135</f>
        <v>0</v>
      </c>
      <c r="AI194" s="65">
        <f>Engine!AI135</f>
        <v>0</v>
      </c>
      <c r="AJ194" s="65">
        <f>Engine!AJ135</f>
        <v>0</v>
      </c>
      <c r="AK194" s="65">
        <f>Engine!AK135</f>
        <v>0</v>
      </c>
      <c r="AL194" s="65">
        <f>Engine!AL135</f>
        <v>0</v>
      </c>
      <c r="AM194" s="65">
        <f>Engine!AM135</f>
        <v>0</v>
      </c>
      <c r="AN194" s="65">
        <f>Engine!AN135</f>
        <v>0</v>
      </c>
      <c r="AO194" s="65">
        <f>Engine!AO135</f>
        <v>0</v>
      </c>
      <c r="AP194" s="65">
        <f>Engine!AP135</f>
        <v>0</v>
      </c>
      <c r="AQ194" s="65">
        <f>Engine!AQ135</f>
        <v>0</v>
      </c>
      <c r="AR194" s="65">
        <f>Engine!AR135</f>
        <v>0</v>
      </c>
      <c r="AS194" s="65">
        <f>Engine!AS135</f>
        <v>0</v>
      </c>
      <c r="AT194" s="65">
        <f>Engine!AT135</f>
        <v>0</v>
      </c>
      <c r="AU194" s="65">
        <f>Engine!AU135</f>
        <v>0</v>
      </c>
      <c r="AV194" s="65">
        <f>Engine!AV135</f>
        <v>0</v>
      </c>
      <c r="AW194" s="65">
        <f>Engine!AW135</f>
        <v>0</v>
      </c>
      <c r="AX194" s="65">
        <f>Engine!AX135</f>
        <v>0</v>
      </c>
      <c r="AY194" s="65">
        <f>Engine!AY135</f>
        <v>0</v>
      </c>
      <c r="AZ194" s="65">
        <f>Engine!AZ135</f>
        <v>0</v>
      </c>
      <c r="BA194" s="65">
        <f>Engine!BA135</f>
        <v>0</v>
      </c>
      <c r="BB194" s="65">
        <f>Engine!BB135</f>
        <v>0</v>
      </c>
      <c r="BC194" s="65">
        <f>Engine!BC135</f>
        <v>0</v>
      </c>
      <c r="BD194" s="65">
        <f>Engine!BD135</f>
        <v>0</v>
      </c>
      <c r="BE194" s="65">
        <f>Engine!BE135</f>
        <v>0</v>
      </c>
      <c r="BF194" s="65">
        <f>Engine!BF135</f>
        <v>0</v>
      </c>
      <c r="BG194" s="65">
        <f>Engine!BG135</f>
        <v>0</v>
      </c>
      <c r="BH194" s="65">
        <f>Engine!BH135</f>
        <v>0</v>
      </c>
      <c r="BI194" s="65">
        <f>Engine!BI135</f>
        <v>0</v>
      </c>
      <c r="BJ194" s="65">
        <f>Engine!BJ135</f>
        <v>0</v>
      </c>
      <c r="BK194" s="65">
        <f>Engine!BK135</f>
        <v>0</v>
      </c>
      <c r="BL194" s="65">
        <f>Engine!BL135</f>
        <v>0</v>
      </c>
      <c r="BM194" s="65">
        <f>Engine!BM135</f>
        <v>0</v>
      </c>
      <c r="BN194" s="65">
        <f>Engine!BN135</f>
        <v>0</v>
      </c>
      <c r="BO194" s="65">
        <f>Engine!BO135</f>
        <v>0</v>
      </c>
      <c r="BP194" s="65">
        <f>Engine!BP135</f>
        <v>0</v>
      </c>
      <c r="BQ194" s="65">
        <f>Engine!BQ135</f>
        <v>0</v>
      </c>
      <c r="BR194" s="65">
        <f>Engine!BR135</f>
        <v>0</v>
      </c>
      <c r="BS194" s="65">
        <f>Engine!BS135</f>
        <v>0</v>
      </c>
      <c r="BT194" s="65">
        <f>Engine!BT135</f>
        <v>0</v>
      </c>
      <c r="BU194" s="65">
        <f>Engine!BU135</f>
        <v>0</v>
      </c>
      <c r="BV194" s="65">
        <f>Engine!BV135</f>
        <v>0</v>
      </c>
      <c r="BW194" s="65">
        <f>Engine!BW135</f>
        <v>0</v>
      </c>
      <c r="BX194" s="65">
        <f>Engine!BX135</f>
        <v>0</v>
      </c>
      <c r="BY194" s="65">
        <f>Engine!BY135</f>
        <v>0</v>
      </c>
      <c r="BZ194" s="65">
        <f>Engine!BZ135</f>
        <v>0</v>
      </c>
      <c r="CA194" s="65">
        <f>Engine!CA135</f>
        <v>0</v>
      </c>
      <c r="CB194" s="65">
        <f>Engine!CB135</f>
        <v>0</v>
      </c>
      <c r="CC194" s="65">
        <f>Engine!CC135</f>
        <v>0</v>
      </c>
      <c r="CD194" s="65">
        <f>Engine!CD135</f>
        <v>0</v>
      </c>
      <c r="CE194" s="65">
        <f>Engine!CE135</f>
        <v>0</v>
      </c>
      <c r="CF194" s="65">
        <f>Engine!CF135</f>
        <v>0</v>
      </c>
      <c r="CG194" s="65">
        <f>Engine!CG135</f>
        <v>0</v>
      </c>
      <c r="CH194" s="65">
        <f>Engine!CH135</f>
        <v>0</v>
      </c>
      <c r="CI194" s="65">
        <f>Engine!CI135</f>
        <v>0</v>
      </c>
      <c r="CJ194" s="65">
        <f>Engine!CJ135</f>
        <v>0</v>
      </c>
      <c r="CK194" s="65">
        <f>Engine!CK135</f>
        <v>0</v>
      </c>
      <c r="CL194" s="65">
        <f>Engine!CL135</f>
        <v>0</v>
      </c>
      <c r="CM194" s="65">
        <f>Engine!CM135</f>
        <v>0</v>
      </c>
      <c r="CN194" s="65">
        <f>Engine!CN135</f>
        <v>0</v>
      </c>
      <c r="CO194" s="65">
        <f>Engine!CO135</f>
        <v>0</v>
      </c>
      <c r="CP194" s="65">
        <f>Engine!CP135</f>
        <v>0</v>
      </c>
      <c r="CQ194" s="65">
        <f>Engine!CQ135</f>
        <v>0</v>
      </c>
      <c r="CR194" s="65">
        <f>Engine!CR135</f>
        <v>0</v>
      </c>
      <c r="CS194" s="65">
        <f>Engine!CS135</f>
        <v>0</v>
      </c>
      <c r="CT194" s="65">
        <f>Engine!CT135</f>
        <v>0</v>
      </c>
      <c r="CU194" s="65">
        <f>Engine!CU135</f>
        <v>0</v>
      </c>
      <c r="CV194" s="65">
        <f>Engine!CV135</f>
        <v>0</v>
      </c>
      <c r="CW194" s="65">
        <f>Engine!CW135</f>
        <v>0</v>
      </c>
      <c r="CX194" s="65">
        <f>Engine!CX135</f>
        <v>0</v>
      </c>
      <c r="CY194" s="65">
        <f>Engine!CY135</f>
        <v>0</v>
      </c>
      <c r="CZ194" s="65">
        <f>Engine!CZ135</f>
        <v>0</v>
      </c>
      <c r="DA194" s="65">
        <f>Engine!DA135</f>
        <v>0</v>
      </c>
      <c r="DB194" s="65">
        <f>Engine!DB135</f>
        <v>0</v>
      </c>
      <c r="DC194" s="65">
        <f>Engine!DC135</f>
        <v>0</v>
      </c>
      <c r="DD194" s="65">
        <f>Engine!DD135</f>
        <v>0</v>
      </c>
      <c r="DE194" s="65">
        <f>Engine!DE135</f>
        <v>0</v>
      </c>
      <c r="DF194" s="65">
        <f>Engine!DF135</f>
        <v>0</v>
      </c>
      <c r="DG194" s="65">
        <f>Engine!DG135</f>
        <v>0</v>
      </c>
      <c r="DH194" s="65">
        <f>Engine!DH135</f>
        <v>0</v>
      </c>
      <c r="DI194" s="65">
        <f>Engine!DI135</f>
        <v>0</v>
      </c>
      <c r="DJ194" s="65">
        <f>Engine!DJ135</f>
        <v>0</v>
      </c>
      <c r="DK194" s="65">
        <f>Engine!DK135</f>
        <v>0</v>
      </c>
      <c r="DL194" s="65">
        <f>Engine!DL135</f>
        <v>0</v>
      </c>
      <c r="DM194" s="65">
        <f>Engine!DM135</f>
        <v>0</v>
      </c>
      <c r="DN194" s="65">
        <f>Engine!DN135</f>
        <v>0</v>
      </c>
      <c r="DO194" s="65">
        <f>Engine!DO135</f>
        <v>0</v>
      </c>
      <c r="DP194" s="65">
        <f>Engine!DP135</f>
        <v>0</v>
      </c>
      <c r="DQ194" s="65">
        <f>Engine!DQ135</f>
        <v>0</v>
      </c>
      <c r="DR194" s="65">
        <f>Engine!DR135</f>
        <v>0</v>
      </c>
      <c r="DS194" s="65">
        <f>Engine!DS135</f>
        <v>0</v>
      </c>
      <c r="DT194" s="65">
        <f>Engine!DT135</f>
        <v>0</v>
      </c>
      <c r="DU194" s="65">
        <f>Engine!DU135</f>
        <v>0</v>
      </c>
      <c r="DV194" s="65">
        <f>Engine!DV135</f>
        <v>0</v>
      </c>
      <c r="DW194" s="65">
        <f>Engine!DW135</f>
        <v>0</v>
      </c>
      <c r="DX194" s="65">
        <f>Engine!DX135</f>
        <v>0</v>
      </c>
      <c r="DY194" s="65">
        <f>Engine!DY135</f>
        <v>0</v>
      </c>
      <c r="DZ194" s="65">
        <f>Engine!DZ135</f>
        <v>0</v>
      </c>
      <c r="EA194" s="65">
        <f>Engine!EA135</f>
        <v>0</v>
      </c>
      <c r="EB194" s="65">
        <f>Engine!EB135</f>
        <v>0</v>
      </c>
      <c r="EC194" s="65">
        <f>Engine!EC135</f>
        <v>0</v>
      </c>
      <c r="ED194" s="65">
        <f>Engine!ED135</f>
        <v>0</v>
      </c>
      <c r="EE194" s="65">
        <f>Engine!EE135</f>
        <v>0</v>
      </c>
      <c r="EF194" s="65">
        <f>Engine!EF135</f>
        <v>0</v>
      </c>
      <c r="EG194" s="65">
        <f>Engine!EG135</f>
        <v>0</v>
      </c>
      <c r="EH194" s="65">
        <f>Engine!EH135</f>
        <v>0</v>
      </c>
      <c r="EI194" s="65">
        <f>Engine!EI135</f>
        <v>0</v>
      </c>
      <c r="EJ194" s="65">
        <f>Engine!EJ135</f>
        <v>0</v>
      </c>
      <c r="EK194" s="65">
        <f>Engine!EK135</f>
        <v>0</v>
      </c>
      <c r="EL194" s="65">
        <f>Engine!EL135</f>
        <v>0</v>
      </c>
      <c r="EM194" s="65">
        <f>Engine!EM135</f>
        <v>0</v>
      </c>
      <c r="EN194" s="65">
        <f>Engine!EN135</f>
        <v>0</v>
      </c>
      <c r="EO194" s="65">
        <f>Engine!EO135</f>
        <v>0</v>
      </c>
      <c r="EP194" s="65">
        <f>Engine!EP135</f>
        <v>0</v>
      </c>
      <c r="EQ194" s="65">
        <f>Engine!EQ135</f>
        <v>0</v>
      </c>
      <c r="ER194" s="65">
        <f>Engine!ER135</f>
        <v>0</v>
      </c>
      <c r="ES194" s="65">
        <f>Engine!ES135</f>
        <v>0</v>
      </c>
      <c r="ET194" s="65">
        <f>Engine!ET135</f>
        <v>0</v>
      </c>
      <c r="EU194" s="65">
        <f>Engine!EU135</f>
        <v>0</v>
      </c>
      <c r="EV194" s="65">
        <f>Engine!EV135</f>
        <v>0</v>
      </c>
      <c r="EW194" s="65">
        <f>Engine!EW135</f>
        <v>0</v>
      </c>
      <c r="EX194" s="65">
        <f>Engine!EX135</f>
        <v>0</v>
      </c>
      <c r="EY194" s="65">
        <f>Engine!EY135</f>
        <v>0</v>
      </c>
      <c r="EZ194" s="65">
        <f>Engine!EZ135</f>
        <v>0</v>
      </c>
      <c r="FA194" s="65">
        <f>Engine!FA135</f>
        <v>0</v>
      </c>
      <c r="FB194" s="65">
        <f>Engine!FB135</f>
        <v>0</v>
      </c>
    </row>
    <row r="195" spans="1:158" ht="7.95" customHeight="1" x14ac:dyDescent="0.3">
      <c r="A195" s="73"/>
      <c r="B195" s="17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79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  <c r="DS195" s="68"/>
      <c r="DT195" s="68"/>
      <c r="DU195" s="68"/>
      <c r="DV195" s="68"/>
      <c r="DW195" s="68"/>
      <c r="DX195" s="68"/>
      <c r="DY195" s="68"/>
      <c r="DZ195" s="68"/>
      <c r="EA195" s="68"/>
      <c r="EB195" s="68"/>
      <c r="EC195" s="68"/>
      <c r="ED195" s="68"/>
      <c r="EE195" s="68"/>
      <c r="EF195" s="68"/>
      <c r="EG195" s="68"/>
      <c r="EH195" s="68"/>
      <c r="EI195" s="68"/>
      <c r="EJ195" s="68"/>
      <c r="EK195" s="68"/>
      <c r="EL195" s="68"/>
      <c r="EM195" s="68"/>
      <c r="EN195" s="68"/>
      <c r="EO195" s="68"/>
      <c r="EP195" s="68"/>
      <c r="EQ195" s="68"/>
      <c r="ER195" s="68"/>
      <c r="ES195" s="68"/>
      <c r="ET195" s="68"/>
      <c r="EU195" s="68"/>
      <c r="EV195" s="68"/>
      <c r="EW195" s="68"/>
      <c r="EX195" s="68"/>
      <c r="EY195" s="68"/>
      <c r="EZ195" s="68"/>
      <c r="FA195" s="68"/>
      <c r="FB195" s="68"/>
    </row>
    <row r="196" spans="1:158" ht="7.95" customHeight="1" x14ac:dyDescent="0.3"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  <c r="DS196" s="65"/>
      <c r="DT196" s="65"/>
      <c r="DU196" s="65"/>
      <c r="DV196" s="65"/>
      <c r="DW196" s="65"/>
      <c r="DX196" s="65"/>
      <c r="DY196" s="65"/>
      <c r="DZ196" s="65"/>
      <c r="EA196" s="65"/>
      <c r="EB196" s="65"/>
      <c r="EC196" s="65"/>
      <c r="ED196" s="65"/>
      <c r="EE196" s="65"/>
      <c r="EF196" s="65"/>
      <c r="EG196" s="65"/>
      <c r="EH196" s="65"/>
      <c r="EI196" s="65"/>
      <c r="EJ196" s="65"/>
      <c r="EK196" s="65"/>
      <c r="EL196" s="65"/>
      <c r="EM196" s="65"/>
      <c r="EN196" s="65"/>
      <c r="EO196" s="65"/>
      <c r="EP196" s="65"/>
      <c r="EQ196" s="65"/>
      <c r="ER196" s="65"/>
      <c r="ES196" s="65"/>
      <c r="ET196" s="65"/>
      <c r="EU196" s="65"/>
      <c r="EV196" s="65"/>
      <c r="EW196" s="65"/>
      <c r="EX196" s="65"/>
      <c r="EY196" s="65"/>
      <c r="EZ196" s="65"/>
      <c r="FA196" s="65"/>
      <c r="FB196" s="65"/>
    </row>
    <row r="197" spans="1:158" x14ac:dyDescent="0.3">
      <c r="C197" s="65">
        <f t="shared" ref="C197:AH197" si="227">SUM(C191:C194)</f>
        <v>5460000</v>
      </c>
      <c r="D197" s="65">
        <f t="shared" si="227"/>
        <v>13000</v>
      </c>
      <c r="E197" s="65">
        <f t="shared" si="227"/>
        <v>13000</v>
      </c>
      <c r="F197" s="65">
        <f t="shared" si="227"/>
        <v>13000</v>
      </c>
      <c r="G197" s="65">
        <f t="shared" si="227"/>
        <v>13000</v>
      </c>
      <c r="H197" s="65">
        <f t="shared" si="227"/>
        <v>13000</v>
      </c>
      <c r="I197" s="65">
        <f t="shared" si="227"/>
        <v>39000</v>
      </c>
      <c r="J197" s="65">
        <f t="shared" si="227"/>
        <v>435500</v>
      </c>
      <c r="K197" s="65">
        <f t="shared" si="227"/>
        <v>26000</v>
      </c>
      <c r="L197" s="65">
        <f t="shared" si="227"/>
        <v>13000</v>
      </c>
      <c r="M197" s="65">
        <f t="shared" si="227"/>
        <v>30000</v>
      </c>
      <c r="N197" s="65">
        <f t="shared" si="227"/>
        <v>32500</v>
      </c>
      <c r="O197" s="65">
        <f t="shared" si="227"/>
        <v>13000</v>
      </c>
      <c r="P197" s="65">
        <f t="shared" si="227"/>
        <v>50000</v>
      </c>
      <c r="Q197" s="65">
        <f t="shared" si="227"/>
        <v>0</v>
      </c>
      <c r="R197" s="67">
        <f t="shared" si="227"/>
        <v>63000</v>
      </c>
      <c r="S197" s="65">
        <f t="shared" si="227"/>
        <v>25000</v>
      </c>
      <c r="T197" s="65">
        <f t="shared" si="227"/>
        <v>13000</v>
      </c>
      <c r="U197" s="65">
        <f t="shared" si="227"/>
        <v>0</v>
      </c>
      <c r="V197" s="65">
        <f t="shared" si="227"/>
        <v>0</v>
      </c>
      <c r="W197" s="65">
        <f t="shared" si="227"/>
        <v>0</v>
      </c>
      <c r="X197" s="65">
        <f t="shared" si="227"/>
        <v>0</v>
      </c>
      <c r="Y197" s="65">
        <f t="shared" si="227"/>
        <v>0</v>
      </c>
      <c r="Z197" s="65">
        <f t="shared" si="227"/>
        <v>0</v>
      </c>
      <c r="AA197" s="65">
        <f t="shared" si="227"/>
        <v>0</v>
      </c>
      <c r="AB197" s="65">
        <f t="shared" si="227"/>
        <v>0</v>
      </c>
      <c r="AC197" s="65">
        <f t="shared" si="227"/>
        <v>0</v>
      </c>
      <c r="AD197" s="65">
        <f t="shared" si="227"/>
        <v>0</v>
      </c>
      <c r="AE197" s="65">
        <f t="shared" si="227"/>
        <v>0</v>
      </c>
      <c r="AF197" s="65">
        <f t="shared" si="227"/>
        <v>0</v>
      </c>
      <c r="AG197" s="65">
        <f t="shared" si="227"/>
        <v>0</v>
      </c>
      <c r="AH197" s="65">
        <f t="shared" si="227"/>
        <v>0</v>
      </c>
      <c r="AI197" s="65">
        <f t="shared" ref="AI197:BN197" si="228">SUM(AI191:AI194)</f>
        <v>0</v>
      </c>
      <c r="AJ197" s="65">
        <f t="shared" si="228"/>
        <v>0</v>
      </c>
      <c r="AK197" s="65">
        <f t="shared" si="228"/>
        <v>0</v>
      </c>
      <c r="AL197" s="65">
        <f t="shared" si="228"/>
        <v>0</v>
      </c>
      <c r="AM197" s="65">
        <f t="shared" si="228"/>
        <v>0</v>
      </c>
      <c r="AN197" s="65">
        <f t="shared" si="228"/>
        <v>0</v>
      </c>
      <c r="AO197" s="65">
        <f t="shared" si="228"/>
        <v>0</v>
      </c>
      <c r="AP197" s="65">
        <f t="shared" si="228"/>
        <v>0</v>
      </c>
      <c r="AQ197" s="65">
        <f t="shared" si="228"/>
        <v>0</v>
      </c>
      <c r="AR197" s="65">
        <f t="shared" si="228"/>
        <v>0</v>
      </c>
      <c r="AS197" s="65">
        <f t="shared" si="228"/>
        <v>0</v>
      </c>
      <c r="AT197" s="65">
        <f t="shared" si="228"/>
        <v>0</v>
      </c>
      <c r="AU197" s="65">
        <f t="shared" si="228"/>
        <v>0</v>
      </c>
      <c r="AV197" s="65">
        <f t="shared" si="228"/>
        <v>0</v>
      </c>
      <c r="AW197" s="65">
        <f t="shared" si="228"/>
        <v>0</v>
      </c>
      <c r="AX197" s="65">
        <f t="shared" si="228"/>
        <v>0</v>
      </c>
      <c r="AY197" s="65">
        <f t="shared" si="228"/>
        <v>0</v>
      </c>
      <c r="AZ197" s="65">
        <f t="shared" si="228"/>
        <v>0</v>
      </c>
      <c r="BA197" s="65">
        <f t="shared" si="228"/>
        <v>0</v>
      </c>
      <c r="BB197" s="65">
        <f t="shared" si="228"/>
        <v>0</v>
      </c>
      <c r="BC197" s="65">
        <f t="shared" si="228"/>
        <v>0</v>
      </c>
      <c r="BD197" s="65">
        <f t="shared" si="228"/>
        <v>0</v>
      </c>
      <c r="BE197" s="65">
        <f t="shared" si="228"/>
        <v>0</v>
      </c>
      <c r="BF197" s="65">
        <f t="shared" si="228"/>
        <v>0</v>
      </c>
      <c r="BG197" s="65">
        <f t="shared" si="228"/>
        <v>0</v>
      </c>
      <c r="BH197" s="65">
        <f t="shared" si="228"/>
        <v>0</v>
      </c>
      <c r="BI197" s="65">
        <f t="shared" si="228"/>
        <v>0</v>
      </c>
      <c r="BJ197" s="65">
        <f t="shared" si="228"/>
        <v>0</v>
      </c>
      <c r="BK197" s="65">
        <f t="shared" si="228"/>
        <v>0</v>
      </c>
      <c r="BL197" s="65">
        <f t="shared" si="228"/>
        <v>0</v>
      </c>
      <c r="BM197" s="65">
        <f t="shared" si="228"/>
        <v>0</v>
      </c>
      <c r="BN197" s="65">
        <f t="shared" si="228"/>
        <v>0</v>
      </c>
      <c r="BO197" s="65">
        <f t="shared" ref="BO197:CT197" si="229">SUM(BO191:BO194)</f>
        <v>0</v>
      </c>
      <c r="BP197" s="65">
        <f t="shared" si="229"/>
        <v>0</v>
      </c>
      <c r="BQ197" s="65">
        <f t="shared" si="229"/>
        <v>0</v>
      </c>
      <c r="BR197" s="65">
        <f t="shared" si="229"/>
        <v>0</v>
      </c>
      <c r="BS197" s="65">
        <f t="shared" si="229"/>
        <v>0</v>
      </c>
      <c r="BT197" s="65">
        <f t="shared" si="229"/>
        <v>0</v>
      </c>
      <c r="BU197" s="65">
        <f t="shared" si="229"/>
        <v>0</v>
      </c>
      <c r="BV197" s="65">
        <f t="shared" si="229"/>
        <v>0</v>
      </c>
      <c r="BW197" s="65">
        <f t="shared" si="229"/>
        <v>0</v>
      </c>
      <c r="BX197" s="65">
        <f t="shared" si="229"/>
        <v>0</v>
      </c>
      <c r="BY197" s="65">
        <f t="shared" si="229"/>
        <v>0</v>
      </c>
      <c r="BZ197" s="65">
        <f t="shared" si="229"/>
        <v>0</v>
      </c>
      <c r="CA197" s="65">
        <f t="shared" si="229"/>
        <v>0</v>
      </c>
      <c r="CB197" s="65">
        <f t="shared" si="229"/>
        <v>0</v>
      </c>
      <c r="CC197" s="65">
        <f t="shared" si="229"/>
        <v>0</v>
      </c>
      <c r="CD197" s="65">
        <f t="shared" si="229"/>
        <v>0</v>
      </c>
      <c r="CE197" s="65">
        <f t="shared" si="229"/>
        <v>0</v>
      </c>
      <c r="CF197" s="65">
        <f t="shared" si="229"/>
        <v>0</v>
      </c>
      <c r="CG197" s="65">
        <f t="shared" si="229"/>
        <v>0</v>
      </c>
      <c r="CH197" s="65">
        <f t="shared" si="229"/>
        <v>0</v>
      </c>
      <c r="CI197" s="65">
        <f t="shared" si="229"/>
        <v>0</v>
      </c>
      <c r="CJ197" s="65">
        <f t="shared" si="229"/>
        <v>0</v>
      </c>
      <c r="CK197" s="65">
        <f t="shared" si="229"/>
        <v>0</v>
      </c>
      <c r="CL197" s="65">
        <f t="shared" si="229"/>
        <v>0</v>
      </c>
      <c r="CM197" s="65">
        <f t="shared" si="229"/>
        <v>0</v>
      </c>
      <c r="CN197" s="65">
        <f t="shared" si="229"/>
        <v>0</v>
      </c>
      <c r="CO197" s="65">
        <f t="shared" si="229"/>
        <v>0</v>
      </c>
      <c r="CP197" s="65">
        <f t="shared" si="229"/>
        <v>0</v>
      </c>
      <c r="CQ197" s="65">
        <f t="shared" si="229"/>
        <v>0</v>
      </c>
      <c r="CR197" s="65">
        <f t="shared" si="229"/>
        <v>0</v>
      </c>
      <c r="CS197" s="65">
        <f t="shared" si="229"/>
        <v>0</v>
      </c>
      <c r="CT197" s="65">
        <f t="shared" si="229"/>
        <v>0</v>
      </c>
      <c r="CU197" s="65">
        <f t="shared" ref="CU197:DB197" si="230">SUM(CU191:CU194)</f>
        <v>0</v>
      </c>
      <c r="CV197" s="65">
        <f t="shared" si="230"/>
        <v>0</v>
      </c>
      <c r="CW197" s="65">
        <f t="shared" si="230"/>
        <v>0</v>
      </c>
      <c r="CX197" s="65">
        <f t="shared" si="230"/>
        <v>0</v>
      </c>
      <c r="CY197" s="65">
        <f t="shared" si="230"/>
        <v>0</v>
      </c>
      <c r="CZ197" s="65">
        <f t="shared" si="230"/>
        <v>0</v>
      </c>
      <c r="DA197" s="65">
        <f t="shared" si="230"/>
        <v>0</v>
      </c>
      <c r="DB197" s="65">
        <f t="shared" si="230"/>
        <v>0</v>
      </c>
      <c r="DC197" s="65">
        <f t="shared" ref="DC197:FB197" si="231">SUM(DC191:DC194)</f>
        <v>0</v>
      </c>
      <c r="DD197" s="65">
        <f t="shared" si="231"/>
        <v>0</v>
      </c>
      <c r="DE197" s="65">
        <f t="shared" si="231"/>
        <v>0</v>
      </c>
      <c r="DF197" s="65">
        <f t="shared" si="231"/>
        <v>0</v>
      </c>
      <c r="DG197" s="65">
        <f t="shared" si="231"/>
        <v>0</v>
      </c>
      <c r="DH197" s="65">
        <f t="shared" si="231"/>
        <v>0</v>
      </c>
      <c r="DI197" s="65">
        <f t="shared" si="231"/>
        <v>0</v>
      </c>
      <c r="DJ197" s="65">
        <f t="shared" si="231"/>
        <v>0</v>
      </c>
      <c r="DK197" s="65">
        <f t="shared" si="231"/>
        <v>0</v>
      </c>
      <c r="DL197" s="65">
        <f t="shared" si="231"/>
        <v>0</v>
      </c>
      <c r="DM197" s="65">
        <f t="shared" si="231"/>
        <v>0</v>
      </c>
      <c r="DN197" s="65">
        <f t="shared" si="231"/>
        <v>0</v>
      </c>
      <c r="DO197" s="65">
        <f t="shared" si="231"/>
        <v>0</v>
      </c>
      <c r="DP197" s="65">
        <f t="shared" si="231"/>
        <v>0</v>
      </c>
      <c r="DQ197" s="65">
        <f t="shared" si="231"/>
        <v>0</v>
      </c>
      <c r="DR197" s="65">
        <f t="shared" si="231"/>
        <v>0</v>
      </c>
      <c r="DS197" s="65">
        <f t="shared" si="231"/>
        <v>0</v>
      </c>
      <c r="DT197" s="65">
        <f t="shared" si="231"/>
        <v>0</v>
      </c>
      <c r="DU197" s="65">
        <f t="shared" si="231"/>
        <v>0</v>
      </c>
      <c r="DV197" s="65">
        <f t="shared" si="231"/>
        <v>0</v>
      </c>
      <c r="DW197" s="65">
        <f t="shared" si="231"/>
        <v>0</v>
      </c>
      <c r="DX197" s="65">
        <f t="shared" si="231"/>
        <v>0</v>
      </c>
      <c r="DY197" s="65">
        <f t="shared" si="231"/>
        <v>0</v>
      </c>
      <c r="DZ197" s="65">
        <f t="shared" si="231"/>
        <v>0</v>
      </c>
      <c r="EA197" s="65">
        <f t="shared" si="231"/>
        <v>0</v>
      </c>
      <c r="EB197" s="65">
        <f t="shared" si="231"/>
        <v>0</v>
      </c>
      <c r="EC197" s="65">
        <f t="shared" si="231"/>
        <v>0</v>
      </c>
      <c r="ED197" s="65">
        <f t="shared" si="231"/>
        <v>0</v>
      </c>
      <c r="EE197" s="65">
        <f t="shared" si="231"/>
        <v>0</v>
      </c>
      <c r="EF197" s="65">
        <f t="shared" si="231"/>
        <v>0</v>
      </c>
      <c r="EG197" s="65">
        <f t="shared" si="231"/>
        <v>0</v>
      </c>
      <c r="EH197" s="65">
        <f t="shared" si="231"/>
        <v>0</v>
      </c>
      <c r="EI197" s="65">
        <f t="shared" si="231"/>
        <v>0</v>
      </c>
      <c r="EJ197" s="65">
        <f t="shared" si="231"/>
        <v>0</v>
      </c>
      <c r="EK197" s="65">
        <f t="shared" si="231"/>
        <v>0</v>
      </c>
      <c r="EL197" s="65">
        <f t="shared" si="231"/>
        <v>0</v>
      </c>
      <c r="EM197" s="65">
        <f t="shared" si="231"/>
        <v>0</v>
      </c>
      <c r="EN197" s="65">
        <f t="shared" si="231"/>
        <v>0</v>
      </c>
      <c r="EO197" s="65">
        <f t="shared" si="231"/>
        <v>0</v>
      </c>
      <c r="EP197" s="65">
        <f t="shared" si="231"/>
        <v>0</v>
      </c>
      <c r="EQ197" s="65">
        <f t="shared" si="231"/>
        <v>0</v>
      </c>
      <c r="ER197" s="65">
        <f t="shared" si="231"/>
        <v>0</v>
      </c>
      <c r="ES197" s="65">
        <f t="shared" si="231"/>
        <v>0</v>
      </c>
      <c r="ET197" s="65">
        <f t="shared" si="231"/>
        <v>0</v>
      </c>
      <c r="EU197" s="65">
        <f t="shared" si="231"/>
        <v>0</v>
      </c>
      <c r="EV197" s="65">
        <f t="shared" si="231"/>
        <v>0</v>
      </c>
      <c r="EW197" s="65">
        <f t="shared" si="231"/>
        <v>0</v>
      </c>
      <c r="EX197" s="65">
        <f t="shared" si="231"/>
        <v>0</v>
      </c>
      <c r="EY197" s="65">
        <f t="shared" si="231"/>
        <v>0</v>
      </c>
      <c r="EZ197" s="65">
        <f t="shared" si="231"/>
        <v>0</v>
      </c>
      <c r="FA197" s="65">
        <f t="shared" si="231"/>
        <v>0</v>
      </c>
      <c r="FB197" s="65">
        <f t="shared" si="231"/>
        <v>0</v>
      </c>
    </row>
    <row r="198" spans="1:158" ht="7.95" customHeight="1" x14ac:dyDescent="0.3">
      <c r="A198" s="73"/>
      <c r="B198" s="17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79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  <c r="DS198" s="68"/>
      <c r="DT198" s="68"/>
      <c r="DU198" s="68"/>
      <c r="DV198" s="68"/>
      <c r="DW198" s="68"/>
      <c r="DX198" s="68"/>
      <c r="DY198" s="68"/>
      <c r="DZ198" s="68"/>
      <c r="EA198" s="68"/>
      <c r="EB198" s="68"/>
      <c r="EC198" s="68"/>
      <c r="ED198" s="68"/>
      <c r="EE198" s="68"/>
      <c r="EF198" s="68"/>
      <c r="EG198" s="68"/>
      <c r="EH198" s="68"/>
      <c r="EI198" s="68"/>
      <c r="EJ198" s="68"/>
      <c r="EK198" s="68"/>
      <c r="EL198" s="68"/>
      <c r="EM198" s="68"/>
      <c r="EN198" s="68"/>
      <c r="EO198" s="68"/>
      <c r="EP198" s="68"/>
      <c r="EQ198" s="68"/>
      <c r="ER198" s="68"/>
      <c r="ES198" s="68"/>
      <c r="ET198" s="68"/>
      <c r="EU198" s="68"/>
      <c r="EV198" s="68"/>
      <c r="EW198" s="68"/>
      <c r="EX198" s="68"/>
      <c r="EY198" s="68"/>
      <c r="EZ198" s="68"/>
      <c r="FA198" s="68"/>
      <c r="FB198" s="68"/>
    </row>
    <row r="199" spans="1:158" ht="7.95" customHeight="1" x14ac:dyDescent="0.3"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  <c r="DS199" s="65"/>
      <c r="DT199" s="65"/>
      <c r="DU199" s="65"/>
      <c r="DV199" s="65"/>
      <c r="DW199" s="65"/>
      <c r="DX199" s="65"/>
      <c r="DY199" s="65"/>
      <c r="DZ199" s="65"/>
      <c r="EA199" s="65"/>
      <c r="EB199" s="65"/>
      <c r="EC199" s="65"/>
      <c r="ED199" s="65"/>
      <c r="EE199" s="65"/>
      <c r="EF199" s="65"/>
      <c r="EG199" s="65"/>
      <c r="EH199" s="65"/>
      <c r="EI199" s="65"/>
      <c r="EJ199" s="65"/>
      <c r="EK199" s="65"/>
      <c r="EL199" s="65"/>
      <c r="EM199" s="65"/>
      <c r="EN199" s="65"/>
      <c r="EO199" s="65"/>
      <c r="EP199" s="65"/>
      <c r="EQ199" s="65"/>
      <c r="ER199" s="65"/>
      <c r="ES199" s="65"/>
      <c r="ET199" s="65"/>
      <c r="EU199" s="65"/>
      <c r="EV199" s="65"/>
      <c r="EW199" s="65"/>
      <c r="EX199" s="65"/>
      <c r="EY199" s="65"/>
      <c r="EZ199" s="65"/>
      <c r="FA199" s="65"/>
      <c r="FB199" s="65"/>
    </row>
    <row r="200" spans="1:158" s="64" customFormat="1" x14ac:dyDescent="0.3">
      <c r="A200" s="53" t="s">
        <v>129</v>
      </c>
      <c r="B200" s="3"/>
      <c r="C200" s="65">
        <f>C181-C197+C184</f>
        <v>2910583.7263109693</v>
      </c>
      <c r="D200" s="65">
        <f t="shared" ref="D200:AI200" si="232">C200+D181-D197</f>
        <v>2774337.1726219384</v>
      </c>
      <c r="E200" s="65">
        <f t="shared" si="232"/>
        <v>2655234.4589329073</v>
      </c>
      <c r="F200" s="65">
        <f t="shared" si="232"/>
        <v>2592338.3852438764</v>
      </c>
      <c r="G200" s="65">
        <f t="shared" si="232"/>
        <v>2544898.3115548454</v>
      </c>
      <c r="H200" s="65">
        <f t="shared" si="232"/>
        <v>2445430.9556744937</v>
      </c>
      <c r="I200" s="65">
        <f t="shared" si="232"/>
        <v>2369564.2419854626</v>
      </c>
      <c r="J200" s="65">
        <f t="shared" si="232"/>
        <v>1922559.3682964318</v>
      </c>
      <c r="K200" s="65">
        <f t="shared" si="232"/>
        <v>1882475.9473635652</v>
      </c>
      <c r="L200" s="65">
        <f t="shared" si="232"/>
        <v>1809829.8842393779</v>
      </c>
      <c r="M200" s="65">
        <f t="shared" si="232"/>
        <v>1768098.7096845936</v>
      </c>
      <c r="N200" s="65">
        <f t="shared" si="232"/>
        <v>1733029.4151298092</v>
      </c>
      <c r="O200" s="65">
        <f t="shared" si="232"/>
        <v>1720640.1205750247</v>
      </c>
      <c r="P200" s="65">
        <f t="shared" si="232"/>
        <v>1619943.5223480978</v>
      </c>
      <c r="Q200" s="65">
        <f t="shared" si="232"/>
        <v>1616734.1605494777</v>
      </c>
      <c r="R200" s="67">
        <f t="shared" si="232"/>
        <v>1551429.1187508577</v>
      </c>
      <c r="S200" s="65">
        <f t="shared" si="232"/>
        <v>1534305.1297084021</v>
      </c>
      <c r="T200" s="65">
        <f t="shared" si="232"/>
        <v>1519150.7741053107</v>
      </c>
      <c r="U200" s="65">
        <f t="shared" si="232"/>
        <v>1528388.0650628551</v>
      </c>
      <c r="V200" s="65">
        <f t="shared" si="232"/>
        <v>1542849.6760203994</v>
      </c>
      <c r="W200" s="65">
        <f t="shared" si="232"/>
        <v>1557433.6869779439</v>
      </c>
      <c r="X200" s="65">
        <f t="shared" si="232"/>
        <v>1515891.1555978663</v>
      </c>
      <c r="Y200" s="65">
        <f t="shared" si="232"/>
        <v>1526002.0465554106</v>
      </c>
      <c r="Z200" s="65">
        <f t="shared" si="232"/>
        <v>1554337.257512955</v>
      </c>
      <c r="AA200" s="65">
        <f t="shared" si="232"/>
        <v>1582794.8684704993</v>
      </c>
      <c r="AB200" s="65">
        <f t="shared" si="232"/>
        <v>1560752.3370904217</v>
      </c>
      <c r="AC200" s="65">
        <f t="shared" si="232"/>
        <v>1590363.228047966</v>
      </c>
      <c r="AD200" s="65">
        <f t="shared" si="232"/>
        <v>1620878.4390055104</v>
      </c>
      <c r="AE200" s="65">
        <f t="shared" si="232"/>
        <v>1659736.0499630547</v>
      </c>
      <c r="AF200" s="65">
        <f t="shared" si="232"/>
        <v>1641593.5185829771</v>
      </c>
      <c r="AG200" s="65">
        <f t="shared" si="232"/>
        <v>1552802.4695405215</v>
      </c>
      <c r="AH200" s="65">
        <f t="shared" si="232"/>
        <v>1591537.6804980659</v>
      </c>
      <c r="AI200" s="65">
        <f t="shared" si="232"/>
        <v>1630395.2914556102</v>
      </c>
      <c r="AJ200" s="65">
        <f t="shared" ref="AJ200:BO200" si="233">AI200+AJ181-AJ197</f>
        <v>1612252.7600755326</v>
      </c>
      <c r="AK200" s="65">
        <f t="shared" si="233"/>
        <v>1646350.451033077</v>
      </c>
      <c r="AL200" s="65">
        <f t="shared" si="233"/>
        <v>1685085.6619906214</v>
      </c>
      <c r="AM200" s="65">
        <f t="shared" si="233"/>
        <v>1729793.2729481657</v>
      </c>
      <c r="AN200" s="65">
        <f t="shared" si="233"/>
        <v>1717500.7415680881</v>
      </c>
      <c r="AO200" s="65">
        <f t="shared" si="233"/>
        <v>1756861.6325256324</v>
      </c>
      <c r="AP200" s="65">
        <f t="shared" si="233"/>
        <v>1797126.8434831768</v>
      </c>
      <c r="AQ200" s="65">
        <f t="shared" si="233"/>
        <v>1841834.4544407211</v>
      </c>
      <c r="AR200" s="65">
        <f t="shared" si="233"/>
        <v>1829541.9230606435</v>
      </c>
      <c r="AS200" s="65">
        <f t="shared" si="233"/>
        <v>1868902.8140181878</v>
      </c>
      <c r="AT200" s="65">
        <f t="shared" si="233"/>
        <v>1730788.8849757323</v>
      </c>
      <c r="AU200" s="65">
        <f t="shared" si="233"/>
        <v>1785246.4959332766</v>
      </c>
      <c r="AV200" s="65">
        <f t="shared" si="233"/>
        <v>1782703.964553199</v>
      </c>
      <c r="AW200" s="65">
        <f t="shared" si="233"/>
        <v>1831814.8555107433</v>
      </c>
      <c r="AX200" s="65">
        <f t="shared" si="233"/>
        <v>1886150.0664682877</v>
      </c>
      <c r="AY200" s="65">
        <f t="shared" si="233"/>
        <v>1940607.677425832</v>
      </c>
      <c r="AZ200" s="65">
        <f t="shared" si="233"/>
        <v>1938065.1460457544</v>
      </c>
      <c r="BA200" s="65">
        <f t="shared" si="233"/>
        <v>1988268.0370032988</v>
      </c>
      <c r="BB200" s="65">
        <f t="shared" si="233"/>
        <v>2039375.2479608431</v>
      </c>
      <c r="BC200" s="65">
        <f t="shared" si="233"/>
        <v>2094421.967411607</v>
      </c>
      <c r="BD200" s="65">
        <f t="shared" si="233"/>
        <v>2092468.5445247488</v>
      </c>
      <c r="BE200" s="65">
        <f t="shared" si="233"/>
        <v>2149906.1439755126</v>
      </c>
      <c r="BF200" s="65">
        <f t="shared" si="233"/>
        <v>2204830.4634262766</v>
      </c>
      <c r="BG200" s="65">
        <f t="shared" si="233"/>
        <v>2047590.0428770403</v>
      </c>
      <c r="BH200" s="65">
        <f t="shared" si="233"/>
        <v>2044894.8550176809</v>
      </c>
      <c r="BI200" s="65">
        <f t="shared" si="233"/>
        <v>2108832.4544684449</v>
      </c>
      <c r="BJ200" s="65">
        <f t="shared" si="233"/>
        <v>2170256.7739192089</v>
      </c>
      <c r="BK200" s="65">
        <f t="shared" si="233"/>
        <v>2231803.4933699728</v>
      </c>
      <c r="BL200" s="65">
        <f t="shared" si="233"/>
        <v>2235608.3055106136</v>
      </c>
      <c r="BM200" s="65">
        <f t="shared" si="233"/>
        <v>2291808.3049613773</v>
      </c>
      <c r="BN200" s="65">
        <f t="shared" si="233"/>
        <v>2348912.6244121413</v>
      </c>
      <c r="BO200" s="65">
        <f t="shared" si="233"/>
        <v>2410459.3438629052</v>
      </c>
      <c r="BP200" s="65">
        <f t="shared" ref="BP200:CU200" si="234">BO200+BP181-BP197</f>
        <v>2414264.156003546</v>
      </c>
      <c r="BQ200" s="65">
        <f t="shared" si="234"/>
        <v>2470464.1554543097</v>
      </c>
      <c r="BR200" s="65">
        <f t="shared" si="234"/>
        <v>2540988.4749050736</v>
      </c>
      <c r="BS200" s="65">
        <f t="shared" si="234"/>
        <v>2611635.1943558375</v>
      </c>
      <c r="BT200" s="65">
        <f t="shared" si="234"/>
        <v>2393064.8664964782</v>
      </c>
      <c r="BU200" s="65">
        <f t="shared" si="234"/>
        <v>2458364.8659472419</v>
      </c>
      <c r="BV200" s="65">
        <f t="shared" si="234"/>
        <v>2528889.1853980059</v>
      </c>
      <c r="BW200" s="65">
        <f t="shared" si="234"/>
        <v>2599535.9048487698</v>
      </c>
      <c r="BX200" s="65">
        <f t="shared" si="234"/>
        <v>2612440.7169894106</v>
      </c>
      <c r="BY200" s="65">
        <f t="shared" si="234"/>
        <v>2671440.7164401743</v>
      </c>
      <c r="BZ200" s="65">
        <f t="shared" si="234"/>
        <v>2737645.0358909382</v>
      </c>
      <c r="CA200" s="65">
        <f t="shared" si="234"/>
        <v>2808291.7553417021</v>
      </c>
      <c r="CB200" s="65">
        <f t="shared" si="234"/>
        <v>2820104.5674823429</v>
      </c>
      <c r="CC200" s="65">
        <f t="shared" si="234"/>
        <v>2884312.5669331066</v>
      </c>
      <c r="CD200" s="65">
        <f t="shared" si="234"/>
        <v>2953744.8863838706</v>
      </c>
      <c r="CE200" s="65">
        <f t="shared" si="234"/>
        <v>3018835.6058346345</v>
      </c>
      <c r="CF200" s="65">
        <f t="shared" si="234"/>
        <v>3061976.6452853982</v>
      </c>
      <c r="CG200" s="65">
        <f t="shared" si="234"/>
        <v>2863166.3047361621</v>
      </c>
      <c r="CH200" s="65">
        <f t="shared" si="234"/>
        <v>2932598.6241869261</v>
      </c>
      <c r="CI200" s="65">
        <f t="shared" si="234"/>
        <v>2997689.3436376899</v>
      </c>
      <c r="CJ200" s="65">
        <f t="shared" si="234"/>
        <v>3040830.3830884537</v>
      </c>
      <c r="CK200" s="65">
        <f t="shared" si="234"/>
        <v>3101809.1825392176</v>
      </c>
      <c r="CL200" s="65">
        <f t="shared" si="234"/>
        <v>3166921.5019899816</v>
      </c>
      <c r="CM200" s="65">
        <f t="shared" si="234"/>
        <v>3232012.2214407455</v>
      </c>
      <c r="CN200" s="65">
        <f t="shared" si="234"/>
        <v>3275153.2608915092</v>
      </c>
      <c r="CO200" s="65">
        <f t="shared" si="234"/>
        <v>3335545.2603422729</v>
      </c>
      <c r="CP200" s="65">
        <f t="shared" si="234"/>
        <v>3404977.5797930369</v>
      </c>
      <c r="CQ200" s="65">
        <f t="shared" si="234"/>
        <v>3470068.2992438008</v>
      </c>
      <c r="CR200" s="65">
        <f t="shared" si="234"/>
        <v>3513209.3386945645</v>
      </c>
      <c r="CS200" s="65">
        <f t="shared" si="234"/>
        <v>3573601.3381453282</v>
      </c>
      <c r="CT200" s="65">
        <f t="shared" si="234"/>
        <v>3385064.5175960921</v>
      </c>
      <c r="CU200" s="65">
        <f t="shared" si="234"/>
        <v>3450155.237046856</v>
      </c>
      <c r="CV200" s="65">
        <f t="shared" ref="CV200:DB200" si="235">CU200+CV181-CV197</f>
        <v>3493296.2764976197</v>
      </c>
      <c r="CW200" s="65">
        <f t="shared" si="235"/>
        <v>3553688.2759483834</v>
      </c>
      <c r="CX200" s="65">
        <f t="shared" si="235"/>
        <v>3618800.5953991474</v>
      </c>
      <c r="CY200" s="65">
        <f t="shared" si="235"/>
        <v>3683891.3148499113</v>
      </c>
      <c r="CZ200" s="65">
        <f t="shared" si="235"/>
        <v>3727032.354300675</v>
      </c>
      <c r="DA200" s="65">
        <f t="shared" si="235"/>
        <v>3787424.3537514387</v>
      </c>
      <c r="DB200" s="65">
        <f t="shared" si="235"/>
        <v>3856856.6732022027</v>
      </c>
      <c r="DC200" s="65">
        <f t="shared" ref="DC200" si="236">DB200+DC181-DC197</f>
        <v>3922687.9926529666</v>
      </c>
      <c r="DD200" s="65">
        <f t="shared" ref="DD200" si="237">DC200+DD181-DD197</f>
        <v>3987401.8321037306</v>
      </c>
      <c r="DE200" s="65">
        <f t="shared" ref="DE200" si="238">DD200+DE181-DE197</f>
        <v>4055528.4315544944</v>
      </c>
      <c r="DF200" s="65">
        <f t="shared" ref="DF200" si="239">DE200+DF181-DF197</f>
        <v>4124956.7510052584</v>
      </c>
      <c r="DG200" s="65">
        <f t="shared" ref="DG200" si="240">DF200+DG181-DG197</f>
        <v>4190784.0704560224</v>
      </c>
      <c r="DH200" s="65">
        <f t="shared" ref="DH200" si="241">DG200+DH181-DH197</f>
        <v>4255493.9099067859</v>
      </c>
      <c r="DI200" s="65">
        <f t="shared" ref="DI200" si="242">DH200+DI181-DI197</f>
        <v>4323616.5093575502</v>
      </c>
      <c r="DJ200" s="65">
        <f t="shared" ref="DJ200" si="243">DI200+DJ181-DJ197</f>
        <v>4388720.8288083142</v>
      </c>
      <c r="DK200" s="65">
        <f t="shared" ref="DK200" si="244">DJ200+DK181-DK197</f>
        <v>4454544.1482590782</v>
      </c>
      <c r="DL200" s="65">
        <f t="shared" ref="DL200" si="245">DK200+DL181-DL197</f>
        <v>4519249.9877098417</v>
      </c>
      <c r="DM200" s="65">
        <f t="shared" ref="DM200" si="246">DL200+DM181-DM197</f>
        <v>4579630.9871606054</v>
      </c>
      <c r="DN200" s="65">
        <f t="shared" ref="DN200" si="247">DM200+DN181-DN197</f>
        <v>4649051.3066113694</v>
      </c>
      <c r="DO200" s="65">
        <f t="shared" ref="DO200" si="248">DN200+DO181-DO197</f>
        <v>4714870.6260621333</v>
      </c>
      <c r="DP200" s="65">
        <f t="shared" ref="DP200" si="249">DO200+DP181-DP197</f>
        <v>4779572.4655128969</v>
      </c>
      <c r="DQ200" s="65">
        <f t="shared" ref="DQ200" si="250">DP200+DQ181-DQ197</f>
        <v>4839949.4649636606</v>
      </c>
      <c r="DR200" s="65">
        <f t="shared" ref="DR200" si="251">DQ200+DR181-DR197</f>
        <v>4909365.7844144246</v>
      </c>
      <c r="DS200" s="65">
        <f t="shared" ref="DS200" si="252">DR200+DS181-DS197</f>
        <v>4975181.1038651885</v>
      </c>
      <c r="DT200" s="65">
        <f t="shared" ref="DT200" si="253">DS200+DT181-DT197</f>
        <v>5039878.9433159521</v>
      </c>
      <c r="DU200" s="65">
        <f t="shared" ref="DU200" si="254">DT200+DU181-DU197</f>
        <v>5100251.9427667158</v>
      </c>
      <c r="DV200" s="65">
        <f t="shared" ref="DV200" si="255">DU200+DV181-DV197</f>
        <v>5165344.2622174798</v>
      </c>
      <c r="DW200" s="65">
        <f t="shared" ref="DW200" si="256">DV200+DW181-DW197</f>
        <v>5231155.5816682437</v>
      </c>
      <c r="DX200" s="65">
        <f t="shared" ref="DX200" si="257">DW200+DX181-DX197</f>
        <v>5295849.4211190073</v>
      </c>
      <c r="DY200" s="65">
        <f t="shared" ref="DY200" si="258">DX200+DY181-DY197</f>
        <v>5356218.420569771</v>
      </c>
      <c r="DZ200" s="65">
        <f t="shared" ref="DZ200" si="259">DY200+DZ181-DZ197</f>
        <v>5425626.740020535</v>
      </c>
      <c r="EA200" s="65">
        <f t="shared" ref="EA200" si="260">DZ200+EA181-EA197</f>
        <v>5491434.0594712989</v>
      </c>
      <c r="EB200" s="65">
        <f t="shared" ref="EB200" si="261">EA200+EB181-EB197</f>
        <v>5556123.8989220625</v>
      </c>
      <c r="EC200" s="65">
        <f t="shared" ref="EC200" si="262">EB200+EC181-EC197</f>
        <v>5616488.8983728262</v>
      </c>
      <c r="ED200" s="65">
        <f t="shared" ref="ED200" si="263">EC200+ED181-ED197</f>
        <v>5685893.2178235902</v>
      </c>
      <c r="EE200" s="65">
        <f t="shared" ref="EE200" si="264">ED200+EE181-EE197</f>
        <v>5751696.5372743541</v>
      </c>
      <c r="EF200" s="65">
        <f t="shared" ref="EF200" si="265">EE200+EF181-EF197</f>
        <v>5816382.3767251177</v>
      </c>
      <c r="EG200" s="65">
        <f t="shared" ref="EG200" si="266">EF200+EG181-EG197</f>
        <v>5877330.1761758812</v>
      </c>
      <c r="EH200" s="65">
        <f t="shared" ref="EH200" si="267">EG200+EH181-EH197</f>
        <v>5942410.4956266452</v>
      </c>
      <c r="EI200" s="65">
        <f t="shared" ref="EI200" si="268">EH200+EI181-EI197</f>
        <v>6008209.8150774091</v>
      </c>
      <c r="EJ200" s="65">
        <f t="shared" ref="EJ200" si="269">EI200+EJ181-EJ197</f>
        <v>6072891.6545281727</v>
      </c>
      <c r="EK200" s="65">
        <f t="shared" ref="EK200" si="270">EJ200+EK181-EK197</f>
        <v>6133835.4539789362</v>
      </c>
      <c r="EL200" s="65">
        <f t="shared" ref="EL200" si="271">EK200+EL181-EL197</f>
        <v>6203231.7734297002</v>
      </c>
      <c r="EM200" s="65">
        <f t="shared" ref="EM200" si="272">EL200+EM181-EM197</f>
        <v>6269027.0928804642</v>
      </c>
      <c r="EN200" s="65">
        <f t="shared" ref="EN200" si="273">EM200+EN181-EN197</f>
        <v>6333704.9323312277</v>
      </c>
      <c r="EO200" s="65">
        <f t="shared" ref="EO200" si="274">EN200+EO181-EO197</f>
        <v>6394057.9317819914</v>
      </c>
      <c r="EP200" s="65">
        <f t="shared" ref="EP200" si="275">EO200+EP181-EP197</f>
        <v>6463450.2512327554</v>
      </c>
      <c r="EQ200" s="65">
        <f t="shared" ref="EQ200" si="276">EP200+EQ181-EQ197</f>
        <v>6529241.5706835194</v>
      </c>
      <c r="ER200" s="65">
        <f t="shared" ref="ER200" si="277">EQ200+ER181-ER197</f>
        <v>6593915.4101342829</v>
      </c>
      <c r="ES200" s="65">
        <f t="shared" ref="ES200" si="278">ER200+ES181-ES197</f>
        <v>6654264.4095850466</v>
      </c>
      <c r="ET200" s="65">
        <f t="shared" ref="ET200" si="279">ES200+ET181-ET197</f>
        <v>6719332.7290358106</v>
      </c>
      <c r="EU200" s="65">
        <f t="shared" ref="EU200" si="280">ET200+EU181-EU197</f>
        <v>6785120.0484865746</v>
      </c>
      <c r="EV200" s="65">
        <f t="shared" ref="EV200" si="281">EU200+EV181-EV197</f>
        <v>6849789.8879373381</v>
      </c>
      <c r="EW200" s="65">
        <f t="shared" ref="EW200" si="282">EV200+EW181-EW197</f>
        <v>6910134.8873881018</v>
      </c>
      <c r="EX200" s="65">
        <f t="shared" ref="EX200" si="283">EW200+EX181-EX197</f>
        <v>6979519.2068388658</v>
      </c>
      <c r="EY200" s="65">
        <f t="shared" ref="EY200" si="284">EX200+EY181-EY197</f>
        <v>7045302.5262896297</v>
      </c>
      <c r="EZ200" s="65">
        <f t="shared" ref="EZ200" si="285">EY200+EZ181-EZ197</f>
        <v>7109968.3657403933</v>
      </c>
      <c r="FA200" s="65">
        <f t="shared" ref="FA200" si="286">EZ200+FA181-FA197</f>
        <v>7172569.4451911571</v>
      </c>
      <c r="FB200" s="65">
        <f t="shared" ref="FB200" si="287">FA200+FB181-FB197</f>
        <v>7241949.764641921</v>
      </c>
    </row>
    <row r="202" spans="1:158" s="62" customFormat="1" x14ac:dyDescent="0.3">
      <c r="A202" s="53" t="s">
        <v>162</v>
      </c>
      <c r="B202" s="3"/>
      <c r="C202" s="65">
        <f>MIN(C200:DB200)</f>
        <v>1515891.1555978663</v>
      </c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7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6"/>
    </row>
  </sheetData>
  <pageMargins left="0.39370078740157483" right="0.31496062992125984" top="0.74803149606299213" bottom="0.55118110236220474" header="0.31496062992125984" footer="0.31496062992125984"/>
  <pageSetup scale="90" orientation="landscape" r:id="rId1"/>
  <rowBreaks count="5" manualBreakCount="5">
    <brk id="37" max="16383" man="1"/>
    <brk id="80" max="16383" man="1"/>
    <brk id="89" max="16383" man="1"/>
    <brk id="127" max="16383" man="1"/>
    <brk id="16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8"/>
  <sheetViews>
    <sheetView zoomScaleNormal="100" workbookViewId="0">
      <selection activeCell="P186" sqref="P186"/>
    </sheetView>
  </sheetViews>
  <sheetFormatPr defaultColWidth="8.88671875" defaultRowHeight="13.2" x14ac:dyDescent="0.25"/>
  <cols>
    <col min="1" max="1" width="24.77734375" style="53" customWidth="1"/>
    <col min="2" max="2" width="3" style="53" customWidth="1"/>
    <col min="3" max="41" width="8.77734375" style="53" customWidth="1"/>
    <col min="42" max="16384" width="8.88671875" style="53"/>
  </cols>
  <sheetData>
    <row r="1" spans="1:41" s="54" customFormat="1" x14ac:dyDescent="0.25">
      <c r="A1" s="54" t="s">
        <v>198</v>
      </c>
      <c r="C1" s="77">
        <v>1</v>
      </c>
      <c r="D1" s="77">
        <v>2</v>
      </c>
      <c r="E1" s="77">
        <v>3</v>
      </c>
      <c r="F1" s="77">
        <v>4</v>
      </c>
      <c r="G1" s="77">
        <v>5</v>
      </c>
      <c r="H1" s="77">
        <v>6</v>
      </c>
      <c r="I1" s="77">
        <v>7</v>
      </c>
      <c r="J1" s="77">
        <v>8</v>
      </c>
      <c r="K1" s="77">
        <v>9</v>
      </c>
      <c r="L1" s="77">
        <v>10</v>
      </c>
      <c r="M1" s="77">
        <v>11</v>
      </c>
      <c r="N1" s="77">
        <v>12</v>
      </c>
      <c r="O1" s="77">
        <v>13</v>
      </c>
      <c r="P1" s="77">
        <v>14</v>
      </c>
      <c r="Q1" s="77">
        <v>15</v>
      </c>
      <c r="R1" s="77">
        <v>16</v>
      </c>
      <c r="S1" s="77">
        <v>17</v>
      </c>
      <c r="T1" s="77">
        <v>18</v>
      </c>
      <c r="U1" s="77">
        <v>19</v>
      </c>
      <c r="V1" s="77">
        <v>20</v>
      </c>
      <c r="W1" s="77">
        <v>21</v>
      </c>
      <c r="X1" s="77">
        <v>22</v>
      </c>
      <c r="Y1" s="77">
        <v>23</v>
      </c>
      <c r="Z1" s="77">
        <v>24</v>
      </c>
      <c r="AA1" s="54">
        <v>25</v>
      </c>
      <c r="AB1" s="77">
        <v>26</v>
      </c>
      <c r="AC1" s="77">
        <v>27</v>
      </c>
      <c r="AD1" s="54">
        <v>28</v>
      </c>
      <c r="AE1" s="77">
        <v>29</v>
      </c>
      <c r="AF1" s="77">
        <v>30</v>
      </c>
      <c r="AG1" s="54">
        <v>31</v>
      </c>
      <c r="AH1" s="77">
        <v>32</v>
      </c>
      <c r="AI1" s="77">
        <v>33</v>
      </c>
      <c r="AJ1" s="54">
        <v>34</v>
      </c>
      <c r="AK1" s="77">
        <v>35</v>
      </c>
      <c r="AL1" s="77">
        <v>36</v>
      </c>
      <c r="AM1" s="54">
        <v>37</v>
      </c>
      <c r="AN1" s="77">
        <v>38</v>
      </c>
      <c r="AO1" s="77">
        <v>39</v>
      </c>
    </row>
    <row r="3" spans="1:41" x14ac:dyDescent="0.25">
      <c r="A3" s="53" t="s">
        <v>95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41" x14ac:dyDescent="0.25"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41" x14ac:dyDescent="0.25">
      <c r="A5" s="53" t="s">
        <v>64</v>
      </c>
      <c r="C5" s="65">
        <f>SUM(Trading!C4:F4)</f>
        <v>2400</v>
      </c>
      <c r="D5" s="65">
        <f>SUM(Trading!G4:J4)</f>
        <v>2400</v>
      </c>
      <c r="E5" s="65">
        <f>SUM(Trading!K4:N4)</f>
        <v>2900</v>
      </c>
      <c r="F5" s="65">
        <f>SUM(Trading!O4:R4)</f>
        <v>3200</v>
      </c>
      <c r="G5" s="65">
        <f>SUM(Trading!S4:V4)</f>
        <v>3800</v>
      </c>
      <c r="H5" s="65">
        <f>SUM(Trading!W4:Z4)</f>
        <v>3800</v>
      </c>
      <c r="I5" s="65">
        <f>SUM(Trading!AA4:AD4)</f>
        <v>3800</v>
      </c>
      <c r="J5" s="65">
        <f>SUM(Trading!AE4:AH4)</f>
        <v>3800</v>
      </c>
      <c r="K5" s="65">
        <f>SUM(Trading!AI4:AL4)</f>
        <v>3800</v>
      </c>
      <c r="L5" s="65">
        <f>SUM(Trading!AM4:AP4)</f>
        <v>3800</v>
      </c>
      <c r="M5" s="65">
        <f>SUM(Trading!AQ4:AT4)</f>
        <v>3800</v>
      </c>
      <c r="N5" s="65">
        <f>SUM(Trading!AU4:AX4)</f>
        <v>3800</v>
      </c>
      <c r="O5" s="65">
        <f>SUM(Trading!AY4:BB4)</f>
        <v>3800</v>
      </c>
      <c r="P5" s="65">
        <f>SUM(Trading!BC4:BF4)</f>
        <v>3800</v>
      </c>
      <c r="Q5" s="65">
        <f>SUM(Trading!BG4:BJ4)</f>
        <v>3800</v>
      </c>
      <c r="R5" s="65">
        <f>SUM(Trading!BK4:BN4)</f>
        <v>3800</v>
      </c>
      <c r="S5" s="65">
        <f>SUM(Trading!BO4:BR4)</f>
        <v>3800</v>
      </c>
      <c r="T5" s="65">
        <f>SUM(Trading!BS4:BV4)</f>
        <v>3800</v>
      </c>
      <c r="U5" s="65">
        <f>SUM(Trading!BW4:BZ4)</f>
        <v>3800</v>
      </c>
      <c r="V5" s="65">
        <f>SUM(Trading!CA4:CD4)</f>
        <v>3800</v>
      </c>
      <c r="W5" s="65">
        <f>SUM(Trading!CE4:CH4)</f>
        <v>3800</v>
      </c>
      <c r="X5" s="65">
        <f>SUM(Trading!CI4:CL4)</f>
        <v>3800</v>
      </c>
      <c r="Y5" s="65">
        <f>SUM(Trading!CM4:CP4)</f>
        <v>3800</v>
      </c>
      <c r="Z5" s="65">
        <f>SUM(Trading!CQ4:CT4)</f>
        <v>3800</v>
      </c>
      <c r="AA5" s="55">
        <f>SUM(Trading!CU4:CX4)</f>
        <v>3800</v>
      </c>
      <c r="AB5" s="55">
        <f>SUM(Trading!CY4:DB4)</f>
        <v>3800</v>
      </c>
      <c r="AC5" s="55">
        <f>SUM(Trading!DC4:DF4)</f>
        <v>3800</v>
      </c>
      <c r="AD5" s="55">
        <f>SUM(Trading!DG4:DJ4)</f>
        <v>3800</v>
      </c>
      <c r="AE5" s="55">
        <f>SUM(Trading!DK4:DN4)</f>
        <v>3800</v>
      </c>
      <c r="AF5" s="55">
        <f>SUM(Trading!DO4:DR4)</f>
        <v>3800</v>
      </c>
      <c r="AG5" s="55">
        <f>SUM(Trading!DS4:DV4)</f>
        <v>3800</v>
      </c>
      <c r="AH5" s="55">
        <f>SUM(Trading!DW4:DZ4)</f>
        <v>3800</v>
      </c>
      <c r="AI5" s="55">
        <f>SUM(Trading!EA4:ED4)</f>
        <v>3800</v>
      </c>
      <c r="AJ5" s="55">
        <f>SUM(Trading!EE4:EH4)</f>
        <v>3800</v>
      </c>
      <c r="AK5" s="55">
        <f>SUM(Trading!EI4:EL4)</f>
        <v>3800</v>
      </c>
      <c r="AL5" s="55">
        <f>SUM(Trading!EM4:EP4)</f>
        <v>3800</v>
      </c>
      <c r="AM5" s="55">
        <f>SUM(Trading!EQ4:ET4)</f>
        <v>3800</v>
      </c>
      <c r="AN5" s="55">
        <f>SUM(Trading!EU4:EX4)</f>
        <v>3800</v>
      </c>
      <c r="AO5" s="55">
        <f>SUM(Trading!EY4:FB4)</f>
        <v>3800</v>
      </c>
    </row>
    <row r="6" spans="1:41" x14ac:dyDescent="0.25">
      <c r="A6" s="53" t="s">
        <v>131</v>
      </c>
      <c r="C6" s="65">
        <f>SUM(Trading!C5:F5)</f>
        <v>0</v>
      </c>
      <c r="D6" s="65">
        <f>SUM(Trading!G5:J5)</f>
        <v>0</v>
      </c>
      <c r="E6" s="65">
        <f>SUM(Trading!K5:N5)</f>
        <v>0</v>
      </c>
      <c r="F6" s="65">
        <f>SUM(Trading!O5:R5)</f>
        <v>0</v>
      </c>
      <c r="G6" s="65">
        <f>SUM(Trading!S5:V5)</f>
        <v>0</v>
      </c>
      <c r="H6" s="65">
        <f>SUM(Trading!W5:Z5)</f>
        <v>3500</v>
      </c>
      <c r="I6" s="65">
        <f>SUM(Trading!AA5:AD5)</f>
        <v>6600</v>
      </c>
      <c r="J6" s="65">
        <f>SUM(Trading!AE5:AH5)</f>
        <v>7200</v>
      </c>
      <c r="K6" s="65">
        <f>SUM(Trading!AI5:AL5)</f>
        <v>8100</v>
      </c>
      <c r="L6" s="65">
        <f>SUM(Trading!AM5:AP5)</f>
        <v>9000</v>
      </c>
      <c r="M6" s="65">
        <f>SUM(Trading!AQ5:AT5)</f>
        <v>10500</v>
      </c>
      <c r="N6" s="65">
        <f>SUM(Trading!AU5:AX5)</f>
        <v>12000</v>
      </c>
      <c r="O6" s="65">
        <f>SUM(Trading!AY5:BB5)</f>
        <v>12000</v>
      </c>
      <c r="P6" s="65">
        <f>SUM(Trading!BC5:BF5)</f>
        <v>12000</v>
      </c>
      <c r="Q6" s="65">
        <f>SUM(Trading!BG5:BJ5)</f>
        <v>14000</v>
      </c>
      <c r="R6" s="65">
        <f>SUM(Trading!BK5:BN5)</f>
        <v>14000</v>
      </c>
      <c r="S6" s="65">
        <f>SUM(Trading!BO5:BR5)</f>
        <v>16100</v>
      </c>
      <c r="T6" s="65">
        <f>SUM(Trading!BS5:BV5)</f>
        <v>16800</v>
      </c>
      <c r="U6" s="65">
        <f>SUM(Trading!BW5:BZ5)</f>
        <v>16800</v>
      </c>
      <c r="V6" s="65">
        <f>SUM(Trading!CA5:CD5)</f>
        <v>16800</v>
      </c>
      <c r="W6" s="65">
        <f>SUM(Trading!CE5:CH5)</f>
        <v>16800</v>
      </c>
      <c r="X6" s="65">
        <f>SUM(Trading!CI5:CL5)</f>
        <v>16800</v>
      </c>
      <c r="Y6" s="65">
        <f>SUM(Trading!CM5:CP5)</f>
        <v>16800</v>
      </c>
      <c r="Z6" s="65">
        <f>SUM(Trading!CQ5:CT5)</f>
        <v>16800</v>
      </c>
      <c r="AA6" s="55">
        <f>SUM(Trading!CU5:CX5)</f>
        <v>16800</v>
      </c>
      <c r="AB6" s="55">
        <f>SUM(Trading!CY5:DB5)</f>
        <v>16800</v>
      </c>
      <c r="AC6" s="55">
        <f>SUM(Trading!DC5:DF5)</f>
        <v>16800</v>
      </c>
      <c r="AD6" s="55">
        <f>SUM(Trading!DG5:DJ5)</f>
        <v>16800</v>
      </c>
      <c r="AE6" s="55">
        <f>SUM(Trading!DK5:DN5)</f>
        <v>16800</v>
      </c>
      <c r="AF6" s="55">
        <f>SUM(Trading!DO5:DR5)</f>
        <v>16800</v>
      </c>
      <c r="AG6" s="55">
        <f>SUM(Trading!DS5:DV5)</f>
        <v>16800</v>
      </c>
      <c r="AH6" s="55">
        <f>SUM(Trading!DW5:DZ5)</f>
        <v>16800</v>
      </c>
      <c r="AI6" s="55">
        <f>SUM(Trading!EA5:ED5)</f>
        <v>16800</v>
      </c>
      <c r="AJ6" s="55">
        <f>SUM(Trading!EE5:EH5)</f>
        <v>16800</v>
      </c>
      <c r="AK6" s="55">
        <f>SUM(Trading!EI5:EL5)</f>
        <v>16800</v>
      </c>
      <c r="AL6" s="55">
        <f>SUM(Trading!EM5:EP5)</f>
        <v>16800</v>
      </c>
      <c r="AM6" s="55">
        <f>SUM(Trading!EQ5:ET5)</f>
        <v>16800</v>
      </c>
      <c r="AN6" s="55">
        <f>SUM(Trading!EU5:EX5)</f>
        <v>16800</v>
      </c>
      <c r="AO6" s="55">
        <f>SUM(Trading!EY5:FB5)</f>
        <v>16800</v>
      </c>
    </row>
    <row r="7" spans="1:41" x14ac:dyDescent="0.25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</row>
    <row r="8" spans="1:41" x14ac:dyDescent="0.25">
      <c r="A8" s="53" t="s">
        <v>62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</row>
    <row r="9" spans="1:41" x14ac:dyDescent="0.25">
      <c r="A9" s="53" t="s">
        <v>61</v>
      </c>
      <c r="C9" s="65">
        <f>SUM(Trading!C8:F8)</f>
        <v>1040</v>
      </c>
      <c r="D9" s="65">
        <f>SUM(Trading!G8:J8)</f>
        <v>1040</v>
      </c>
      <c r="E9" s="65">
        <f>SUM(Trading!K8:N8)</f>
        <v>1080</v>
      </c>
      <c r="F9" s="65">
        <f>SUM(Trading!O8:R8)</f>
        <v>1200</v>
      </c>
      <c r="G9" s="65">
        <f>SUM(Trading!S8:V8)</f>
        <v>1200</v>
      </c>
      <c r="H9" s="65">
        <f>SUM(Trading!W8:Z8)</f>
        <v>1200</v>
      </c>
      <c r="I9" s="65">
        <f>SUM(Trading!AA8:AD8)</f>
        <v>1200</v>
      </c>
      <c r="J9" s="65">
        <f>SUM(Trading!AE8:AH8)</f>
        <v>1200</v>
      </c>
      <c r="K9" s="65">
        <f>SUM(Trading!AI8:AL8)</f>
        <v>1200</v>
      </c>
      <c r="L9" s="65">
        <f>SUM(Trading!AM8:AP8)</f>
        <v>1200</v>
      </c>
      <c r="M9" s="65">
        <f>SUM(Trading!AQ8:AT8)</f>
        <v>1200</v>
      </c>
      <c r="N9" s="65">
        <f>SUM(Trading!AU8:AX8)</f>
        <v>1200</v>
      </c>
      <c r="O9" s="65">
        <f>SUM(Trading!AY8:BB8)</f>
        <v>1200</v>
      </c>
      <c r="P9" s="65">
        <f>SUM(Trading!BC8:BF8)</f>
        <v>1200</v>
      </c>
      <c r="Q9" s="65">
        <f>SUM(Trading!BG8:BJ8)</f>
        <v>1200</v>
      </c>
      <c r="R9" s="65">
        <f>SUM(Trading!BK8:BN8)</f>
        <v>1200</v>
      </c>
      <c r="S9" s="65">
        <f>SUM(Trading!BO8:BR8)</f>
        <v>1200</v>
      </c>
      <c r="T9" s="65">
        <f>SUM(Trading!BS8:BV8)</f>
        <v>1200</v>
      </c>
      <c r="U9" s="65">
        <f>SUM(Trading!BW8:BZ8)</f>
        <v>1200</v>
      </c>
      <c r="V9" s="65">
        <f>SUM(Trading!CA8:CD8)</f>
        <v>1200</v>
      </c>
      <c r="W9" s="65">
        <f>SUM(Trading!CE8:CH8)</f>
        <v>1200</v>
      </c>
      <c r="X9" s="65">
        <f>SUM(Trading!CI8:CL8)</f>
        <v>1200</v>
      </c>
      <c r="Y9" s="65">
        <f>SUM(Trading!CM8:CP8)</f>
        <v>1200</v>
      </c>
      <c r="Z9" s="65">
        <f>SUM(Trading!CQ8:CT8)</f>
        <v>1200</v>
      </c>
      <c r="AA9" s="55">
        <f>SUM(Trading!CU8:CX8)</f>
        <v>1200</v>
      </c>
      <c r="AB9" s="55">
        <f>SUM(Trading!CY8:DB8)</f>
        <v>1200</v>
      </c>
      <c r="AC9" s="55">
        <f>SUM(Trading!DC8:DF8)</f>
        <v>1200</v>
      </c>
      <c r="AD9" s="55">
        <f>SUM(Trading!DG8:DJ8)</f>
        <v>1200</v>
      </c>
      <c r="AE9" s="55">
        <f>SUM(Trading!DK8:DN8)</f>
        <v>1200</v>
      </c>
      <c r="AF9" s="55">
        <f>SUM(Trading!DO8:DR8)</f>
        <v>1200</v>
      </c>
      <c r="AG9" s="55">
        <f>SUM(Trading!DS8:DV8)</f>
        <v>1200</v>
      </c>
      <c r="AH9" s="55">
        <f>SUM(Trading!DW8:DZ8)</f>
        <v>1200</v>
      </c>
      <c r="AI9" s="55">
        <f>SUM(Trading!EA8:ED8)</f>
        <v>1200</v>
      </c>
      <c r="AJ9" s="55">
        <f>SUM(Trading!EE8:EH8)</f>
        <v>1200</v>
      </c>
      <c r="AK9" s="55">
        <f>SUM(Trading!EI8:EL8)</f>
        <v>1200</v>
      </c>
      <c r="AL9" s="55">
        <f>SUM(Trading!EM8:EP8)</f>
        <v>1200</v>
      </c>
      <c r="AM9" s="55">
        <f>SUM(Trading!EQ8:ET8)</f>
        <v>1200</v>
      </c>
      <c r="AN9" s="55">
        <f>SUM(Trading!EU8:EX8)</f>
        <v>1200</v>
      </c>
      <c r="AO9" s="55">
        <f>SUM(Trading!EY8:FB8)</f>
        <v>1200</v>
      </c>
    </row>
    <row r="10" spans="1:41" x14ac:dyDescent="0.25">
      <c r="A10" s="53" t="s">
        <v>60</v>
      </c>
      <c r="C10" s="65">
        <f>SUM(Trading!C9:F9)</f>
        <v>1060</v>
      </c>
      <c r="D10" s="65">
        <f>SUM(Trading!G9:J9)</f>
        <v>1200</v>
      </c>
      <c r="E10" s="65">
        <f>SUM(Trading!K9:N9)</f>
        <v>1200</v>
      </c>
      <c r="F10" s="65">
        <f>SUM(Trading!O9:R9)</f>
        <v>1400</v>
      </c>
      <c r="G10" s="65">
        <f>SUM(Trading!S9:V9)</f>
        <v>2000</v>
      </c>
      <c r="H10" s="65">
        <f>SUM(Trading!W9:Z9)</f>
        <v>2000</v>
      </c>
      <c r="I10" s="65">
        <f>SUM(Trading!AA9:AD9)</f>
        <v>2000</v>
      </c>
      <c r="J10" s="65">
        <f>SUM(Trading!AE9:AH9)</f>
        <v>2000</v>
      </c>
      <c r="K10" s="65">
        <f>SUM(Trading!AI9:AL9)</f>
        <v>2000</v>
      </c>
      <c r="L10" s="65">
        <f>SUM(Trading!AM9:AP9)</f>
        <v>2000</v>
      </c>
      <c r="M10" s="65">
        <f>SUM(Trading!AQ9:AT9)</f>
        <v>2000</v>
      </c>
      <c r="N10" s="65">
        <f>SUM(Trading!AU9:AX9)</f>
        <v>2000</v>
      </c>
      <c r="O10" s="65">
        <f>SUM(Trading!AY9:BB9)</f>
        <v>2000</v>
      </c>
      <c r="P10" s="65">
        <f>SUM(Trading!BC9:BF9)</f>
        <v>2000</v>
      </c>
      <c r="Q10" s="65">
        <f>SUM(Trading!BG9:BJ9)</f>
        <v>2000</v>
      </c>
      <c r="R10" s="65">
        <f>SUM(Trading!BK9:BN9)</f>
        <v>2000</v>
      </c>
      <c r="S10" s="65">
        <f>SUM(Trading!BO9:BR9)</f>
        <v>2000</v>
      </c>
      <c r="T10" s="65">
        <f>SUM(Trading!BS9:BV9)</f>
        <v>2000</v>
      </c>
      <c r="U10" s="65">
        <f>SUM(Trading!BW9:BZ9)</f>
        <v>2000</v>
      </c>
      <c r="V10" s="65">
        <f>SUM(Trading!CA9:CD9)</f>
        <v>2000</v>
      </c>
      <c r="W10" s="65">
        <f>SUM(Trading!CE9:CH9)</f>
        <v>2000</v>
      </c>
      <c r="X10" s="65">
        <f>SUM(Trading!CI9:CL9)</f>
        <v>2000</v>
      </c>
      <c r="Y10" s="65">
        <f>SUM(Trading!CM9:CP9)</f>
        <v>2000</v>
      </c>
      <c r="Z10" s="65">
        <f>SUM(Trading!CQ9:CT9)</f>
        <v>2000</v>
      </c>
      <c r="AA10" s="55">
        <f>SUM(Trading!CU9:CX9)</f>
        <v>2000</v>
      </c>
      <c r="AB10" s="55">
        <f>SUM(Trading!CY9:DB9)</f>
        <v>2000</v>
      </c>
      <c r="AC10" s="55">
        <f>SUM(Trading!DC9:DF9)</f>
        <v>2000</v>
      </c>
      <c r="AD10" s="55">
        <f>SUM(Trading!DG9:DJ9)</f>
        <v>2000</v>
      </c>
      <c r="AE10" s="55">
        <f>SUM(Trading!DK9:DN9)</f>
        <v>2000</v>
      </c>
      <c r="AF10" s="55">
        <f>SUM(Trading!DO9:DR9)</f>
        <v>2000</v>
      </c>
      <c r="AG10" s="55">
        <f>SUM(Trading!DS9:DV9)</f>
        <v>2000</v>
      </c>
      <c r="AH10" s="55">
        <f>SUM(Trading!DW9:DZ9)</f>
        <v>2000</v>
      </c>
      <c r="AI10" s="55">
        <f>SUM(Trading!EA9:ED9)</f>
        <v>2000</v>
      </c>
      <c r="AJ10" s="55">
        <f>SUM(Trading!EE9:EH9)</f>
        <v>2000</v>
      </c>
      <c r="AK10" s="55">
        <f>SUM(Trading!EI9:EL9)</f>
        <v>2000</v>
      </c>
      <c r="AL10" s="55">
        <f>SUM(Trading!EM9:EP9)</f>
        <v>2000</v>
      </c>
      <c r="AM10" s="55">
        <f>SUM(Trading!EQ9:ET9)</f>
        <v>2000</v>
      </c>
      <c r="AN10" s="55">
        <f>SUM(Trading!EU9:EX9)</f>
        <v>2000</v>
      </c>
      <c r="AO10" s="55">
        <f>SUM(Trading!EY9:FB9)</f>
        <v>2000</v>
      </c>
    </row>
    <row r="11" spans="1:41" x14ac:dyDescent="0.25">
      <c r="A11" s="53" t="s">
        <v>56</v>
      </c>
      <c r="C11" s="65">
        <f>SUM(Trading!C10:F10)</f>
        <v>168</v>
      </c>
      <c r="D11" s="65">
        <f>SUM(Trading!G10:J10)</f>
        <v>336</v>
      </c>
      <c r="E11" s="65">
        <f>SUM(Trading!K10:N10)</f>
        <v>392</v>
      </c>
      <c r="F11" s="65">
        <f>SUM(Trading!O10:R10)</f>
        <v>448</v>
      </c>
      <c r="G11" s="65">
        <f>SUM(Trading!S10:V10)</f>
        <v>456</v>
      </c>
      <c r="H11" s="65">
        <f>SUM(Trading!W10:Z10)</f>
        <v>480</v>
      </c>
      <c r="I11" s="65">
        <f>SUM(Trading!AA10:AD10)</f>
        <v>480</v>
      </c>
      <c r="J11" s="65">
        <f>SUM(Trading!AE10:AH10)</f>
        <v>480</v>
      </c>
      <c r="K11" s="65">
        <f>SUM(Trading!AI10:AL10)</f>
        <v>480</v>
      </c>
      <c r="L11" s="65">
        <f>SUM(Trading!AM10:AP10)</f>
        <v>480</v>
      </c>
      <c r="M11" s="65">
        <f>SUM(Trading!AQ10:AT10)</f>
        <v>480</v>
      </c>
      <c r="N11" s="65">
        <f>SUM(Trading!AU10:AX10)</f>
        <v>480</v>
      </c>
      <c r="O11" s="65">
        <f>SUM(Trading!AY10:BB10)</f>
        <v>520</v>
      </c>
      <c r="P11" s="65">
        <f>SUM(Trading!BC10:BF10)</f>
        <v>520</v>
      </c>
      <c r="Q11" s="65">
        <f>SUM(Trading!BG10:BJ10)</f>
        <v>520</v>
      </c>
      <c r="R11" s="65">
        <f>SUM(Trading!BK10:BN10)</f>
        <v>520</v>
      </c>
      <c r="S11" s="65">
        <f>SUM(Trading!BO10:BR10)</f>
        <v>520</v>
      </c>
      <c r="T11" s="65">
        <f>SUM(Trading!BS10:BV10)</f>
        <v>520</v>
      </c>
      <c r="U11" s="65">
        <f>SUM(Trading!BW10:BZ10)</f>
        <v>510</v>
      </c>
      <c r="V11" s="65">
        <f>SUM(Trading!CA10:CD10)</f>
        <v>480</v>
      </c>
      <c r="W11" s="65">
        <f>SUM(Trading!CE10:CH10)</f>
        <v>480</v>
      </c>
      <c r="X11" s="65">
        <f>SUM(Trading!CI10:CL10)</f>
        <v>480</v>
      </c>
      <c r="Y11" s="65">
        <f>SUM(Trading!CM10:CP10)</f>
        <v>480</v>
      </c>
      <c r="Z11" s="65">
        <f>SUM(Trading!CQ10:CT10)</f>
        <v>480</v>
      </c>
      <c r="AA11" s="55">
        <f>SUM(Trading!CU10:CX10)</f>
        <v>480</v>
      </c>
      <c r="AB11" s="55">
        <f>SUM(Trading!CY10:DB10)</f>
        <v>480</v>
      </c>
      <c r="AC11" s="55">
        <f>SUM(Trading!DC10:DF10)</f>
        <v>480</v>
      </c>
      <c r="AD11" s="55">
        <f>SUM(Trading!DG10:DJ10)</f>
        <v>480</v>
      </c>
      <c r="AE11" s="55">
        <f>SUM(Trading!DK10:DN10)</f>
        <v>480</v>
      </c>
      <c r="AF11" s="55">
        <f>SUM(Trading!DO10:DR10)</f>
        <v>480</v>
      </c>
      <c r="AG11" s="55">
        <f>SUM(Trading!DS10:DV10)</f>
        <v>480</v>
      </c>
      <c r="AH11" s="55">
        <f>SUM(Trading!DW10:DZ10)</f>
        <v>480</v>
      </c>
      <c r="AI11" s="55">
        <f>SUM(Trading!EA10:ED10)</f>
        <v>480</v>
      </c>
      <c r="AJ11" s="55">
        <f>SUM(Trading!EE10:EH10)</f>
        <v>480</v>
      </c>
      <c r="AK11" s="55">
        <f>SUM(Trading!EI10:EL10)</f>
        <v>480</v>
      </c>
      <c r="AL11" s="55">
        <f>SUM(Trading!EM10:EP10)</f>
        <v>480</v>
      </c>
      <c r="AM11" s="55">
        <f>SUM(Trading!EQ10:ET10)</f>
        <v>480</v>
      </c>
      <c r="AN11" s="55">
        <f>SUM(Trading!EU10:EX10)</f>
        <v>480</v>
      </c>
      <c r="AO11" s="55">
        <f>SUM(Trading!EY10:FB10)</f>
        <v>480</v>
      </c>
    </row>
    <row r="12" spans="1:41" x14ac:dyDescent="0.25">
      <c r="A12" s="53" t="s">
        <v>57</v>
      </c>
      <c r="C12" s="65">
        <f>SUM(Trading!C11:F11)</f>
        <v>56</v>
      </c>
      <c r="D12" s="65">
        <f>SUM(Trading!G11:J11)</f>
        <v>112</v>
      </c>
      <c r="E12" s="65">
        <f>SUM(Trading!K11:N11)</f>
        <v>112</v>
      </c>
      <c r="F12" s="65">
        <f>SUM(Trading!O11:R11)</f>
        <v>112</v>
      </c>
      <c r="G12" s="65">
        <f>SUM(Trading!S11:V11)</f>
        <v>112</v>
      </c>
      <c r="H12" s="65">
        <f>SUM(Trading!W11:Z11)</f>
        <v>112</v>
      </c>
      <c r="I12" s="65">
        <f>SUM(Trading!AA11:AD11)</f>
        <v>112</v>
      </c>
      <c r="J12" s="65">
        <f>SUM(Trading!AE11:AH11)</f>
        <v>112</v>
      </c>
      <c r="K12" s="65">
        <f>SUM(Trading!AI11:AL11)</f>
        <v>112</v>
      </c>
      <c r="L12" s="65">
        <f>SUM(Trading!AM11:AP11)</f>
        <v>112</v>
      </c>
      <c r="M12" s="65">
        <f>SUM(Trading!AQ11:AT11)</f>
        <v>112</v>
      </c>
      <c r="N12" s="65">
        <f>SUM(Trading!AU11:AX11)</f>
        <v>112</v>
      </c>
      <c r="O12" s="65">
        <f>SUM(Trading!AY11:BB11)</f>
        <v>112</v>
      </c>
      <c r="P12" s="65">
        <f>SUM(Trading!BC11:BF11)</f>
        <v>112</v>
      </c>
      <c r="Q12" s="65">
        <f>SUM(Trading!BG11:BJ11)</f>
        <v>112</v>
      </c>
      <c r="R12" s="65">
        <f>SUM(Trading!BK11:BN11)</f>
        <v>112</v>
      </c>
      <c r="S12" s="65">
        <f>SUM(Trading!BO11:BR11)</f>
        <v>112</v>
      </c>
      <c r="T12" s="65">
        <f>SUM(Trading!BS11:BV11)</f>
        <v>112</v>
      </c>
      <c r="U12" s="65">
        <f>SUM(Trading!BW11:BZ11)</f>
        <v>112</v>
      </c>
      <c r="V12" s="65">
        <f>SUM(Trading!CA11:CD11)</f>
        <v>112</v>
      </c>
      <c r="W12" s="65">
        <f>SUM(Trading!CE11:CH11)</f>
        <v>112</v>
      </c>
      <c r="X12" s="65">
        <f>SUM(Trading!CI11:CL11)</f>
        <v>112</v>
      </c>
      <c r="Y12" s="65">
        <f>SUM(Trading!CM11:CP11)</f>
        <v>112</v>
      </c>
      <c r="Z12" s="65">
        <f>SUM(Trading!CQ11:CT11)</f>
        <v>112</v>
      </c>
      <c r="AA12" s="55">
        <f>SUM(Trading!CU11:CX11)</f>
        <v>112</v>
      </c>
      <c r="AB12" s="55">
        <f>SUM(Trading!CY11:DB11)</f>
        <v>112</v>
      </c>
      <c r="AC12" s="55">
        <f>SUM(Trading!DC11:DF11)</f>
        <v>112</v>
      </c>
      <c r="AD12" s="55">
        <f>SUM(Trading!DG11:DJ11)</f>
        <v>112</v>
      </c>
      <c r="AE12" s="55">
        <f>SUM(Trading!DK11:DN11)</f>
        <v>112</v>
      </c>
      <c r="AF12" s="55">
        <f>SUM(Trading!DO11:DR11)</f>
        <v>112</v>
      </c>
      <c r="AG12" s="55">
        <f>SUM(Trading!DS11:DV11)</f>
        <v>112</v>
      </c>
      <c r="AH12" s="55">
        <f>SUM(Trading!DW11:DZ11)</f>
        <v>112</v>
      </c>
      <c r="AI12" s="55">
        <f>SUM(Trading!EA11:ED11)</f>
        <v>112</v>
      </c>
      <c r="AJ12" s="55">
        <f>SUM(Trading!EE11:EH11)</f>
        <v>112</v>
      </c>
      <c r="AK12" s="55">
        <f>SUM(Trading!EI11:EL11)</f>
        <v>112</v>
      </c>
      <c r="AL12" s="55">
        <f>SUM(Trading!EM11:EP11)</f>
        <v>112</v>
      </c>
      <c r="AM12" s="55">
        <f>SUM(Trading!EQ11:ET11)</f>
        <v>112</v>
      </c>
      <c r="AN12" s="55">
        <f>SUM(Trading!EU11:EX11)</f>
        <v>112</v>
      </c>
      <c r="AO12" s="55">
        <f>SUM(Trading!EY11:FB11)</f>
        <v>112</v>
      </c>
    </row>
    <row r="13" spans="1:41" x14ac:dyDescent="0.25"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</row>
    <row r="14" spans="1:41" x14ac:dyDescent="0.25">
      <c r="A14" s="53" t="s">
        <v>195</v>
      </c>
      <c r="C14" s="65">
        <f t="shared" ref="C14:AO14" si="0">SUM(C9:C12)</f>
        <v>2324</v>
      </c>
      <c r="D14" s="65">
        <f t="shared" si="0"/>
        <v>2688</v>
      </c>
      <c r="E14" s="65">
        <f t="shared" si="0"/>
        <v>2784</v>
      </c>
      <c r="F14" s="65">
        <f t="shared" si="0"/>
        <v>3160</v>
      </c>
      <c r="G14" s="65">
        <f t="shared" si="0"/>
        <v>3768</v>
      </c>
      <c r="H14" s="65">
        <f t="shared" si="0"/>
        <v>3792</v>
      </c>
      <c r="I14" s="65">
        <f t="shared" si="0"/>
        <v>3792</v>
      </c>
      <c r="J14" s="65">
        <f t="shared" si="0"/>
        <v>3792</v>
      </c>
      <c r="K14" s="65">
        <f t="shared" si="0"/>
        <v>3792</v>
      </c>
      <c r="L14" s="65">
        <f t="shared" si="0"/>
        <v>3792</v>
      </c>
      <c r="M14" s="65">
        <f t="shared" si="0"/>
        <v>3792</v>
      </c>
      <c r="N14" s="65">
        <f t="shared" si="0"/>
        <v>3792</v>
      </c>
      <c r="O14" s="65">
        <f t="shared" si="0"/>
        <v>3832</v>
      </c>
      <c r="P14" s="65">
        <f t="shared" si="0"/>
        <v>3832</v>
      </c>
      <c r="Q14" s="65">
        <f t="shared" si="0"/>
        <v>3832</v>
      </c>
      <c r="R14" s="65">
        <f t="shared" si="0"/>
        <v>3832</v>
      </c>
      <c r="S14" s="65">
        <f t="shared" si="0"/>
        <v>3832</v>
      </c>
      <c r="T14" s="65">
        <f t="shared" si="0"/>
        <v>3832</v>
      </c>
      <c r="U14" s="65">
        <f t="shared" si="0"/>
        <v>3822</v>
      </c>
      <c r="V14" s="65">
        <f t="shared" si="0"/>
        <v>3792</v>
      </c>
      <c r="W14" s="65">
        <f t="shared" si="0"/>
        <v>3792</v>
      </c>
      <c r="X14" s="65">
        <f t="shared" si="0"/>
        <v>3792</v>
      </c>
      <c r="Y14" s="65">
        <f t="shared" si="0"/>
        <v>3792</v>
      </c>
      <c r="Z14" s="65">
        <f t="shared" si="0"/>
        <v>3792</v>
      </c>
      <c r="AA14" s="55">
        <f t="shared" si="0"/>
        <v>3792</v>
      </c>
      <c r="AB14" s="55">
        <f t="shared" si="0"/>
        <v>3792</v>
      </c>
      <c r="AC14" s="55">
        <f t="shared" si="0"/>
        <v>3792</v>
      </c>
      <c r="AD14" s="55">
        <f t="shared" si="0"/>
        <v>3792</v>
      </c>
      <c r="AE14" s="55">
        <f t="shared" si="0"/>
        <v>3792</v>
      </c>
      <c r="AF14" s="55">
        <f t="shared" si="0"/>
        <v>3792</v>
      </c>
      <c r="AG14" s="55">
        <f t="shared" si="0"/>
        <v>3792</v>
      </c>
      <c r="AH14" s="55">
        <f t="shared" si="0"/>
        <v>3792</v>
      </c>
      <c r="AI14" s="55">
        <f t="shared" si="0"/>
        <v>3792</v>
      </c>
      <c r="AJ14" s="55">
        <f t="shared" si="0"/>
        <v>3792</v>
      </c>
      <c r="AK14" s="55">
        <f t="shared" si="0"/>
        <v>3792</v>
      </c>
      <c r="AL14" s="55">
        <f t="shared" si="0"/>
        <v>3792</v>
      </c>
      <c r="AM14" s="55">
        <f t="shared" si="0"/>
        <v>3792</v>
      </c>
      <c r="AN14" s="55">
        <f t="shared" si="0"/>
        <v>3792</v>
      </c>
      <c r="AO14" s="55">
        <f t="shared" si="0"/>
        <v>3792</v>
      </c>
    </row>
    <row r="15" spans="1:41" x14ac:dyDescent="0.25"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</row>
    <row r="16" spans="1:41" x14ac:dyDescent="0.25">
      <c r="A16" s="53" t="s">
        <v>63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</row>
    <row r="17" spans="1:41" x14ac:dyDescent="0.25">
      <c r="A17" s="53" t="s">
        <v>61</v>
      </c>
      <c r="C17" s="65">
        <f>SUM(Trading!C18:F18)</f>
        <v>55094</v>
      </c>
      <c r="D17" s="65">
        <f>SUM(Trading!G18:J18)</f>
        <v>54080</v>
      </c>
      <c r="E17" s="65">
        <f>SUM(Trading!K18:N18)</f>
        <v>56160</v>
      </c>
      <c r="F17" s="65">
        <f>SUM(Trading!O18:R18)</f>
        <v>62400</v>
      </c>
      <c r="G17" s="65">
        <f>SUM(Trading!S18:V18)</f>
        <v>62400</v>
      </c>
      <c r="H17" s="65">
        <f>SUM(Trading!W18:Z18)</f>
        <v>62400</v>
      </c>
      <c r="I17" s="65">
        <f>SUM(Trading!AA18:AD18)</f>
        <v>62400</v>
      </c>
      <c r="J17" s="65">
        <f>SUM(Trading!AE18:AH18)</f>
        <v>62400</v>
      </c>
      <c r="K17" s="65">
        <f>SUM(Trading!AI18:AL18)</f>
        <v>62400</v>
      </c>
      <c r="L17" s="65">
        <f>SUM(Trading!AM18:AP18)</f>
        <v>62400</v>
      </c>
      <c r="M17" s="65">
        <f>SUM(Trading!AQ18:AT18)</f>
        <v>62400</v>
      </c>
      <c r="N17" s="65">
        <f>SUM(Trading!AU18:AX18)</f>
        <v>62400</v>
      </c>
      <c r="O17" s="65">
        <f>SUM(Trading!AY18:BB18)</f>
        <v>62400</v>
      </c>
      <c r="P17" s="65">
        <f>SUM(Trading!BC18:BF18)</f>
        <v>62400</v>
      </c>
      <c r="Q17" s="65">
        <f>SUM(Trading!BG18:BJ18)</f>
        <v>62400</v>
      </c>
      <c r="R17" s="65">
        <f>SUM(Trading!BK18:BN18)</f>
        <v>62400</v>
      </c>
      <c r="S17" s="65">
        <f>SUM(Trading!BO18:BR18)</f>
        <v>62400</v>
      </c>
      <c r="T17" s="65">
        <f>SUM(Trading!BS18:BV18)</f>
        <v>62400</v>
      </c>
      <c r="U17" s="65">
        <f>SUM(Trading!BW18:BZ18)</f>
        <v>62400</v>
      </c>
      <c r="V17" s="65">
        <f>SUM(Trading!CA18:CD18)</f>
        <v>62400</v>
      </c>
      <c r="W17" s="65">
        <f>SUM(Trading!CE18:CH18)</f>
        <v>62400</v>
      </c>
      <c r="X17" s="65">
        <f>SUM(Trading!CI18:CL18)</f>
        <v>62400</v>
      </c>
      <c r="Y17" s="65">
        <f>SUM(Trading!CM18:CP18)</f>
        <v>62400</v>
      </c>
      <c r="Z17" s="65">
        <f>SUM(Trading!CQ18:CT18)</f>
        <v>62400</v>
      </c>
      <c r="AA17" s="55">
        <f>SUM(Trading!CU18:CX18)</f>
        <v>62400</v>
      </c>
      <c r="AB17" s="55">
        <f>SUM(Trading!CY18:DB18)</f>
        <v>62400</v>
      </c>
      <c r="AC17" s="55">
        <f>SUM(Trading!DC18:DF18)</f>
        <v>62400</v>
      </c>
      <c r="AD17" s="55">
        <f>SUM(Trading!DG18:DJ18)</f>
        <v>62400</v>
      </c>
      <c r="AE17" s="55">
        <f>SUM(Trading!DK18:DN18)</f>
        <v>62400</v>
      </c>
      <c r="AF17" s="55">
        <f>SUM(Trading!DO18:DR18)</f>
        <v>62400</v>
      </c>
      <c r="AG17" s="55">
        <f>SUM(Trading!DS18:DV18)</f>
        <v>62400</v>
      </c>
      <c r="AH17" s="55">
        <f>SUM(Trading!DW18:DZ18)</f>
        <v>62400</v>
      </c>
      <c r="AI17" s="55">
        <f>SUM(Trading!EA18:ED18)</f>
        <v>62400</v>
      </c>
      <c r="AJ17" s="55">
        <f>SUM(Trading!EE18:EH18)</f>
        <v>62400</v>
      </c>
      <c r="AK17" s="55">
        <f>SUM(Trading!EI18:EL18)</f>
        <v>62400</v>
      </c>
      <c r="AL17" s="55">
        <f>SUM(Trading!EM18:EP18)</f>
        <v>62400</v>
      </c>
      <c r="AM17" s="55">
        <f>SUM(Trading!EQ18:ET18)</f>
        <v>62400</v>
      </c>
      <c r="AN17" s="55">
        <f>SUM(Trading!EU18:EX18)</f>
        <v>62400</v>
      </c>
      <c r="AO17" s="55">
        <f>SUM(Trading!EY18:FB18)</f>
        <v>62400</v>
      </c>
    </row>
    <row r="18" spans="1:41" x14ac:dyDescent="0.25">
      <c r="A18" s="53" t="s">
        <v>60</v>
      </c>
      <c r="C18" s="65">
        <f>SUM(Trading!C19:F19)</f>
        <v>59254</v>
      </c>
      <c r="D18" s="65">
        <f>SUM(Trading!G19:J19)</f>
        <v>67080</v>
      </c>
      <c r="E18" s="65">
        <f>SUM(Trading!K19:N19)</f>
        <v>67080</v>
      </c>
      <c r="F18" s="65">
        <f>SUM(Trading!O19:R19)</f>
        <v>78260</v>
      </c>
      <c r="G18" s="65">
        <f>SUM(Trading!S19:V19)</f>
        <v>111800</v>
      </c>
      <c r="H18" s="65">
        <f>SUM(Trading!W19:Z19)</f>
        <v>111800</v>
      </c>
      <c r="I18" s="65">
        <f>SUM(Trading!AA19:AD19)</f>
        <v>111800</v>
      </c>
      <c r="J18" s="65">
        <f>SUM(Trading!AE19:AH19)</f>
        <v>111800</v>
      </c>
      <c r="K18" s="65">
        <f>SUM(Trading!AI19:AL19)</f>
        <v>111800</v>
      </c>
      <c r="L18" s="65">
        <f>SUM(Trading!AM19:AP19)</f>
        <v>111800</v>
      </c>
      <c r="M18" s="65">
        <f>SUM(Trading!AQ19:AT19)</f>
        <v>111800</v>
      </c>
      <c r="N18" s="65">
        <f>SUM(Trading!AU19:AX19)</f>
        <v>111800</v>
      </c>
      <c r="O18" s="65">
        <f>SUM(Trading!AY19:BB19)</f>
        <v>111800</v>
      </c>
      <c r="P18" s="65">
        <f>SUM(Trading!BC19:BF19)</f>
        <v>111800</v>
      </c>
      <c r="Q18" s="65">
        <f>SUM(Trading!BG19:BJ19)</f>
        <v>111800</v>
      </c>
      <c r="R18" s="65">
        <f>SUM(Trading!BK19:BN19)</f>
        <v>111800</v>
      </c>
      <c r="S18" s="65">
        <f>SUM(Trading!BO19:BR19)</f>
        <v>111800</v>
      </c>
      <c r="T18" s="65">
        <f>SUM(Trading!BS19:BV19)</f>
        <v>111800</v>
      </c>
      <c r="U18" s="65">
        <f>SUM(Trading!BW19:BZ19)</f>
        <v>111800</v>
      </c>
      <c r="V18" s="65">
        <f>SUM(Trading!CA19:CD19)</f>
        <v>111800</v>
      </c>
      <c r="W18" s="65">
        <f>SUM(Trading!CE19:CH19)</f>
        <v>111800</v>
      </c>
      <c r="X18" s="65">
        <f>SUM(Trading!CI19:CL19)</f>
        <v>111800</v>
      </c>
      <c r="Y18" s="65">
        <f>SUM(Trading!CM19:CP19)</f>
        <v>111800</v>
      </c>
      <c r="Z18" s="65">
        <f>SUM(Trading!CQ19:CT19)</f>
        <v>111800</v>
      </c>
      <c r="AA18" s="55">
        <f>SUM(Trading!CU19:CX19)</f>
        <v>111800</v>
      </c>
      <c r="AB18" s="55">
        <f>SUM(Trading!CY19:DB19)</f>
        <v>111800</v>
      </c>
      <c r="AC18" s="55">
        <f>SUM(Trading!DC19:DF19)</f>
        <v>111800</v>
      </c>
      <c r="AD18" s="55">
        <f>SUM(Trading!DG19:DJ19)</f>
        <v>111800</v>
      </c>
      <c r="AE18" s="55">
        <f>SUM(Trading!DK19:DN19)</f>
        <v>111800</v>
      </c>
      <c r="AF18" s="55">
        <f>SUM(Trading!DO19:DR19)</f>
        <v>111800</v>
      </c>
      <c r="AG18" s="55">
        <f>SUM(Trading!DS19:DV19)</f>
        <v>111800</v>
      </c>
      <c r="AH18" s="55">
        <f>SUM(Trading!DW19:DZ19)</f>
        <v>111800</v>
      </c>
      <c r="AI18" s="55">
        <f>SUM(Trading!EA19:ED19)</f>
        <v>111800</v>
      </c>
      <c r="AJ18" s="55">
        <f>SUM(Trading!EE19:EH19)</f>
        <v>111800</v>
      </c>
      <c r="AK18" s="55">
        <f>SUM(Trading!EI19:EL19)</f>
        <v>111800</v>
      </c>
      <c r="AL18" s="55">
        <f>SUM(Trading!EM19:EP19)</f>
        <v>111800</v>
      </c>
      <c r="AM18" s="55">
        <f>SUM(Trading!EQ19:ET19)</f>
        <v>111800</v>
      </c>
      <c r="AN18" s="55">
        <f>SUM(Trading!EU19:EX19)</f>
        <v>111800</v>
      </c>
      <c r="AO18" s="55">
        <f>SUM(Trading!EY19:FB19)</f>
        <v>111800</v>
      </c>
    </row>
    <row r="19" spans="1:41" x14ac:dyDescent="0.25">
      <c r="A19" s="53" t="s">
        <v>56</v>
      </c>
      <c r="C19" s="65">
        <f>SUM(Trading!C20:F20)</f>
        <v>15288</v>
      </c>
      <c r="D19" s="65">
        <f>SUM(Trading!G20:J20)</f>
        <v>30576</v>
      </c>
      <c r="E19" s="65">
        <f>SUM(Trading!K20:N20)</f>
        <v>35672</v>
      </c>
      <c r="F19" s="65">
        <f>SUM(Trading!O20:R20)</f>
        <v>40768</v>
      </c>
      <c r="G19" s="65">
        <f>SUM(Trading!S20:V20)</f>
        <v>41496</v>
      </c>
      <c r="H19" s="65">
        <f>SUM(Trading!W20:Z20)</f>
        <v>43680</v>
      </c>
      <c r="I19" s="65">
        <f>SUM(Trading!AA20:AD20)</f>
        <v>43680</v>
      </c>
      <c r="J19" s="65">
        <f>SUM(Trading!AE20:AH20)</f>
        <v>43680</v>
      </c>
      <c r="K19" s="65">
        <f>SUM(Trading!AI20:AL20)</f>
        <v>43680</v>
      </c>
      <c r="L19" s="65">
        <f>SUM(Trading!AM20:AP20)</f>
        <v>43680</v>
      </c>
      <c r="M19" s="65">
        <f>SUM(Trading!AQ20:AT20)</f>
        <v>43680</v>
      </c>
      <c r="N19" s="65">
        <f>SUM(Trading!AU20:AX20)</f>
        <v>43680</v>
      </c>
      <c r="O19" s="65">
        <f>SUM(Trading!AY20:BB20)</f>
        <v>47320</v>
      </c>
      <c r="P19" s="65">
        <f>SUM(Trading!BC20:BF20)</f>
        <v>47320</v>
      </c>
      <c r="Q19" s="65">
        <f>SUM(Trading!BG20:BJ20)</f>
        <v>47320</v>
      </c>
      <c r="R19" s="65">
        <f>SUM(Trading!BK20:BN20)</f>
        <v>47320</v>
      </c>
      <c r="S19" s="65">
        <f>SUM(Trading!BO20:BR20)</f>
        <v>47320</v>
      </c>
      <c r="T19" s="65">
        <f>SUM(Trading!BS20:BV20)</f>
        <v>47320</v>
      </c>
      <c r="U19" s="65">
        <f>SUM(Trading!BW20:BZ20)</f>
        <v>46410</v>
      </c>
      <c r="V19" s="65">
        <f>SUM(Trading!CA20:CD20)</f>
        <v>43680</v>
      </c>
      <c r="W19" s="65">
        <f>SUM(Trading!CE20:CH20)</f>
        <v>43680</v>
      </c>
      <c r="X19" s="65">
        <f>SUM(Trading!CI20:CL20)</f>
        <v>43680</v>
      </c>
      <c r="Y19" s="65">
        <f>SUM(Trading!CM20:CP20)</f>
        <v>43680</v>
      </c>
      <c r="Z19" s="65">
        <f>SUM(Trading!CQ20:CT20)</f>
        <v>43680</v>
      </c>
      <c r="AA19" s="55">
        <f>SUM(Trading!CU20:CX20)</f>
        <v>43680</v>
      </c>
      <c r="AB19" s="55">
        <f>SUM(Trading!CY20:DB20)</f>
        <v>43680</v>
      </c>
      <c r="AC19" s="55">
        <f>SUM(Trading!DC20:DF20)</f>
        <v>43680</v>
      </c>
      <c r="AD19" s="55">
        <f>SUM(Trading!DG20:DJ20)</f>
        <v>43680</v>
      </c>
      <c r="AE19" s="55">
        <f>SUM(Trading!DK20:DN20)</f>
        <v>43680</v>
      </c>
      <c r="AF19" s="55">
        <f>SUM(Trading!DO20:DR20)</f>
        <v>43680</v>
      </c>
      <c r="AG19" s="55">
        <f>SUM(Trading!DS20:DV20)</f>
        <v>43680</v>
      </c>
      <c r="AH19" s="55">
        <f>SUM(Trading!DW20:DZ20)</f>
        <v>43680</v>
      </c>
      <c r="AI19" s="55">
        <f>SUM(Trading!EA20:ED20)</f>
        <v>43680</v>
      </c>
      <c r="AJ19" s="55">
        <f>SUM(Trading!EE20:EH20)</f>
        <v>43680</v>
      </c>
      <c r="AK19" s="55">
        <f>SUM(Trading!EI20:EL20)</f>
        <v>43680</v>
      </c>
      <c r="AL19" s="55">
        <f>SUM(Trading!EM20:EP20)</f>
        <v>43680</v>
      </c>
      <c r="AM19" s="55">
        <f>SUM(Trading!EQ20:ET20)</f>
        <v>43680</v>
      </c>
      <c r="AN19" s="55">
        <f>SUM(Trading!EU20:EX20)</f>
        <v>43680</v>
      </c>
      <c r="AO19" s="55">
        <f>SUM(Trading!EY20:FB20)</f>
        <v>43680</v>
      </c>
    </row>
    <row r="20" spans="1:41" x14ac:dyDescent="0.25">
      <c r="A20" s="53" t="s">
        <v>57</v>
      </c>
      <c r="C20" s="65">
        <f>SUM(Trading!C21:F21)</f>
        <v>6552</v>
      </c>
      <c r="D20" s="65">
        <f>SUM(Trading!G21:J21)</f>
        <v>13104</v>
      </c>
      <c r="E20" s="65">
        <f>SUM(Trading!K21:N21)</f>
        <v>13104</v>
      </c>
      <c r="F20" s="65">
        <f>SUM(Trading!O21:R21)</f>
        <v>13104</v>
      </c>
      <c r="G20" s="65">
        <f>SUM(Trading!S21:V21)</f>
        <v>13104</v>
      </c>
      <c r="H20" s="65">
        <f>SUM(Trading!W21:Z21)</f>
        <v>13104</v>
      </c>
      <c r="I20" s="65">
        <f>SUM(Trading!AA21:AD21)</f>
        <v>13104</v>
      </c>
      <c r="J20" s="65">
        <f>SUM(Trading!AE21:AH21)</f>
        <v>13104</v>
      </c>
      <c r="K20" s="65">
        <f>SUM(Trading!AI21:AL21)</f>
        <v>13104</v>
      </c>
      <c r="L20" s="65">
        <f>SUM(Trading!AM21:AP21)</f>
        <v>13104</v>
      </c>
      <c r="M20" s="65">
        <f>SUM(Trading!AQ21:AT21)</f>
        <v>13104</v>
      </c>
      <c r="N20" s="65">
        <f>SUM(Trading!AU21:AX21)</f>
        <v>13104</v>
      </c>
      <c r="O20" s="65">
        <f>SUM(Trading!AY21:BB21)</f>
        <v>13104</v>
      </c>
      <c r="P20" s="65">
        <f>SUM(Trading!BC21:BF21)</f>
        <v>13104</v>
      </c>
      <c r="Q20" s="65">
        <f>SUM(Trading!BG21:BJ21)</f>
        <v>13104</v>
      </c>
      <c r="R20" s="65">
        <f>SUM(Trading!BK21:BN21)</f>
        <v>13104</v>
      </c>
      <c r="S20" s="65">
        <f>SUM(Trading!BO21:BR21)</f>
        <v>13104</v>
      </c>
      <c r="T20" s="65">
        <f>SUM(Trading!BS21:BV21)</f>
        <v>13104</v>
      </c>
      <c r="U20" s="65">
        <f>SUM(Trading!BW21:BZ21)</f>
        <v>13104</v>
      </c>
      <c r="V20" s="65">
        <f>SUM(Trading!CA21:CD21)</f>
        <v>13104</v>
      </c>
      <c r="W20" s="65">
        <f>SUM(Trading!CE21:CH21)</f>
        <v>13104</v>
      </c>
      <c r="X20" s="65">
        <f>SUM(Trading!CI21:CL21)</f>
        <v>13104</v>
      </c>
      <c r="Y20" s="65">
        <f>SUM(Trading!CM21:CP21)</f>
        <v>13104</v>
      </c>
      <c r="Z20" s="65">
        <f>SUM(Trading!CQ21:CT21)</f>
        <v>13104</v>
      </c>
      <c r="AA20" s="55">
        <f>SUM(Trading!CU21:CX21)</f>
        <v>13104</v>
      </c>
      <c r="AB20" s="55">
        <f>SUM(Trading!CY21:DB21)</f>
        <v>13104</v>
      </c>
      <c r="AC20" s="55">
        <f>SUM(Trading!DC21:DF21)</f>
        <v>13104</v>
      </c>
      <c r="AD20" s="55">
        <f>SUM(Trading!DG21:DJ21)</f>
        <v>13104</v>
      </c>
      <c r="AE20" s="55">
        <f>SUM(Trading!DK21:DN21)</f>
        <v>13104</v>
      </c>
      <c r="AF20" s="55">
        <f>SUM(Trading!DO21:DR21)</f>
        <v>13104</v>
      </c>
      <c r="AG20" s="55">
        <f>SUM(Trading!DS21:DV21)</f>
        <v>13104</v>
      </c>
      <c r="AH20" s="55">
        <f>SUM(Trading!DW21:DZ21)</f>
        <v>13104</v>
      </c>
      <c r="AI20" s="55">
        <f>SUM(Trading!EA21:ED21)</f>
        <v>13104</v>
      </c>
      <c r="AJ20" s="55">
        <f>SUM(Trading!EE21:EH21)</f>
        <v>13104</v>
      </c>
      <c r="AK20" s="55">
        <f>SUM(Trading!EI21:EL21)</f>
        <v>13104</v>
      </c>
      <c r="AL20" s="55">
        <f>SUM(Trading!EM21:EP21)</f>
        <v>13104</v>
      </c>
      <c r="AM20" s="55">
        <f>SUM(Trading!EQ21:ET21)</f>
        <v>13104</v>
      </c>
      <c r="AN20" s="55">
        <f>SUM(Trading!EU21:EX21)</f>
        <v>13104</v>
      </c>
      <c r="AO20" s="55">
        <f>SUM(Trading!EY21:FB21)</f>
        <v>13104</v>
      </c>
    </row>
    <row r="21" spans="1:41" x14ac:dyDescent="0.25">
      <c r="A21" s="53" t="s">
        <v>132</v>
      </c>
      <c r="C21" s="65">
        <f>SUM(Trading!C22:F22)</f>
        <v>0</v>
      </c>
      <c r="D21" s="65">
        <f>SUM(Trading!G22:J22)</f>
        <v>0</v>
      </c>
      <c r="E21" s="65">
        <f>SUM(Trading!K22:N22)</f>
        <v>0</v>
      </c>
      <c r="F21" s="65">
        <f>SUM(Trading!O22:R22)</f>
        <v>0</v>
      </c>
      <c r="G21" s="65">
        <f>SUM(Trading!S22:V22)</f>
        <v>0</v>
      </c>
      <c r="H21" s="65">
        <f>SUM(Trading!W22:Z22)</f>
        <v>45500</v>
      </c>
      <c r="I21" s="65">
        <f>SUM(Trading!AA22:AD22)</f>
        <v>85800</v>
      </c>
      <c r="J21" s="65">
        <f>SUM(Trading!AE22:AH22)</f>
        <v>93600</v>
      </c>
      <c r="K21" s="65">
        <f>SUM(Trading!AI22:AL22)</f>
        <v>105300</v>
      </c>
      <c r="L21" s="65">
        <f>SUM(Trading!AM22:AP22)</f>
        <v>117000</v>
      </c>
      <c r="M21" s="65">
        <f>SUM(Trading!AQ22:AT22)</f>
        <v>136500</v>
      </c>
      <c r="N21" s="65">
        <f>SUM(Trading!AU22:AX22)</f>
        <v>156000</v>
      </c>
      <c r="O21" s="65">
        <f>SUM(Trading!AY22:BB22)</f>
        <v>156000</v>
      </c>
      <c r="P21" s="65">
        <f>SUM(Trading!BC22:BF22)</f>
        <v>156000</v>
      </c>
      <c r="Q21" s="65">
        <f>SUM(Trading!BG22:BJ22)</f>
        <v>182000</v>
      </c>
      <c r="R21" s="65">
        <f>SUM(Trading!BK22:BN22)</f>
        <v>182000</v>
      </c>
      <c r="S21" s="65">
        <f>SUM(Trading!BO22:BR22)</f>
        <v>209300</v>
      </c>
      <c r="T21" s="65">
        <f>SUM(Trading!BS22:BV22)</f>
        <v>218400</v>
      </c>
      <c r="U21" s="65">
        <f>SUM(Trading!BW22:BZ22)</f>
        <v>218400</v>
      </c>
      <c r="V21" s="65">
        <f>SUM(Trading!CA22:CD22)</f>
        <v>218400</v>
      </c>
      <c r="W21" s="65">
        <f>SUM(Trading!CE22:CH22)</f>
        <v>218400</v>
      </c>
      <c r="X21" s="65">
        <f>SUM(Trading!CI22:CL22)</f>
        <v>218400</v>
      </c>
      <c r="Y21" s="65">
        <f>SUM(Trading!CM22:CP22)</f>
        <v>218400</v>
      </c>
      <c r="Z21" s="65">
        <f>SUM(Trading!CQ22:CT22)</f>
        <v>218400</v>
      </c>
      <c r="AA21" s="55">
        <f>SUM(Trading!CU22:CX22)</f>
        <v>218400</v>
      </c>
      <c r="AB21" s="55">
        <f>SUM(Trading!CY22:DB22)</f>
        <v>218400</v>
      </c>
      <c r="AC21" s="55">
        <f>SUM(Trading!DC22:DF22)</f>
        <v>218400</v>
      </c>
      <c r="AD21" s="55">
        <f>SUM(Trading!DG22:DJ22)</f>
        <v>218400</v>
      </c>
      <c r="AE21" s="55">
        <f>SUM(Trading!DK22:DN22)</f>
        <v>218400</v>
      </c>
      <c r="AF21" s="55">
        <f>SUM(Trading!DO22:DR22)</f>
        <v>218400</v>
      </c>
      <c r="AG21" s="55">
        <f>SUM(Trading!DS22:DV22)</f>
        <v>218400</v>
      </c>
      <c r="AH21" s="55">
        <f>SUM(Trading!DW22:DZ22)</f>
        <v>218400</v>
      </c>
      <c r="AI21" s="55">
        <f>SUM(Trading!EA22:ED22)</f>
        <v>218400</v>
      </c>
      <c r="AJ21" s="55">
        <f>SUM(Trading!EE22:EH22)</f>
        <v>218400</v>
      </c>
      <c r="AK21" s="55">
        <f>SUM(Trading!EI22:EL22)</f>
        <v>218400</v>
      </c>
      <c r="AL21" s="55">
        <f>SUM(Trading!EM22:EP22)</f>
        <v>218400</v>
      </c>
      <c r="AM21" s="55">
        <f>SUM(Trading!EQ22:ET22)</f>
        <v>218400</v>
      </c>
      <c r="AN21" s="55">
        <f>SUM(Trading!EU22:EX22)</f>
        <v>218400</v>
      </c>
      <c r="AO21" s="55">
        <f>SUM(Trading!EY22:FB22)</f>
        <v>218400</v>
      </c>
    </row>
    <row r="22" spans="1:41" ht="7.95" customHeight="1" x14ac:dyDescent="0.25">
      <c r="A22" s="73"/>
      <c r="B22" s="73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</row>
    <row r="23" spans="1:41" ht="7.95" customHeight="1" x14ac:dyDescent="0.25"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</row>
    <row r="24" spans="1:41" ht="16.2" customHeight="1" x14ac:dyDescent="0.25">
      <c r="A24" s="53" t="s">
        <v>89</v>
      </c>
      <c r="C24" s="65">
        <f t="shared" ref="C24:AO24" si="1">SUM(C17:C21)</f>
        <v>136188</v>
      </c>
      <c r="D24" s="65">
        <f t="shared" si="1"/>
        <v>164840</v>
      </c>
      <c r="E24" s="65">
        <f t="shared" si="1"/>
        <v>172016</v>
      </c>
      <c r="F24" s="65">
        <f t="shared" si="1"/>
        <v>194532</v>
      </c>
      <c r="G24" s="65">
        <f t="shared" si="1"/>
        <v>228800</v>
      </c>
      <c r="H24" s="65">
        <f t="shared" si="1"/>
        <v>276484</v>
      </c>
      <c r="I24" s="65">
        <f t="shared" si="1"/>
        <v>316784</v>
      </c>
      <c r="J24" s="65">
        <f t="shared" si="1"/>
        <v>324584</v>
      </c>
      <c r="K24" s="65">
        <f t="shared" si="1"/>
        <v>336284</v>
      </c>
      <c r="L24" s="65">
        <f t="shared" si="1"/>
        <v>347984</v>
      </c>
      <c r="M24" s="65">
        <f t="shared" si="1"/>
        <v>367484</v>
      </c>
      <c r="N24" s="65">
        <f t="shared" si="1"/>
        <v>386984</v>
      </c>
      <c r="O24" s="65">
        <f t="shared" si="1"/>
        <v>390624</v>
      </c>
      <c r="P24" s="65">
        <f t="shared" si="1"/>
        <v>390624</v>
      </c>
      <c r="Q24" s="65">
        <f t="shared" si="1"/>
        <v>416624</v>
      </c>
      <c r="R24" s="65">
        <f t="shared" si="1"/>
        <v>416624</v>
      </c>
      <c r="S24" s="65">
        <f t="shared" si="1"/>
        <v>443924</v>
      </c>
      <c r="T24" s="65">
        <f t="shared" si="1"/>
        <v>453024</v>
      </c>
      <c r="U24" s="65">
        <f t="shared" si="1"/>
        <v>452114</v>
      </c>
      <c r="V24" s="65">
        <f t="shared" si="1"/>
        <v>449384</v>
      </c>
      <c r="W24" s="65">
        <f t="shared" si="1"/>
        <v>449384</v>
      </c>
      <c r="X24" s="65">
        <f t="shared" si="1"/>
        <v>449384</v>
      </c>
      <c r="Y24" s="65">
        <f t="shared" si="1"/>
        <v>449384</v>
      </c>
      <c r="Z24" s="65">
        <f t="shared" si="1"/>
        <v>449384</v>
      </c>
      <c r="AA24" s="55">
        <f t="shared" si="1"/>
        <v>449384</v>
      </c>
      <c r="AB24" s="55">
        <f t="shared" si="1"/>
        <v>449384</v>
      </c>
      <c r="AC24" s="55">
        <f t="shared" si="1"/>
        <v>449384</v>
      </c>
      <c r="AD24" s="55">
        <f t="shared" si="1"/>
        <v>449384</v>
      </c>
      <c r="AE24" s="55">
        <f t="shared" si="1"/>
        <v>449384</v>
      </c>
      <c r="AF24" s="55">
        <f t="shared" si="1"/>
        <v>449384</v>
      </c>
      <c r="AG24" s="55">
        <f t="shared" si="1"/>
        <v>449384</v>
      </c>
      <c r="AH24" s="55">
        <f t="shared" si="1"/>
        <v>449384</v>
      </c>
      <c r="AI24" s="55">
        <f t="shared" si="1"/>
        <v>449384</v>
      </c>
      <c r="AJ24" s="55">
        <f t="shared" si="1"/>
        <v>449384</v>
      </c>
      <c r="AK24" s="55">
        <f t="shared" si="1"/>
        <v>449384</v>
      </c>
      <c r="AL24" s="55">
        <f t="shared" si="1"/>
        <v>449384</v>
      </c>
      <c r="AM24" s="55">
        <f t="shared" si="1"/>
        <v>449384</v>
      </c>
      <c r="AN24" s="55">
        <f t="shared" si="1"/>
        <v>449384</v>
      </c>
      <c r="AO24" s="55">
        <f t="shared" si="1"/>
        <v>449384</v>
      </c>
    </row>
    <row r="25" spans="1:41" ht="16.2" customHeight="1" x14ac:dyDescent="0.25"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</row>
    <row r="26" spans="1:41" ht="16.2" customHeight="1" x14ac:dyDescent="0.25">
      <c r="A26" s="53" t="s">
        <v>90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</row>
    <row r="27" spans="1:41" ht="13.2" customHeight="1" x14ac:dyDescent="0.25">
      <c r="A27" s="53" t="s">
        <v>38</v>
      </c>
      <c r="C27" s="65">
        <f>SUM(Trading!C28:F28)</f>
        <v>3021.2</v>
      </c>
      <c r="D27" s="65">
        <f>SUM(Trading!G28:J28)</f>
        <v>3494.4</v>
      </c>
      <c r="E27" s="65">
        <f>SUM(Trading!K28:N28)</f>
        <v>3619.2</v>
      </c>
      <c r="F27" s="65">
        <f>SUM(Trading!O28:R28)</f>
        <v>4108</v>
      </c>
      <c r="G27" s="65">
        <f>SUM(Trading!S28:V28)</f>
        <v>4898.3999999999996</v>
      </c>
      <c r="H27" s="65">
        <f>SUM(Trading!W28:Z28)</f>
        <v>4929.6000000000004</v>
      </c>
      <c r="I27" s="65">
        <f>SUM(Trading!AA28:AD28)</f>
        <v>4929.6000000000004</v>
      </c>
      <c r="J27" s="65">
        <f>SUM(Trading!AE28:AH28)</f>
        <v>4929.6000000000004</v>
      </c>
      <c r="K27" s="65">
        <f>SUM(Trading!AI28:AL28)</f>
        <v>4929.6000000000004</v>
      </c>
      <c r="L27" s="65">
        <f>SUM(Trading!AM28:AP28)</f>
        <v>4929.6000000000004</v>
      </c>
      <c r="M27" s="65">
        <f>SUM(Trading!AQ28:AT28)</f>
        <v>4929.6000000000004</v>
      </c>
      <c r="N27" s="65">
        <f>SUM(Trading!AU28:AX28)</f>
        <v>4929.6000000000004</v>
      </c>
      <c r="O27" s="65">
        <f>SUM(Trading!AY28:BB28)</f>
        <v>4981.6000000000004</v>
      </c>
      <c r="P27" s="65">
        <f>SUM(Trading!BC28:BF28)</f>
        <v>4981.6000000000004</v>
      </c>
      <c r="Q27" s="65">
        <f>SUM(Trading!BG28:BJ28)</f>
        <v>4981.6000000000004</v>
      </c>
      <c r="R27" s="65">
        <f>SUM(Trading!BK28:BN28)</f>
        <v>4981.6000000000004</v>
      </c>
      <c r="S27" s="65">
        <f>SUM(Trading!BO28:BR28)</f>
        <v>4981.6000000000004</v>
      </c>
      <c r="T27" s="65">
        <f>SUM(Trading!BS28:BV28)</f>
        <v>4981.6000000000004</v>
      </c>
      <c r="U27" s="65">
        <f>SUM(Trading!BW28:BZ28)</f>
        <v>4968.6000000000004</v>
      </c>
      <c r="V27" s="65">
        <f>SUM(Trading!CA28:CD28)</f>
        <v>4929.6000000000004</v>
      </c>
      <c r="W27" s="65">
        <f>SUM(Trading!CE28:CH28)</f>
        <v>4929.6000000000004</v>
      </c>
      <c r="X27" s="65">
        <f>SUM(Trading!CI28:CL28)</f>
        <v>4929.6000000000004</v>
      </c>
      <c r="Y27" s="65">
        <f>SUM(Trading!CM28:CP28)</f>
        <v>4929.6000000000004</v>
      </c>
      <c r="Z27" s="65">
        <f>SUM(Trading!CQ28:CT28)</f>
        <v>4929.6000000000004</v>
      </c>
      <c r="AA27" s="55">
        <f>SUM(Trading!CU28:CX28)</f>
        <v>4929.6000000000004</v>
      </c>
      <c r="AB27" s="55">
        <f>SUM(Trading!CY28:DB28)</f>
        <v>4929.6000000000004</v>
      </c>
      <c r="AC27" s="55">
        <f>SUM(Trading!DC28:DF28)</f>
        <v>4929.6000000000004</v>
      </c>
      <c r="AD27" s="55">
        <f>SUM(Trading!DG28:DJ28)</f>
        <v>4929.6000000000004</v>
      </c>
      <c r="AE27" s="55">
        <f>SUM(Trading!DK28:DN28)</f>
        <v>4929.6000000000004</v>
      </c>
      <c r="AF27" s="55">
        <f>SUM(Trading!DO28:DR28)</f>
        <v>4929.6000000000004</v>
      </c>
      <c r="AG27" s="55">
        <f>SUM(Trading!DS28:DV28)</f>
        <v>4929.6000000000004</v>
      </c>
      <c r="AH27" s="55">
        <f>SUM(Trading!DW28:DZ28)</f>
        <v>4929.6000000000004</v>
      </c>
      <c r="AI27" s="55">
        <f>SUM(Trading!EA28:ED28)</f>
        <v>4929.6000000000004</v>
      </c>
      <c r="AJ27" s="55">
        <f>SUM(Trading!EE28:EH28)</f>
        <v>4929.6000000000004</v>
      </c>
      <c r="AK27" s="55">
        <f>SUM(Trading!EI28:EL28)</f>
        <v>4929.6000000000004</v>
      </c>
      <c r="AL27" s="55">
        <f>SUM(Trading!EM28:EP28)</f>
        <v>4929.6000000000004</v>
      </c>
      <c r="AM27" s="55">
        <f>SUM(Trading!EQ28:ET28)</f>
        <v>4929.6000000000004</v>
      </c>
      <c r="AN27" s="55">
        <f>SUM(Trading!EU28:EX28)</f>
        <v>4929.6000000000004</v>
      </c>
      <c r="AO27" s="55">
        <f>SUM(Trading!EY28:FB28)</f>
        <v>4929.6000000000004</v>
      </c>
    </row>
    <row r="28" spans="1:41" ht="13.2" customHeight="1" x14ac:dyDescent="0.25">
      <c r="A28" s="53" t="s">
        <v>22</v>
      </c>
      <c r="C28" s="65">
        <f>SUM(Trading!C29:F29)</f>
        <v>686.40000000000009</v>
      </c>
      <c r="D28" s="65">
        <f>SUM(Trading!G29:J29)</f>
        <v>686.40000000000009</v>
      </c>
      <c r="E28" s="65">
        <f>SUM(Trading!K29:N29)</f>
        <v>829.40000000000009</v>
      </c>
      <c r="F28" s="65">
        <f>SUM(Trading!O29:R29)</f>
        <v>915.20000000000016</v>
      </c>
      <c r="G28" s="65">
        <f>SUM(Trading!S29:V29)</f>
        <v>1086.8000000000002</v>
      </c>
      <c r="H28" s="65">
        <f>SUM(Trading!W29:Z29)</f>
        <v>1086.8000000000002</v>
      </c>
      <c r="I28" s="65">
        <f>SUM(Trading!AA29:AD29)</f>
        <v>1086.8000000000002</v>
      </c>
      <c r="J28" s="65">
        <f>SUM(Trading!AE29:AH29)</f>
        <v>1086.8000000000002</v>
      </c>
      <c r="K28" s="65">
        <f>SUM(Trading!AI29:AL29)</f>
        <v>1086.8000000000002</v>
      </c>
      <c r="L28" s="65">
        <f>SUM(Trading!AM29:AP29)</f>
        <v>1086.8000000000002</v>
      </c>
      <c r="M28" s="65">
        <f>SUM(Trading!AQ29:AT29)</f>
        <v>1086.8000000000002</v>
      </c>
      <c r="N28" s="65">
        <f>SUM(Trading!AU29:AX29)</f>
        <v>1086.8000000000002</v>
      </c>
      <c r="O28" s="65">
        <f>SUM(Trading!AY29:BB29)</f>
        <v>1086.8000000000002</v>
      </c>
      <c r="P28" s="65">
        <f>SUM(Trading!BC29:BF29)</f>
        <v>1086.8000000000002</v>
      </c>
      <c r="Q28" s="65">
        <f>SUM(Trading!BG29:BJ29)</f>
        <v>1086.8000000000002</v>
      </c>
      <c r="R28" s="65">
        <f>SUM(Trading!BK29:BN29)</f>
        <v>1086.8000000000002</v>
      </c>
      <c r="S28" s="65">
        <f>SUM(Trading!BO29:BR29)</f>
        <v>1086.8000000000002</v>
      </c>
      <c r="T28" s="65">
        <f>SUM(Trading!BS29:BV29)</f>
        <v>1086.8000000000002</v>
      </c>
      <c r="U28" s="65">
        <f>SUM(Trading!BW29:BZ29)</f>
        <v>1086.8000000000002</v>
      </c>
      <c r="V28" s="65">
        <f>SUM(Trading!CA29:CD29)</f>
        <v>1086.8000000000002</v>
      </c>
      <c r="W28" s="65">
        <f>SUM(Trading!CE29:CH29)</f>
        <v>1086.8000000000002</v>
      </c>
      <c r="X28" s="65">
        <f>SUM(Trading!CI29:CL29)</f>
        <v>1086.8000000000002</v>
      </c>
      <c r="Y28" s="65">
        <f>SUM(Trading!CM29:CP29)</f>
        <v>1086.8000000000002</v>
      </c>
      <c r="Z28" s="65">
        <f>SUM(Trading!CQ29:CT29)</f>
        <v>1086.8000000000002</v>
      </c>
      <c r="AA28" s="55">
        <f>SUM(Trading!CU29:CX29)</f>
        <v>1086.8000000000002</v>
      </c>
      <c r="AB28" s="55">
        <f>SUM(Trading!CY29:DB29)</f>
        <v>1086.8000000000002</v>
      </c>
      <c r="AC28" s="55">
        <f>SUM(Trading!DC29:DF29)</f>
        <v>1086.8000000000002</v>
      </c>
      <c r="AD28" s="55">
        <f>SUM(Trading!DG29:DJ29)</f>
        <v>1086.8000000000002</v>
      </c>
      <c r="AE28" s="55">
        <f>SUM(Trading!DK29:DN29)</f>
        <v>1086.8000000000002</v>
      </c>
      <c r="AF28" s="55">
        <f>SUM(Trading!DO29:DR29)</f>
        <v>1086.8000000000002</v>
      </c>
      <c r="AG28" s="55">
        <f>SUM(Trading!DS29:DV29)</f>
        <v>1086.8000000000002</v>
      </c>
      <c r="AH28" s="55">
        <f>SUM(Trading!DW29:DZ29)</f>
        <v>1086.8000000000002</v>
      </c>
      <c r="AI28" s="55">
        <f>SUM(Trading!EA29:ED29)</f>
        <v>1086.8000000000002</v>
      </c>
      <c r="AJ28" s="55">
        <f>SUM(Trading!EE29:EH29)</f>
        <v>1086.8000000000002</v>
      </c>
      <c r="AK28" s="55">
        <f>SUM(Trading!EI29:EL29)</f>
        <v>1086.8000000000002</v>
      </c>
      <c r="AL28" s="55">
        <f>SUM(Trading!EM29:EP29)</f>
        <v>1086.8000000000002</v>
      </c>
      <c r="AM28" s="55">
        <f>SUM(Trading!EQ29:ET29)</f>
        <v>1086.8000000000002</v>
      </c>
      <c r="AN28" s="55">
        <f>SUM(Trading!EU29:EX29)</f>
        <v>1086.8000000000002</v>
      </c>
      <c r="AO28" s="55">
        <f>SUM(Trading!EY29:FB29)</f>
        <v>1086.8000000000002</v>
      </c>
    </row>
    <row r="29" spans="1:41" ht="13.2" customHeight="1" x14ac:dyDescent="0.25">
      <c r="A29" s="53" t="s">
        <v>32</v>
      </c>
      <c r="C29" s="65">
        <f>SUM(Trading!C30:F30)</f>
        <v>1622.4</v>
      </c>
      <c r="D29" s="65">
        <f>SUM(Trading!G30:J30)</f>
        <v>1622.4</v>
      </c>
      <c r="E29" s="65">
        <f>SUM(Trading!K30:N30)</f>
        <v>2246.3999999999996</v>
      </c>
      <c r="F29" s="65">
        <f>SUM(Trading!O30:R30)</f>
        <v>2620.7999999999997</v>
      </c>
      <c r="G29" s="65">
        <f>SUM(Trading!S30:V30)</f>
        <v>3369.6</v>
      </c>
      <c r="H29" s="65">
        <f>SUM(Trading!W30:Z30)</f>
        <v>3369.6</v>
      </c>
      <c r="I29" s="65">
        <f>SUM(Trading!AA30:AD30)</f>
        <v>3369.6</v>
      </c>
      <c r="J29" s="65">
        <f>SUM(Trading!AE30:AH30)</f>
        <v>3369.6</v>
      </c>
      <c r="K29" s="65">
        <f>SUM(Trading!AI30:AL30)</f>
        <v>3369.6</v>
      </c>
      <c r="L29" s="65">
        <f>SUM(Trading!AM30:AP30)</f>
        <v>3369.6</v>
      </c>
      <c r="M29" s="65">
        <f>SUM(Trading!AQ30:AT30)</f>
        <v>3369.6</v>
      </c>
      <c r="N29" s="65">
        <f>SUM(Trading!AU30:AX30)</f>
        <v>3369.6</v>
      </c>
      <c r="O29" s="65">
        <f>SUM(Trading!AY30:BB30)</f>
        <v>3369.6</v>
      </c>
      <c r="P29" s="65">
        <f>SUM(Trading!BC30:BF30)</f>
        <v>3369.6</v>
      </c>
      <c r="Q29" s="65">
        <f>SUM(Trading!BG30:BJ30)</f>
        <v>3369.6</v>
      </c>
      <c r="R29" s="65">
        <f>SUM(Trading!BK30:BN30)</f>
        <v>3369.6</v>
      </c>
      <c r="S29" s="65">
        <f>SUM(Trading!BO30:BR30)</f>
        <v>3369.6</v>
      </c>
      <c r="T29" s="65">
        <f>SUM(Trading!BS30:BV30)</f>
        <v>3369.6</v>
      </c>
      <c r="U29" s="65">
        <f>SUM(Trading!BW30:BZ30)</f>
        <v>3369.6</v>
      </c>
      <c r="V29" s="65">
        <f>SUM(Trading!CA30:CD30)</f>
        <v>3369.6</v>
      </c>
      <c r="W29" s="65">
        <f>SUM(Trading!CE30:CH30)</f>
        <v>3369.6</v>
      </c>
      <c r="X29" s="65">
        <f>SUM(Trading!CI30:CL30)</f>
        <v>3369.6</v>
      </c>
      <c r="Y29" s="65">
        <f>SUM(Trading!CM30:CP30)</f>
        <v>3369.6</v>
      </c>
      <c r="Z29" s="65">
        <f>SUM(Trading!CQ30:CT30)</f>
        <v>3369.6</v>
      </c>
      <c r="AA29" s="55">
        <f>SUM(Trading!CU30:CX30)</f>
        <v>3369.6</v>
      </c>
      <c r="AB29" s="55">
        <f>SUM(Trading!CY30:DB30)</f>
        <v>3369.6</v>
      </c>
      <c r="AC29" s="55">
        <f>SUM(Trading!DC30:DF30)</f>
        <v>3369.6</v>
      </c>
      <c r="AD29" s="55">
        <f>SUM(Trading!DG30:DJ30)</f>
        <v>3369.6</v>
      </c>
      <c r="AE29" s="55">
        <f>SUM(Trading!DK30:DN30)</f>
        <v>3369.6</v>
      </c>
      <c r="AF29" s="55">
        <f>SUM(Trading!DO30:DR30)</f>
        <v>3369.6</v>
      </c>
      <c r="AG29" s="55">
        <f>SUM(Trading!DS30:DV30)</f>
        <v>3369.6</v>
      </c>
      <c r="AH29" s="55">
        <f>SUM(Trading!DW30:DZ30)</f>
        <v>3369.6</v>
      </c>
      <c r="AI29" s="55">
        <f>SUM(Trading!EA30:ED30)</f>
        <v>3369.6</v>
      </c>
      <c r="AJ29" s="55">
        <f>SUM(Trading!EE30:EH30)</f>
        <v>3369.6</v>
      </c>
      <c r="AK29" s="55">
        <f>SUM(Trading!EI30:EL30)</f>
        <v>3369.6</v>
      </c>
      <c r="AL29" s="55">
        <f>SUM(Trading!EM30:EP30)</f>
        <v>3369.6</v>
      </c>
      <c r="AM29" s="55">
        <f>SUM(Trading!EQ30:ET30)</f>
        <v>3369.6</v>
      </c>
      <c r="AN29" s="55">
        <f>SUM(Trading!EU30:EX30)</f>
        <v>3369.6</v>
      </c>
      <c r="AO29" s="55">
        <f>SUM(Trading!EY30:FB30)</f>
        <v>3369.6</v>
      </c>
    </row>
    <row r="30" spans="1:41" ht="13.2" customHeight="1" x14ac:dyDescent="0.25">
      <c r="A30" s="53" t="s">
        <v>33</v>
      </c>
      <c r="C30" s="65">
        <f>SUM(Trading!C31:F31)</f>
        <v>1222</v>
      </c>
      <c r="D30" s="65">
        <f>SUM(Trading!G31:J31)</f>
        <v>1222</v>
      </c>
      <c r="E30" s="65">
        <f>SUM(Trading!K31:N31)</f>
        <v>1833</v>
      </c>
      <c r="F30" s="65">
        <f>SUM(Trading!O31:R31)</f>
        <v>2199.6</v>
      </c>
      <c r="G30" s="65">
        <f>SUM(Trading!S31:V31)</f>
        <v>2932.7999999999997</v>
      </c>
      <c r="H30" s="65">
        <f>SUM(Trading!W31:Z31)</f>
        <v>2932.7999999999997</v>
      </c>
      <c r="I30" s="65">
        <f>SUM(Trading!AA31:AD31)</f>
        <v>2932.7999999999997</v>
      </c>
      <c r="J30" s="65">
        <f>SUM(Trading!AE31:AH31)</f>
        <v>2932.7999999999997</v>
      </c>
      <c r="K30" s="65">
        <f>SUM(Trading!AI31:AL31)</f>
        <v>2932.7999999999997</v>
      </c>
      <c r="L30" s="65">
        <f>SUM(Trading!AM31:AP31)</f>
        <v>2932.7999999999997</v>
      </c>
      <c r="M30" s="65">
        <f>SUM(Trading!AQ31:AT31)</f>
        <v>2932.7999999999997</v>
      </c>
      <c r="N30" s="65">
        <f>SUM(Trading!AU31:AX31)</f>
        <v>2932.7999999999997</v>
      </c>
      <c r="O30" s="65">
        <f>SUM(Trading!AY31:BB31)</f>
        <v>2932.7999999999997</v>
      </c>
      <c r="P30" s="65">
        <f>SUM(Trading!BC31:BF31)</f>
        <v>2932.7999999999997</v>
      </c>
      <c r="Q30" s="65">
        <f>SUM(Trading!BG31:BJ31)</f>
        <v>2932.7999999999997</v>
      </c>
      <c r="R30" s="65">
        <f>SUM(Trading!BK31:BN31)</f>
        <v>2932.7999999999997</v>
      </c>
      <c r="S30" s="65">
        <f>SUM(Trading!BO31:BR31)</f>
        <v>2932.7999999999997</v>
      </c>
      <c r="T30" s="65">
        <f>SUM(Trading!BS31:BV31)</f>
        <v>2932.7999999999997</v>
      </c>
      <c r="U30" s="65">
        <f>SUM(Trading!BW31:BZ31)</f>
        <v>2932.7999999999997</v>
      </c>
      <c r="V30" s="65">
        <f>SUM(Trading!CA31:CD31)</f>
        <v>2932.7999999999997</v>
      </c>
      <c r="W30" s="65">
        <f>SUM(Trading!CE31:CH31)</f>
        <v>2932.7999999999997</v>
      </c>
      <c r="X30" s="65">
        <f>SUM(Trading!CI31:CL31)</f>
        <v>2932.7999999999997</v>
      </c>
      <c r="Y30" s="65">
        <f>SUM(Trading!CM31:CP31)</f>
        <v>2932.7999999999997</v>
      </c>
      <c r="Z30" s="65">
        <f>SUM(Trading!CQ31:CT31)</f>
        <v>2932.7999999999997</v>
      </c>
      <c r="AA30" s="55">
        <f>SUM(Trading!CU31:CX31)</f>
        <v>2932.7999999999997</v>
      </c>
      <c r="AB30" s="55">
        <f>SUM(Trading!CY31:DB31)</f>
        <v>2932.7999999999997</v>
      </c>
      <c r="AC30" s="55">
        <f>SUM(Trading!DC31:DF31)</f>
        <v>2932.7999999999997</v>
      </c>
      <c r="AD30" s="55">
        <f>SUM(Trading!DG31:DJ31)</f>
        <v>2932.7999999999997</v>
      </c>
      <c r="AE30" s="55">
        <f>SUM(Trading!DK31:DN31)</f>
        <v>2932.7999999999997</v>
      </c>
      <c r="AF30" s="55">
        <f>SUM(Trading!DO31:DR31)</f>
        <v>2932.7999999999997</v>
      </c>
      <c r="AG30" s="55">
        <f>SUM(Trading!DS31:DV31)</f>
        <v>2932.7999999999997</v>
      </c>
      <c r="AH30" s="55">
        <f>SUM(Trading!DW31:DZ31)</f>
        <v>2932.7999999999997</v>
      </c>
      <c r="AI30" s="55">
        <f>SUM(Trading!EA31:ED31)</f>
        <v>2932.7999999999997</v>
      </c>
      <c r="AJ30" s="55">
        <f>SUM(Trading!EE31:EH31)</f>
        <v>2932.7999999999997</v>
      </c>
      <c r="AK30" s="55">
        <f>SUM(Trading!EI31:EL31)</f>
        <v>2932.7999999999997</v>
      </c>
      <c r="AL30" s="55">
        <f>SUM(Trading!EM31:EP31)</f>
        <v>2932.7999999999997</v>
      </c>
      <c r="AM30" s="55">
        <f>SUM(Trading!EQ31:ET31)</f>
        <v>2932.7999999999997</v>
      </c>
      <c r="AN30" s="55">
        <f>SUM(Trading!EU31:EX31)</f>
        <v>2932.7999999999997</v>
      </c>
      <c r="AO30" s="55">
        <f>SUM(Trading!EY31:FB31)</f>
        <v>2932.7999999999997</v>
      </c>
    </row>
    <row r="31" spans="1:41" ht="7.95" customHeight="1" x14ac:dyDescent="0.25">
      <c r="A31" s="73"/>
      <c r="B31" s="73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</row>
    <row r="32" spans="1:41" ht="7.95" customHeight="1" x14ac:dyDescent="0.25"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</row>
    <row r="33" spans="1:41" ht="16.2" customHeight="1" x14ac:dyDescent="0.25">
      <c r="A33" s="53" t="s">
        <v>91</v>
      </c>
      <c r="C33" s="65">
        <f t="shared" ref="C33:AB33" si="2">SUM(C27:C31)</f>
        <v>6552</v>
      </c>
      <c r="D33" s="65">
        <f t="shared" si="2"/>
        <v>7025.2000000000007</v>
      </c>
      <c r="E33" s="65">
        <f t="shared" si="2"/>
        <v>8528</v>
      </c>
      <c r="F33" s="65">
        <f t="shared" si="2"/>
        <v>9843.6</v>
      </c>
      <c r="G33" s="65">
        <f t="shared" si="2"/>
        <v>12287.599999999999</v>
      </c>
      <c r="H33" s="65">
        <f t="shared" si="2"/>
        <v>12318.8</v>
      </c>
      <c r="I33" s="65">
        <f t="shared" si="2"/>
        <v>12318.8</v>
      </c>
      <c r="J33" s="65">
        <f t="shared" si="2"/>
        <v>12318.8</v>
      </c>
      <c r="K33" s="65">
        <f t="shared" si="2"/>
        <v>12318.8</v>
      </c>
      <c r="L33" s="65">
        <f t="shared" si="2"/>
        <v>12318.8</v>
      </c>
      <c r="M33" s="65">
        <f t="shared" si="2"/>
        <v>12318.8</v>
      </c>
      <c r="N33" s="65">
        <f t="shared" si="2"/>
        <v>12318.8</v>
      </c>
      <c r="O33" s="65">
        <f t="shared" si="2"/>
        <v>12370.8</v>
      </c>
      <c r="P33" s="65">
        <f t="shared" si="2"/>
        <v>12370.8</v>
      </c>
      <c r="Q33" s="65">
        <f t="shared" si="2"/>
        <v>12370.8</v>
      </c>
      <c r="R33" s="65">
        <f t="shared" si="2"/>
        <v>12370.8</v>
      </c>
      <c r="S33" s="65">
        <f t="shared" si="2"/>
        <v>12370.8</v>
      </c>
      <c r="T33" s="65">
        <f t="shared" si="2"/>
        <v>12370.8</v>
      </c>
      <c r="U33" s="65">
        <f t="shared" si="2"/>
        <v>12357.8</v>
      </c>
      <c r="V33" s="65">
        <f t="shared" si="2"/>
        <v>12318.8</v>
      </c>
      <c r="W33" s="65">
        <f t="shared" si="2"/>
        <v>12318.8</v>
      </c>
      <c r="X33" s="65">
        <f t="shared" si="2"/>
        <v>12318.8</v>
      </c>
      <c r="Y33" s="65">
        <f t="shared" si="2"/>
        <v>12318.8</v>
      </c>
      <c r="Z33" s="65">
        <f t="shared" si="2"/>
        <v>12318.8</v>
      </c>
      <c r="AA33" s="55">
        <f t="shared" si="2"/>
        <v>12318.8</v>
      </c>
      <c r="AB33" s="55">
        <f t="shared" si="2"/>
        <v>12318.8</v>
      </c>
      <c r="AC33" s="55">
        <f t="shared" ref="AC33" si="3">SUM(AC27:AC31)</f>
        <v>12318.8</v>
      </c>
      <c r="AD33" s="55">
        <f t="shared" ref="AD33" si="4">SUM(AD27:AD31)</f>
        <v>12318.8</v>
      </c>
      <c r="AE33" s="55">
        <f t="shared" ref="AE33" si="5">SUM(AE27:AE31)</f>
        <v>12318.8</v>
      </c>
      <c r="AF33" s="55">
        <f t="shared" ref="AF33" si="6">SUM(AF27:AF31)</f>
        <v>12318.8</v>
      </c>
      <c r="AG33" s="55">
        <f t="shared" ref="AG33" si="7">SUM(AG27:AG31)</f>
        <v>12318.8</v>
      </c>
      <c r="AH33" s="55">
        <f t="shared" ref="AH33" si="8">SUM(AH27:AH31)</f>
        <v>12318.8</v>
      </c>
      <c r="AI33" s="55">
        <f t="shared" ref="AI33" si="9">SUM(AI27:AI31)</f>
        <v>12318.8</v>
      </c>
      <c r="AJ33" s="55">
        <f t="shared" ref="AJ33" si="10">SUM(AJ27:AJ31)</f>
        <v>12318.8</v>
      </c>
      <c r="AK33" s="55">
        <f t="shared" ref="AK33" si="11">SUM(AK27:AK31)</f>
        <v>12318.8</v>
      </c>
      <c r="AL33" s="55">
        <f t="shared" ref="AL33" si="12">SUM(AL27:AL31)</f>
        <v>12318.8</v>
      </c>
      <c r="AM33" s="55">
        <f t="shared" ref="AM33" si="13">SUM(AM27:AM31)</f>
        <v>12318.8</v>
      </c>
      <c r="AN33" s="55">
        <f t="shared" ref="AN33" si="14">SUM(AN27:AN31)</f>
        <v>12318.8</v>
      </c>
      <c r="AO33" s="55">
        <f t="shared" ref="AO33" si="15">SUM(AO27:AO31)</f>
        <v>12318.8</v>
      </c>
    </row>
    <row r="34" spans="1:41" ht="7.95" customHeight="1" x14ac:dyDescent="0.25">
      <c r="A34" s="73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</row>
    <row r="35" spans="1:41" ht="7.95" customHeight="1" x14ac:dyDescent="0.25">
      <c r="B35" s="78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</row>
    <row r="36" spans="1:41" ht="16.2" customHeight="1" x14ac:dyDescent="0.25">
      <c r="A36" s="53" t="s">
        <v>92</v>
      </c>
      <c r="C36" s="65">
        <f t="shared" ref="C36:AB36" si="16">C24-C33</f>
        <v>129636</v>
      </c>
      <c r="D36" s="65">
        <f t="shared" si="16"/>
        <v>157814.79999999999</v>
      </c>
      <c r="E36" s="65">
        <f t="shared" si="16"/>
        <v>163488</v>
      </c>
      <c r="F36" s="65">
        <f t="shared" si="16"/>
        <v>184688.4</v>
      </c>
      <c r="G36" s="65">
        <f t="shared" si="16"/>
        <v>216512.4</v>
      </c>
      <c r="H36" s="65">
        <f t="shared" si="16"/>
        <v>264165.2</v>
      </c>
      <c r="I36" s="65">
        <f t="shared" si="16"/>
        <v>304465.2</v>
      </c>
      <c r="J36" s="65">
        <f t="shared" si="16"/>
        <v>312265.2</v>
      </c>
      <c r="K36" s="65">
        <f t="shared" si="16"/>
        <v>323965.2</v>
      </c>
      <c r="L36" s="65">
        <f t="shared" si="16"/>
        <v>335665.2</v>
      </c>
      <c r="M36" s="65">
        <f t="shared" si="16"/>
        <v>355165.2</v>
      </c>
      <c r="N36" s="65">
        <f t="shared" si="16"/>
        <v>374665.2</v>
      </c>
      <c r="O36" s="65">
        <f t="shared" si="16"/>
        <v>378253.2</v>
      </c>
      <c r="P36" s="65">
        <f t="shared" si="16"/>
        <v>378253.2</v>
      </c>
      <c r="Q36" s="65">
        <f t="shared" si="16"/>
        <v>404253.2</v>
      </c>
      <c r="R36" s="65">
        <f t="shared" si="16"/>
        <v>404253.2</v>
      </c>
      <c r="S36" s="65">
        <f t="shared" si="16"/>
        <v>431553.2</v>
      </c>
      <c r="T36" s="65">
        <f t="shared" si="16"/>
        <v>440653.2</v>
      </c>
      <c r="U36" s="65">
        <f t="shared" si="16"/>
        <v>439756.2</v>
      </c>
      <c r="V36" s="65">
        <f t="shared" si="16"/>
        <v>437065.2</v>
      </c>
      <c r="W36" s="65">
        <f t="shared" si="16"/>
        <v>437065.2</v>
      </c>
      <c r="X36" s="65">
        <f t="shared" si="16"/>
        <v>437065.2</v>
      </c>
      <c r="Y36" s="65">
        <f t="shared" si="16"/>
        <v>437065.2</v>
      </c>
      <c r="Z36" s="65">
        <f t="shared" si="16"/>
        <v>437065.2</v>
      </c>
      <c r="AA36" s="55">
        <f t="shared" si="16"/>
        <v>437065.2</v>
      </c>
      <c r="AB36" s="55">
        <f t="shared" si="16"/>
        <v>437065.2</v>
      </c>
      <c r="AC36" s="55">
        <f t="shared" ref="AC36" si="17">AC24-AC33</f>
        <v>437065.2</v>
      </c>
      <c r="AD36" s="55">
        <f t="shared" ref="AD36" si="18">AD24-AD33</f>
        <v>437065.2</v>
      </c>
      <c r="AE36" s="55">
        <f t="shared" ref="AE36" si="19">AE24-AE33</f>
        <v>437065.2</v>
      </c>
      <c r="AF36" s="55">
        <f t="shared" ref="AF36" si="20">AF24-AF33</f>
        <v>437065.2</v>
      </c>
      <c r="AG36" s="55">
        <f t="shared" ref="AG36" si="21">AG24-AG33</f>
        <v>437065.2</v>
      </c>
      <c r="AH36" s="55">
        <f t="shared" ref="AH36" si="22">AH24-AH33</f>
        <v>437065.2</v>
      </c>
      <c r="AI36" s="55">
        <f t="shared" ref="AI36" si="23">AI24-AI33</f>
        <v>437065.2</v>
      </c>
      <c r="AJ36" s="55">
        <f t="shared" ref="AJ36" si="24">AJ24-AJ33</f>
        <v>437065.2</v>
      </c>
      <c r="AK36" s="55">
        <f t="shared" ref="AK36" si="25">AK24-AK33</f>
        <v>437065.2</v>
      </c>
      <c r="AL36" s="55">
        <f t="shared" ref="AL36" si="26">AL24-AL33</f>
        <v>437065.2</v>
      </c>
      <c r="AM36" s="55">
        <f t="shared" ref="AM36" si="27">AM24-AM33</f>
        <v>437065.2</v>
      </c>
      <c r="AN36" s="55">
        <f t="shared" ref="AN36" si="28">AN24-AN33</f>
        <v>437065.2</v>
      </c>
      <c r="AO36" s="55">
        <f t="shared" ref="AO36" si="29">AO24-AO33</f>
        <v>437065.2</v>
      </c>
    </row>
    <row r="37" spans="1:41" x14ac:dyDescent="0.25"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</row>
    <row r="38" spans="1:41" x14ac:dyDescent="0.25">
      <c r="A38" s="53" t="s">
        <v>69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</row>
    <row r="39" spans="1:41" x14ac:dyDescent="0.25">
      <c r="A39" s="53" t="s">
        <v>72</v>
      </c>
      <c r="B39" s="53" t="s">
        <v>71</v>
      </c>
      <c r="C39" s="65">
        <f>SUM(Trading!C40:F40)</f>
        <v>46176.000000000007</v>
      </c>
      <c r="D39" s="65">
        <f>SUM(Trading!G40:J40)</f>
        <v>46176.000000000007</v>
      </c>
      <c r="E39" s="65">
        <f>SUM(Trading!K40:N40)</f>
        <v>28763.800000000003</v>
      </c>
      <c r="F39" s="65">
        <f>SUM(Trading!O40:R40)</f>
        <v>15392.000000000002</v>
      </c>
      <c r="G39" s="65">
        <f>SUM(Trading!S40:V40)</f>
        <v>18278.000000000004</v>
      </c>
      <c r="H39" s="65">
        <f>SUM(Trading!W40:Z40)</f>
        <v>18278.000000000004</v>
      </c>
      <c r="I39" s="65">
        <f>SUM(Trading!AA40:AD40)</f>
        <v>18278.000000000004</v>
      </c>
      <c r="J39" s="65">
        <f>SUM(Trading!AE40:AH40)</f>
        <v>18278.000000000004</v>
      </c>
      <c r="K39" s="65">
        <f>SUM(Trading!AI40:AL40)</f>
        <v>18278.000000000004</v>
      </c>
      <c r="L39" s="65">
        <f>SUM(Trading!AM40:AP40)</f>
        <v>18278.000000000004</v>
      </c>
      <c r="M39" s="65">
        <f>SUM(Trading!AQ40:AT40)</f>
        <v>18278.000000000004</v>
      </c>
      <c r="N39" s="65">
        <f>SUM(Trading!AU40:AX40)</f>
        <v>18278.000000000004</v>
      </c>
      <c r="O39" s="65">
        <f>SUM(Trading!AY40:BB40)</f>
        <v>18278.000000000004</v>
      </c>
      <c r="P39" s="65">
        <f>SUM(Trading!BC40:BF40)</f>
        <v>18278.000000000004</v>
      </c>
      <c r="Q39" s="65">
        <f>SUM(Trading!BG40:BJ40)</f>
        <v>18278.000000000004</v>
      </c>
      <c r="R39" s="65">
        <f>SUM(Trading!BK40:BN40)</f>
        <v>18278.000000000004</v>
      </c>
      <c r="S39" s="65">
        <f>SUM(Trading!BO40:BR40)</f>
        <v>18278.000000000004</v>
      </c>
      <c r="T39" s="65">
        <f>SUM(Trading!BS40:BV40)</f>
        <v>18278.000000000004</v>
      </c>
      <c r="U39" s="65">
        <f>SUM(Trading!BW40:BZ40)</f>
        <v>18278.000000000004</v>
      </c>
      <c r="V39" s="65">
        <f>SUM(Trading!CA40:CD40)</f>
        <v>18278.000000000004</v>
      </c>
      <c r="W39" s="65">
        <f>SUM(Trading!CE40:CH40)</f>
        <v>18278.000000000004</v>
      </c>
      <c r="X39" s="65">
        <f>SUM(Trading!CI40:CL40)</f>
        <v>18278.000000000004</v>
      </c>
      <c r="Y39" s="65">
        <f>SUM(Trading!CM40:CP40)</f>
        <v>18278.000000000004</v>
      </c>
      <c r="Z39" s="65">
        <f>SUM(Trading!CQ40:CT40)</f>
        <v>18278.000000000004</v>
      </c>
      <c r="AA39" s="55">
        <f>SUM(Trading!CU40:CX40)</f>
        <v>18278.000000000004</v>
      </c>
      <c r="AB39" s="55">
        <f>SUM(Trading!CY40:DB40)</f>
        <v>18278.000000000004</v>
      </c>
      <c r="AC39" s="55">
        <f>SUM(Trading!DC40:DF40)</f>
        <v>18278.000000000004</v>
      </c>
      <c r="AD39" s="55">
        <f>SUM(Trading!DG40:DJ40)</f>
        <v>18278.000000000004</v>
      </c>
      <c r="AE39" s="55">
        <f>SUM(Trading!DK40:DN40)</f>
        <v>18278.000000000004</v>
      </c>
      <c r="AF39" s="55">
        <f>SUM(Trading!DO40:DR40)</f>
        <v>18278.000000000004</v>
      </c>
      <c r="AG39" s="55">
        <f>SUM(Trading!DS40:DV40)</f>
        <v>18278.000000000004</v>
      </c>
      <c r="AH39" s="55">
        <f>SUM(Trading!DW40:DZ40)</f>
        <v>18278.000000000004</v>
      </c>
      <c r="AI39" s="55">
        <f>SUM(Trading!EA40:ED40)</f>
        <v>18278.000000000004</v>
      </c>
      <c r="AJ39" s="55">
        <f>SUM(Trading!EE40:EH40)</f>
        <v>18278.000000000004</v>
      </c>
      <c r="AK39" s="55">
        <f>SUM(Trading!EI40:EL40)</f>
        <v>18278.000000000004</v>
      </c>
      <c r="AL39" s="55">
        <f>SUM(Trading!EM40:EP40)</f>
        <v>18278.000000000004</v>
      </c>
      <c r="AM39" s="55">
        <f>SUM(Trading!EQ40:ET40)</f>
        <v>18278.000000000004</v>
      </c>
      <c r="AN39" s="55">
        <f>SUM(Trading!EU40:EX40)</f>
        <v>18278.000000000004</v>
      </c>
      <c r="AO39" s="55">
        <f>SUM(Trading!EY40:FB40)</f>
        <v>18278.000000000004</v>
      </c>
    </row>
    <row r="40" spans="1:41" x14ac:dyDescent="0.25">
      <c r="A40" s="53" t="s">
        <v>73</v>
      </c>
      <c r="B40" s="53" t="s">
        <v>70</v>
      </c>
      <c r="C40" s="65">
        <f>SUM(Trading!C41:F41)</f>
        <v>1102.8</v>
      </c>
      <c r="D40" s="65">
        <f>SUM(Trading!G41:J41)</f>
        <v>1102.8</v>
      </c>
      <c r="E40" s="65">
        <f>SUM(Trading!K41:N41)</f>
        <v>1102.8</v>
      </c>
      <c r="F40" s="65">
        <f>SUM(Trading!O41:R41)</f>
        <v>1102.8</v>
      </c>
      <c r="G40" s="65">
        <f>SUM(Trading!S41:V41)</f>
        <v>1102.8</v>
      </c>
      <c r="H40" s="65">
        <f>SUM(Trading!W41:Z41)</f>
        <v>1102.8</v>
      </c>
      <c r="I40" s="65">
        <f>SUM(Trading!AA41:AD41)</f>
        <v>1102.8</v>
      </c>
      <c r="J40" s="65">
        <f>SUM(Trading!AE41:AH41)</f>
        <v>1102.8</v>
      </c>
      <c r="K40" s="65">
        <f>SUM(Trading!AI41:AL41)</f>
        <v>1102.8</v>
      </c>
      <c r="L40" s="65">
        <f>SUM(Trading!AM41:AP41)</f>
        <v>1102.8</v>
      </c>
      <c r="M40" s="65">
        <f>SUM(Trading!AQ41:AT41)</f>
        <v>1102.8</v>
      </c>
      <c r="N40" s="65">
        <f>SUM(Trading!AU41:AX41)</f>
        <v>1102.8</v>
      </c>
      <c r="O40" s="65">
        <f>SUM(Trading!AY41:BB41)</f>
        <v>1102.8</v>
      </c>
      <c r="P40" s="65">
        <f>SUM(Trading!BC41:BF41)</f>
        <v>1102.8</v>
      </c>
      <c r="Q40" s="65">
        <f>SUM(Trading!BG41:BJ41)</f>
        <v>1102.8</v>
      </c>
      <c r="R40" s="65">
        <f>SUM(Trading!BK41:BN41)</f>
        <v>1102.8</v>
      </c>
      <c r="S40" s="65">
        <f>SUM(Trading!BO41:BR41)</f>
        <v>1102.8</v>
      </c>
      <c r="T40" s="65">
        <f>SUM(Trading!BS41:BV41)</f>
        <v>1102.8</v>
      </c>
      <c r="U40" s="65">
        <f>SUM(Trading!BW41:BZ41)</f>
        <v>1102.8</v>
      </c>
      <c r="V40" s="65">
        <f>SUM(Trading!CA41:CD41)</f>
        <v>1102.8</v>
      </c>
      <c r="W40" s="65">
        <f>SUM(Trading!CE41:CH41)</f>
        <v>1102.8</v>
      </c>
      <c r="X40" s="65">
        <f>SUM(Trading!CI41:CL41)</f>
        <v>1102.8</v>
      </c>
      <c r="Y40" s="65">
        <f>SUM(Trading!CM41:CP41)</f>
        <v>1102.8</v>
      </c>
      <c r="Z40" s="65">
        <f>SUM(Trading!CQ41:CT41)</f>
        <v>1102.8</v>
      </c>
      <c r="AA40" s="55">
        <f>SUM(Trading!CU41:CX41)</f>
        <v>1102.8</v>
      </c>
      <c r="AB40" s="55">
        <f>SUM(Trading!CY41:DB41)</f>
        <v>1102.8</v>
      </c>
      <c r="AC40" s="55">
        <f>SUM(Trading!DC41:DF41)</f>
        <v>1102.8</v>
      </c>
      <c r="AD40" s="55">
        <f>SUM(Trading!DG41:DJ41)</f>
        <v>1102.8</v>
      </c>
      <c r="AE40" s="55">
        <f>SUM(Trading!DK41:DN41)</f>
        <v>1102.8</v>
      </c>
      <c r="AF40" s="55">
        <f>SUM(Trading!DO41:DR41)</f>
        <v>1102.8</v>
      </c>
      <c r="AG40" s="55">
        <f>SUM(Trading!DS41:DV41)</f>
        <v>1102.8</v>
      </c>
      <c r="AH40" s="55">
        <f>SUM(Trading!DW41:DZ41)</f>
        <v>1102.8</v>
      </c>
      <c r="AI40" s="55">
        <f>SUM(Trading!EA41:ED41)</f>
        <v>1102.8</v>
      </c>
      <c r="AJ40" s="55">
        <f>SUM(Trading!EE41:EH41)</f>
        <v>1102.8</v>
      </c>
      <c r="AK40" s="55">
        <f>SUM(Trading!EI41:EL41)</f>
        <v>1102.8</v>
      </c>
      <c r="AL40" s="55">
        <f>SUM(Trading!EM41:EP41)</f>
        <v>1102.8</v>
      </c>
      <c r="AM40" s="55">
        <f>SUM(Trading!EQ41:ET41)</f>
        <v>1102.8</v>
      </c>
      <c r="AN40" s="55">
        <f>SUM(Trading!EU41:EX41)</f>
        <v>1102.8</v>
      </c>
      <c r="AO40" s="55">
        <f>SUM(Trading!EY41:FB41)</f>
        <v>1102.8</v>
      </c>
    </row>
    <row r="41" spans="1:41" x14ac:dyDescent="0.25">
      <c r="A41" s="53" t="s">
        <v>86</v>
      </c>
      <c r="B41" s="53" t="s">
        <v>70</v>
      </c>
      <c r="C41" s="65">
        <f>SUM(Trading!C42:F42)</f>
        <v>360</v>
      </c>
      <c r="D41" s="65">
        <f>SUM(Trading!G42:J42)</f>
        <v>360</v>
      </c>
      <c r="E41" s="65">
        <f>SUM(Trading!K42:N42)</f>
        <v>360</v>
      </c>
      <c r="F41" s="65">
        <f>SUM(Trading!O42:R42)</f>
        <v>360</v>
      </c>
      <c r="G41" s="65">
        <f>SUM(Trading!S42:V42)</f>
        <v>360</v>
      </c>
      <c r="H41" s="65">
        <f>SUM(Trading!W42:Z42)</f>
        <v>360</v>
      </c>
      <c r="I41" s="65">
        <f>SUM(Trading!AA42:AD42)</f>
        <v>360</v>
      </c>
      <c r="J41" s="65">
        <f>SUM(Trading!AE42:AH42)</f>
        <v>360</v>
      </c>
      <c r="K41" s="65">
        <f>SUM(Trading!AI42:AL42)</f>
        <v>360</v>
      </c>
      <c r="L41" s="65">
        <f>SUM(Trading!AM42:AP42)</f>
        <v>360</v>
      </c>
      <c r="M41" s="65">
        <f>SUM(Trading!AQ42:AT42)</f>
        <v>360</v>
      </c>
      <c r="N41" s="65">
        <f>SUM(Trading!AU42:AX42)</f>
        <v>360</v>
      </c>
      <c r="O41" s="65">
        <f>SUM(Trading!AY42:BB42)</f>
        <v>360</v>
      </c>
      <c r="P41" s="65">
        <f>SUM(Trading!BC42:BF42)</f>
        <v>360</v>
      </c>
      <c r="Q41" s="65">
        <f>SUM(Trading!BG42:BJ42)</f>
        <v>360</v>
      </c>
      <c r="R41" s="65">
        <f>SUM(Trading!BK42:BN42)</f>
        <v>360</v>
      </c>
      <c r="S41" s="65">
        <f>SUM(Trading!BO42:BR42)</f>
        <v>360</v>
      </c>
      <c r="T41" s="65">
        <f>SUM(Trading!BS42:BV42)</f>
        <v>360</v>
      </c>
      <c r="U41" s="65">
        <f>SUM(Trading!BW42:BZ42)</f>
        <v>360</v>
      </c>
      <c r="V41" s="65">
        <f>SUM(Trading!CA42:CD42)</f>
        <v>360</v>
      </c>
      <c r="W41" s="65">
        <f>SUM(Trading!CE42:CH42)</f>
        <v>360</v>
      </c>
      <c r="X41" s="65">
        <f>SUM(Trading!CI42:CL42)</f>
        <v>360</v>
      </c>
      <c r="Y41" s="65">
        <f>SUM(Trading!CM42:CP42)</f>
        <v>360</v>
      </c>
      <c r="Z41" s="65">
        <f>SUM(Trading!CQ42:CT42)</f>
        <v>360</v>
      </c>
      <c r="AA41" s="55">
        <f>SUM(Trading!CU42:CX42)</f>
        <v>360</v>
      </c>
      <c r="AB41" s="55">
        <f>SUM(Trading!CY42:DB42)</f>
        <v>360</v>
      </c>
      <c r="AC41" s="55">
        <f>SUM(Trading!DC42:DF42)</f>
        <v>360</v>
      </c>
      <c r="AD41" s="55">
        <f>SUM(Trading!DG42:DJ42)</f>
        <v>360</v>
      </c>
      <c r="AE41" s="55">
        <f>SUM(Trading!DK42:DN42)</f>
        <v>360</v>
      </c>
      <c r="AF41" s="55">
        <f>SUM(Trading!DO42:DR42)</f>
        <v>360</v>
      </c>
      <c r="AG41" s="55">
        <f>SUM(Trading!DS42:DV42)</f>
        <v>360</v>
      </c>
      <c r="AH41" s="55">
        <f>SUM(Trading!DW42:DZ42)</f>
        <v>360</v>
      </c>
      <c r="AI41" s="55">
        <f>SUM(Trading!EA42:ED42)</f>
        <v>360</v>
      </c>
      <c r="AJ41" s="55">
        <f>SUM(Trading!EE42:EH42)</f>
        <v>360</v>
      </c>
      <c r="AK41" s="55">
        <f>SUM(Trading!EI42:EL42)</f>
        <v>360</v>
      </c>
      <c r="AL41" s="55">
        <f>SUM(Trading!EM42:EP42)</f>
        <v>360</v>
      </c>
      <c r="AM41" s="55">
        <f>SUM(Trading!EQ42:ET42)</f>
        <v>360</v>
      </c>
      <c r="AN41" s="55">
        <f>SUM(Trading!EU42:EX42)</f>
        <v>360</v>
      </c>
      <c r="AO41" s="55">
        <f>SUM(Trading!EY42:FB42)</f>
        <v>360</v>
      </c>
    </row>
    <row r="42" spans="1:41" x14ac:dyDescent="0.25">
      <c r="A42" s="53" t="s">
        <v>85</v>
      </c>
      <c r="B42" s="53" t="s">
        <v>70</v>
      </c>
      <c r="C42" s="65">
        <f>SUM(Trading!C43:F43)</f>
        <v>3720</v>
      </c>
      <c r="D42" s="65">
        <f>SUM(Trading!G43:J43)</f>
        <v>3720</v>
      </c>
      <c r="E42" s="65">
        <f>SUM(Trading!K43:N43)</f>
        <v>3720</v>
      </c>
      <c r="F42" s="65">
        <f>SUM(Trading!O43:R43)</f>
        <v>3720</v>
      </c>
      <c r="G42" s="65">
        <f>SUM(Trading!S43:V43)</f>
        <v>3720</v>
      </c>
      <c r="H42" s="65">
        <f>SUM(Trading!W43:Z43)</f>
        <v>3720</v>
      </c>
      <c r="I42" s="65">
        <f>SUM(Trading!AA43:AD43)</f>
        <v>3720</v>
      </c>
      <c r="J42" s="65">
        <f>SUM(Trading!AE43:AH43)</f>
        <v>3720</v>
      </c>
      <c r="K42" s="65">
        <f>SUM(Trading!AI43:AL43)</f>
        <v>3720</v>
      </c>
      <c r="L42" s="65">
        <f>SUM(Trading!AM43:AP43)</f>
        <v>3720</v>
      </c>
      <c r="M42" s="65">
        <f>SUM(Trading!AQ43:AT43)</f>
        <v>3720</v>
      </c>
      <c r="N42" s="65">
        <f>SUM(Trading!AU43:AX43)</f>
        <v>3720</v>
      </c>
      <c r="O42" s="65">
        <f>SUM(Trading!AY43:BB43)</f>
        <v>3720</v>
      </c>
      <c r="P42" s="65">
        <f>SUM(Trading!BC43:BF43)</f>
        <v>3720</v>
      </c>
      <c r="Q42" s="65">
        <f>SUM(Trading!BG43:BJ43)</f>
        <v>3720</v>
      </c>
      <c r="R42" s="65">
        <f>SUM(Trading!BK43:BN43)</f>
        <v>3720</v>
      </c>
      <c r="S42" s="65">
        <f>SUM(Trading!BO43:BR43)</f>
        <v>3720</v>
      </c>
      <c r="T42" s="65">
        <f>SUM(Trading!BS43:BV43)</f>
        <v>3720</v>
      </c>
      <c r="U42" s="65">
        <f>SUM(Trading!BW43:BZ43)</f>
        <v>3720</v>
      </c>
      <c r="V42" s="65">
        <f>SUM(Trading!CA43:CD43)</f>
        <v>3720</v>
      </c>
      <c r="W42" s="65">
        <f>SUM(Trading!CE43:CH43)</f>
        <v>3720</v>
      </c>
      <c r="X42" s="65">
        <f>SUM(Trading!CI43:CL43)</f>
        <v>3720</v>
      </c>
      <c r="Y42" s="65">
        <f>SUM(Trading!CM43:CP43)</f>
        <v>3720</v>
      </c>
      <c r="Z42" s="65">
        <f>SUM(Trading!CQ43:CT43)</f>
        <v>3720</v>
      </c>
      <c r="AA42" s="55">
        <f>SUM(Trading!CU43:CX43)</f>
        <v>3720</v>
      </c>
      <c r="AB42" s="55">
        <f>SUM(Trading!CY43:DB43)</f>
        <v>3720</v>
      </c>
      <c r="AC42" s="55">
        <f>SUM(Trading!DC43:DF43)</f>
        <v>3720</v>
      </c>
      <c r="AD42" s="55">
        <f>SUM(Trading!DG43:DJ43)</f>
        <v>3720</v>
      </c>
      <c r="AE42" s="55">
        <f>SUM(Trading!DK43:DN43)</f>
        <v>3720</v>
      </c>
      <c r="AF42" s="55">
        <f>SUM(Trading!DO43:DR43)</f>
        <v>3720</v>
      </c>
      <c r="AG42" s="55">
        <f>SUM(Trading!DS43:DV43)</f>
        <v>3720</v>
      </c>
      <c r="AH42" s="55">
        <f>SUM(Trading!DW43:DZ43)</f>
        <v>3720</v>
      </c>
      <c r="AI42" s="55">
        <f>SUM(Trading!EA43:ED43)</f>
        <v>3720</v>
      </c>
      <c r="AJ42" s="55">
        <f>SUM(Trading!EE43:EH43)</f>
        <v>3720</v>
      </c>
      <c r="AK42" s="55">
        <f>SUM(Trading!EI43:EL43)</f>
        <v>3720</v>
      </c>
      <c r="AL42" s="55">
        <f>SUM(Trading!EM43:EP43)</f>
        <v>3720</v>
      </c>
      <c r="AM42" s="55">
        <f>SUM(Trading!EQ43:ET43)</f>
        <v>3720</v>
      </c>
      <c r="AN42" s="55">
        <f>SUM(Trading!EU43:EX43)</f>
        <v>3720</v>
      </c>
      <c r="AO42" s="55">
        <f>SUM(Trading!EY43:FB43)</f>
        <v>3720</v>
      </c>
    </row>
    <row r="43" spans="1:41" x14ac:dyDescent="0.25">
      <c r="A43" s="53" t="s">
        <v>14</v>
      </c>
      <c r="B43" s="53" t="s">
        <v>70</v>
      </c>
      <c r="C43" s="65">
        <f>SUM(Trading!C44:F44)</f>
        <v>13416</v>
      </c>
      <c r="D43" s="65">
        <f>SUM(Trading!G44:J44)</f>
        <v>13416</v>
      </c>
      <c r="E43" s="65">
        <f>SUM(Trading!K44:N44)</f>
        <v>13416</v>
      </c>
      <c r="F43" s="65">
        <f>SUM(Trading!O44:R44)</f>
        <v>13416</v>
      </c>
      <c r="G43" s="65">
        <f>SUM(Trading!S44:V44)</f>
        <v>13416</v>
      </c>
      <c r="H43" s="65">
        <f>SUM(Trading!W44:Z44)</f>
        <v>13416</v>
      </c>
      <c r="I43" s="65">
        <f>SUM(Trading!AA44:AD44)</f>
        <v>13416</v>
      </c>
      <c r="J43" s="65">
        <f>SUM(Trading!AE44:AH44)</f>
        <v>13416</v>
      </c>
      <c r="K43" s="65">
        <f>SUM(Trading!AI44:AL44)</f>
        <v>13416</v>
      </c>
      <c r="L43" s="65">
        <f>SUM(Trading!AM44:AP44)</f>
        <v>13416</v>
      </c>
      <c r="M43" s="65">
        <f>SUM(Trading!AQ44:AT44)</f>
        <v>13416</v>
      </c>
      <c r="N43" s="65">
        <f>SUM(Trading!AU44:AX44)</f>
        <v>13416</v>
      </c>
      <c r="O43" s="65">
        <f>SUM(Trading!AY44:BB44)</f>
        <v>13416</v>
      </c>
      <c r="P43" s="65">
        <f>SUM(Trading!BC44:BF44)</f>
        <v>13416</v>
      </c>
      <c r="Q43" s="65">
        <f>SUM(Trading!BG44:BJ44)</f>
        <v>13416</v>
      </c>
      <c r="R43" s="65">
        <f>SUM(Trading!BK44:BN44)</f>
        <v>13416</v>
      </c>
      <c r="S43" s="65">
        <f>SUM(Trading!BO44:BR44)</f>
        <v>13416</v>
      </c>
      <c r="T43" s="65">
        <f>SUM(Trading!BS44:BV44)</f>
        <v>13416</v>
      </c>
      <c r="U43" s="65">
        <f>SUM(Trading!BW44:BZ44)</f>
        <v>13416</v>
      </c>
      <c r="V43" s="65">
        <f>SUM(Trading!CA44:CD44)</f>
        <v>13416</v>
      </c>
      <c r="W43" s="65">
        <f>SUM(Trading!CE44:CH44)</f>
        <v>13416</v>
      </c>
      <c r="X43" s="65">
        <f>SUM(Trading!CI44:CL44)</f>
        <v>13416</v>
      </c>
      <c r="Y43" s="65">
        <f>SUM(Trading!CM44:CP44)</f>
        <v>13416</v>
      </c>
      <c r="Z43" s="65">
        <f>SUM(Trading!CQ44:CT44)</f>
        <v>13416</v>
      </c>
      <c r="AA43" s="55">
        <f>SUM(Trading!CU44:CX44)</f>
        <v>13416</v>
      </c>
      <c r="AB43" s="55">
        <f>SUM(Trading!CY44:DB44)</f>
        <v>13416</v>
      </c>
      <c r="AC43" s="55">
        <f>SUM(Trading!DC44:DF44)</f>
        <v>13416</v>
      </c>
      <c r="AD43" s="55">
        <f>SUM(Trading!DG44:DJ44)</f>
        <v>13416</v>
      </c>
      <c r="AE43" s="55">
        <f>SUM(Trading!DK44:DN44)</f>
        <v>13416</v>
      </c>
      <c r="AF43" s="55">
        <f>SUM(Trading!DO44:DR44)</f>
        <v>13416</v>
      </c>
      <c r="AG43" s="55">
        <f>SUM(Trading!DS44:DV44)</f>
        <v>13416</v>
      </c>
      <c r="AH43" s="55">
        <f>SUM(Trading!DW44:DZ44)</f>
        <v>13416</v>
      </c>
      <c r="AI43" s="55">
        <f>SUM(Trading!EA44:ED44)</f>
        <v>13416</v>
      </c>
      <c r="AJ43" s="55">
        <f>SUM(Trading!EE44:EH44)</f>
        <v>13416</v>
      </c>
      <c r="AK43" s="55">
        <f>SUM(Trading!EI44:EL44)</f>
        <v>13416</v>
      </c>
      <c r="AL43" s="55">
        <f>SUM(Trading!EM44:EP44)</f>
        <v>13416</v>
      </c>
      <c r="AM43" s="55">
        <f>SUM(Trading!EQ44:ET44)</f>
        <v>13416</v>
      </c>
      <c r="AN43" s="55">
        <f>SUM(Trading!EU44:EX44)</f>
        <v>13416</v>
      </c>
      <c r="AO43" s="55">
        <f>SUM(Trading!EY44:FB44)</f>
        <v>13416</v>
      </c>
    </row>
    <row r="44" spans="1:41" x14ac:dyDescent="0.25">
      <c r="A44" s="53" t="s">
        <v>14</v>
      </c>
      <c r="B44" s="53" t="s">
        <v>71</v>
      </c>
      <c r="C44" s="65">
        <f>SUM(Trading!C45:F45)</f>
        <v>2106</v>
      </c>
      <c r="D44" s="65">
        <f>SUM(Trading!G45:J45)</f>
        <v>2106</v>
      </c>
      <c r="E44" s="65">
        <f>SUM(Trading!K45:N45)</f>
        <v>2983.5</v>
      </c>
      <c r="F44" s="65">
        <f>SUM(Trading!O45:R45)</f>
        <v>3510</v>
      </c>
      <c r="G44" s="65">
        <f>SUM(Trading!S45:V45)</f>
        <v>4563</v>
      </c>
      <c r="H44" s="65">
        <f>SUM(Trading!W45:Z45)</f>
        <v>4563</v>
      </c>
      <c r="I44" s="65">
        <f>SUM(Trading!AA45:AD45)</f>
        <v>4563</v>
      </c>
      <c r="J44" s="65">
        <f>SUM(Trading!AE45:AH45)</f>
        <v>4563</v>
      </c>
      <c r="K44" s="65">
        <f>SUM(Trading!AI45:AL45)</f>
        <v>4563</v>
      </c>
      <c r="L44" s="65">
        <f>SUM(Trading!AM45:AP45)</f>
        <v>4563</v>
      </c>
      <c r="M44" s="65">
        <f>SUM(Trading!AQ45:AT45)</f>
        <v>4563</v>
      </c>
      <c r="N44" s="65">
        <f>SUM(Trading!AU45:AX45)</f>
        <v>4563</v>
      </c>
      <c r="O44" s="65">
        <f>SUM(Trading!AY45:BB45)</f>
        <v>4563</v>
      </c>
      <c r="P44" s="65">
        <f>SUM(Trading!BC45:BF45)</f>
        <v>4563</v>
      </c>
      <c r="Q44" s="65">
        <f>SUM(Trading!BG45:BJ45)</f>
        <v>4563</v>
      </c>
      <c r="R44" s="65">
        <f>SUM(Trading!BK45:BN45)</f>
        <v>4563</v>
      </c>
      <c r="S44" s="65">
        <f>SUM(Trading!BO45:BR45)</f>
        <v>4563</v>
      </c>
      <c r="T44" s="65">
        <f>SUM(Trading!BS45:BV45)</f>
        <v>4563</v>
      </c>
      <c r="U44" s="65">
        <f>SUM(Trading!BW45:BZ45)</f>
        <v>4563</v>
      </c>
      <c r="V44" s="65">
        <f>SUM(Trading!CA45:CD45)</f>
        <v>4563</v>
      </c>
      <c r="W44" s="65">
        <f>SUM(Trading!CE45:CH45)</f>
        <v>4563</v>
      </c>
      <c r="X44" s="65">
        <f>SUM(Trading!CI45:CL45)</f>
        <v>4563</v>
      </c>
      <c r="Y44" s="65">
        <f>SUM(Trading!CM45:CP45)</f>
        <v>4563</v>
      </c>
      <c r="Z44" s="65">
        <f>SUM(Trading!CQ45:CT45)</f>
        <v>4563</v>
      </c>
      <c r="AA44" s="55">
        <f>SUM(Trading!CU45:CX45)</f>
        <v>4563</v>
      </c>
      <c r="AB44" s="55">
        <f>SUM(Trading!CY45:DB45)</f>
        <v>4563</v>
      </c>
      <c r="AC44" s="55">
        <f>SUM(Trading!DC45:DF45)</f>
        <v>4563</v>
      </c>
      <c r="AD44" s="55">
        <f>SUM(Trading!DG45:DJ45)</f>
        <v>4563</v>
      </c>
      <c r="AE44" s="55">
        <f>SUM(Trading!DK45:DN45)</f>
        <v>4563</v>
      </c>
      <c r="AF44" s="55">
        <f>SUM(Trading!DO45:DR45)</f>
        <v>4563</v>
      </c>
      <c r="AG44" s="55">
        <f>SUM(Trading!DS45:DV45)</f>
        <v>4563</v>
      </c>
      <c r="AH44" s="55">
        <f>SUM(Trading!DW45:DZ45)</f>
        <v>4563</v>
      </c>
      <c r="AI44" s="55">
        <f>SUM(Trading!EA45:ED45)</f>
        <v>4563</v>
      </c>
      <c r="AJ44" s="55">
        <f>SUM(Trading!EE45:EH45)</f>
        <v>4563</v>
      </c>
      <c r="AK44" s="55">
        <f>SUM(Trading!EI45:EL45)</f>
        <v>4563</v>
      </c>
      <c r="AL44" s="55">
        <f>SUM(Trading!EM45:EP45)</f>
        <v>4563</v>
      </c>
      <c r="AM44" s="55">
        <f>SUM(Trading!EQ45:ET45)</f>
        <v>4563</v>
      </c>
      <c r="AN44" s="55">
        <f>SUM(Trading!EU45:EX45)</f>
        <v>4563</v>
      </c>
      <c r="AO44" s="55">
        <f>SUM(Trading!EY45:FB45)</f>
        <v>4563</v>
      </c>
    </row>
    <row r="45" spans="1:41" x14ac:dyDescent="0.25">
      <c r="A45" s="53" t="s">
        <v>75</v>
      </c>
      <c r="B45" s="53" t="s">
        <v>70</v>
      </c>
      <c r="C45" s="65">
        <f>SUM(Trading!C46:F46)</f>
        <v>618</v>
      </c>
      <c r="D45" s="65">
        <f>SUM(Trading!G46:J46)</f>
        <v>618</v>
      </c>
      <c r="E45" s="65">
        <f>SUM(Trading!K46:N46)</f>
        <v>618</v>
      </c>
      <c r="F45" s="65">
        <f>SUM(Trading!O46:R46)</f>
        <v>618</v>
      </c>
      <c r="G45" s="65">
        <f>SUM(Trading!S46:V46)</f>
        <v>618</v>
      </c>
      <c r="H45" s="65">
        <f>SUM(Trading!W46:Z46)</f>
        <v>618</v>
      </c>
      <c r="I45" s="65">
        <f>SUM(Trading!AA46:AD46)</f>
        <v>618</v>
      </c>
      <c r="J45" s="65">
        <f>SUM(Trading!AE46:AH46)</f>
        <v>618</v>
      </c>
      <c r="K45" s="65">
        <f>SUM(Trading!AI46:AL46)</f>
        <v>618</v>
      </c>
      <c r="L45" s="65">
        <f>SUM(Trading!AM46:AP46)</f>
        <v>618</v>
      </c>
      <c r="M45" s="65">
        <f>SUM(Trading!AQ46:AT46)</f>
        <v>618</v>
      </c>
      <c r="N45" s="65">
        <f>SUM(Trading!AU46:AX46)</f>
        <v>618</v>
      </c>
      <c r="O45" s="65">
        <f>SUM(Trading!AY46:BB46)</f>
        <v>618</v>
      </c>
      <c r="P45" s="65">
        <f>SUM(Trading!BC46:BF46)</f>
        <v>618</v>
      </c>
      <c r="Q45" s="65">
        <f>SUM(Trading!BG46:BJ46)</f>
        <v>618</v>
      </c>
      <c r="R45" s="65">
        <f>SUM(Trading!BK46:BN46)</f>
        <v>618</v>
      </c>
      <c r="S45" s="65">
        <f>SUM(Trading!BO46:BR46)</f>
        <v>618</v>
      </c>
      <c r="T45" s="65">
        <f>SUM(Trading!BS46:BV46)</f>
        <v>618</v>
      </c>
      <c r="U45" s="65">
        <f>SUM(Trading!BW46:BZ46)</f>
        <v>618</v>
      </c>
      <c r="V45" s="65">
        <f>SUM(Trading!CA46:CD46)</f>
        <v>618</v>
      </c>
      <c r="W45" s="65">
        <f>SUM(Trading!CE46:CH46)</f>
        <v>618</v>
      </c>
      <c r="X45" s="65">
        <f>SUM(Trading!CI46:CL46)</f>
        <v>618</v>
      </c>
      <c r="Y45" s="65">
        <f>SUM(Trading!CM46:CP46)</f>
        <v>618</v>
      </c>
      <c r="Z45" s="65">
        <f>SUM(Trading!CQ46:CT46)</f>
        <v>618</v>
      </c>
      <c r="AA45" s="55">
        <f>SUM(Trading!CU46:CX46)</f>
        <v>618</v>
      </c>
      <c r="AB45" s="55">
        <f>SUM(Trading!CY46:DB46)</f>
        <v>618</v>
      </c>
      <c r="AC45" s="55">
        <f>SUM(Trading!DC46:DF46)</f>
        <v>618</v>
      </c>
      <c r="AD45" s="55">
        <f>SUM(Trading!DG46:DJ46)</f>
        <v>618</v>
      </c>
      <c r="AE45" s="55">
        <f>SUM(Trading!DK46:DN46)</f>
        <v>618</v>
      </c>
      <c r="AF45" s="55">
        <f>SUM(Trading!DO46:DR46)</f>
        <v>618</v>
      </c>
      <c r="AG45" s="55">
        <f>SUM(Trading!DS46:DV46)</f>
        <v>618</v>
      </c>
      <c r="AH45" s="55">
        <f>SUM(Trading!DW46:DZ46)</f>
        <v>618</v>
      </c>
      <c r="AI45" s="55">
        <f>SUM(Trading!EA46:ED46)</f>
        <v>618</v>
      </c>
      <c r="AJ45" s="55">
        <f>SUM(Trading!EE46:EH46)</f>
        <v>618</v>
      </c>
      <c r="AK45" s="55">
        <f>SUM(Trading!EI46:EL46)</f>
        <v>618</v>
      </c>
      <c r="AL45" s="55">
        <f>SUM(Trading!EM46:EP46)</f>
        <v>618</v>
      </c>
      <c r="AM45" s="55">
        <f>SUM(Trading!EQ46:ET46)</f>
        <v>618</v>
      </c>
      <c r="AN45" s="55">
        <f>SUM(Trading!EU46:EX46)</f>
        <v>618</v>
      </c>
      <c r="AO45" s="55">
        <f>SUM(Trading!EY46:FB46)</f>
        <v>618</v>
      </c>
    </row>
    <row r="46" spans="1:41" x14ac:dyDescent="0.25">
      <c r="A46" s="53" t="s">
        <v>88</v>
      </c>
      <c r="B46" s="53" t="s">
        <v>70</v>
      </c>
      <c r="C46" s="65">
        <f>SUM(Trading!C47:F47)</f>
        <v>3600</v>
      </c>
      <c r="D46" s="65">
        <f>SUM(Trading!G47:J47)</f>
        <v>3600</v>
      </c>
      <c r="E46" s="65">
        <f>SUM(Trading!K47:N47)</f>
        <v>3600</v>
      </c>
      <c r="F46" s="65">
        <f>SUM(Trading!O47:R47)</f>
        <v>3600</v>
      </c>
      <c r="G46" s="65">
        <f>SUM(Trading!S47:V47)</f>
        <v>3600</v>
      </c>
      <c r="H46" s="65">
        <f>SUM(Trading!W47:Z47)</f>
        <v>3600</v>
      </c>
      <c r="I46" s="65">
        <f>SUM(Trading!AA47:AD47)</f>
        <v>3600</v>
      </c>
      <c r="J46" s="65">
        <f>SUM(Trading!AE47:AH47)</f>
        <v>3600</v>
      </c>
      <c r="K46" s="65">
        <f>SUM(Trading!AI47:AL47)</f>
        <v>3600</v>
      </c>
      <c r="L46" s="65">
        <f>SUM(Trading!AM47:AP47)</f>
        <v>3600</v>
      </c>
      <c r="M46" s="65">
        <f>SUM(Trading!AQ47:AT47)</f>
        <v>3600</v>
      </c>
      <c r="N46" s="65">
        <f>SUM(Trading!AU47:AX47)</f>
        <v>3600</v>
      </c>
      <c r="O46" s="65">
        <f>SUM(Trading!AY47:BB47)</f>
        <v>3600</v>
      </c>
      <c r="P46" s="65">
        <f>SUM(Trading!BC47:BF47)</f>
        <v>3600</v>
      </c>
      <c r="Q46" s="65">
        <f>SUM(Trading!BG47:BJ47)</f>
        <v>3600</v>
      </c>
      <c r="R46" s="65">
        <f>SUM(Trading!BK47:BN47)</f>
        <v>3600</v>
      </c>
      <c r="S46" s="65">
        <f>SUM(Trading!BO47:BR47)</f>
        <v>3600</v>
      </c>
      <c r="T46" s="65">
        <f>SUM(Trading!BS47:BV47)</f>
        <v>3600</v>
      </c>
      <c r="U46" s="65">
        <f>SUM(Trading!BW47:BZ47)</f>
        <v>3600</v>
      </c>
      <c r="V46" s="65">
        <f>SUM(Trading!CA47:CD47)</f>
        <v>3600</v>
      </c>
      <c r="W46" s="65">
        <f>SUM(Trading!CE47:CH47)</f>
        <v>3600</v>
      </c>
      <c r="X46" s="65">
        <f>SUM(Trading!CI47:CL47)</f>
        <v>3600</v>
      </c>
      <c r="Y46" s="65">
        <f>SUM(Trading!CM47:CP47)</f>
        <v>3600</v>
      </c>
      <c r="Z46" s="65">
        <f>SUM(Trading!CQ47:CT47)</f>
        <v>3600</v>
      </c>
      <c r="AA46" s="55">
        <f>SUM(Trading!CU47:CX47)</f>
        <v>3600</v>
      </c>
      <c r="AB46" s="55">
        <f>SUM(Trading!CY47:DB47)</f>
        <v>3600</v>
      </c>
      <c r="AC46" s="55">
        <f>SUM(Trading!DC47:DF47)</f>
        <v>3600</v>
      </c>
      <c r="AD46" s="55">
        <f>SUM(Trading!DG47:DJ47)</f>
        <v>3600</v>
      </c>
      <c r="AE46" s="55">
        <f>SUM(Trading!DK47:DN47)</f>
        <v>3600</v>
      </c>
      <c r="AF46" s="55">
        <f>SUM(Trading!DO47:DR47)</f>
        <v>3600</v>
      </c>
      <c r="AG46" s="55">
        <f>SUM(Trading!DS47:DV47)</f>
        <v>3600</v>
      </c>
      <c r="AH46" s="55">
        <f>SUM(Trading!DW47:DZ47)</f>
        <v>3600</v>
      </c>
      <c r="AI46" s="55">
        <f>SUM(Trading!EA47:ED47)</f>
        <v>3600</v>
      </c>
      <c r="AJ46" s="55">
        <f>SUM(Trading!EE47:EH47)</f>
        <v>3600</v>
      </c>
      <c r="AK46" s="55">
        <f>SUM(Trading!EI47:EL47)</f>
        <v>3600</v>
      </c>
      <c r="AL46" s="55">
        <f>SUM(Trading!EM47:EP47)</f>
        <v>3600</v>
      </c>
      <c r="AM46" s="55">
        <f>SUM(Trading!EQ47:ET47)</f>
        <v>3600</v>
      </c>
      <c r="AN46" s="55">
        <f>SUM(Trading!EU47:EX47)</f>
        <v>3600</v>
      </c>
      <c r="AO46" s="55">
        <f>SUM(Trading!EY47:FB47)</f>
        <v>3600</v>
      </c>
    </row>
    <row r="47" spans="1:41" ht="7.95" customHeight="1" x14ac:dyDescent="0.25">
      <c r="A47" s="73"/>
      <c r="B47" s="73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</row>
    <row r="48" spans="1:41" ht="7.95" customHeight="1" x14ac:dyDescent="0.25"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</row>
    <row r="49" spans="1:41" x14ac:dyDescent="0.25">
      <c r="A49" s="53" t="s">
        <v>77</v>
      </c>
      <c r="C49" s="65">
        <f t="shared" ref="C49:AB49" si="30">SUM(C39:C46)</f>
        <v>71098.800000000017</v>
      </c>
      <c r="D49" s="65">
        <f t="shared" si="30"/>
        <v>71098.800000000017</v>
      </c>
      <c r="E49" s="65">
        <f t="shared" si="30"/>
        <v>54564.100000000006</v>
      </c>
      <c r="F49" s="65">
        <f t="shared" si="30"/>
        <v>41718.800000000003</v>
      </c>
      <c r="G49" s="65">
        <f t="shared" si="30"/>
        <v>45657.8</v>
      </c>
      <c r="H49" s="65">
        <f t="shared" si="30"/>
        <v>45657.8</v>
      </c>
      <c r="I49" s="65">
        <f t="shared" si="30"/>
        <v>45657.8</v>
      </c>
      <c r="J49" s="65">
        <f t="shared" si="30"/>
        <v>45657.8</v>
      </c>
      <c r="K49" s="65">
        <f t="shared" si="30"/>
        <v>45657.8</v>
      </c>
      <c r="L49" s="65">
        <f t="shared" si="30"/>
        <v>45657.8</v>
      </c>
      <c r="M49" s="65">
        <f t="shared" si="30"/>
        <v>45657.8</v>
      </c>
      <c r="N49" s="65">
        <f t="shared" si="30"/>
        <v>45657.8</v>
      </c>
      <c r="O49" s="65">
        <f t="shared" si="30"/>
        <v>45657.8</v>
      </c>
      <c r="P49" s="65">
        <f t="shared" si="30"/>
        <v>45657.8</v>
      </c>
      <c r="Q49" s="65">
        <f t="shared" si="30"/>
        <v>45657.8</v>
      </c>
      <c r="R49" s="65">
        <f t="shared" si="30"/>
        <v>45657.8</v>
      </c>
      <c r="S49" s="65">
        <f t="shared" si="30"/>
        <v>45657.8</v>
      </c>
      <c r="T49" s="65">
        <f t="shared" si="30"/>
        <v>45657.8</v>
      </c>
      <c r="U49" s="65">
        <f t="shared" si="30"/>
        <v>45657.8</v>
      </c>
      <c r="V49" s="65">
        <f t="shared" si="30"/>
        <v>45657.8</v>
      </c>
      <c r="W49" s="65">
        <f t="shared" si="30"/>
        <v>45657.8</v>
      </c>
      <c r="X49" s="65">
        <f t="shared" si="30"/>
        <v>45657.8</v>
      </c>
      <c r="Y49" s="65">
        <f t="shared" si="30"/>
        <v>45657.8</v>
      </c>
      <c r="Z49" s="65">
        <f t="shared" si="30"/>
        <v>45657.8</v>
      </c>
      <c r="AA49" s="55">
        <f t="shared" si="30"/>
        <v>45657.8</v>
      </c>
      <c r="AB49" s="55">
        <f t="shared" si="30"/>
        <v>45657.8</v>
      </c>
      <c r="AC49" s="55">
        <f t="shared" ref="AC49" si="31">SUM(AC39:AC46)</f>
        <v>45657.8</v>
      </c>
      <c r="AD49" s="55">
        <f t="shared" ref="AD49" si="32">SUM(AD39:AD46)</f>
        <v>45657.8</v>
      </c>
      <c r="AE49" s="55">
        <f t="shared" ref="AE49" si="33">SUM(AE39:AE46)</f>
        <v>45657.8</v>
      </c>
      <c r="AF49" s="55">
        <f t="shared" ref="AF49" si="34">SUM(AF39:AF46)</f>
        <v>45657.8</v>
      </c>
      <c r="AG49" s="55">
        <f t="shared" ref="AG49" si="35">SUM(AG39:AG46)</f>
        <v>45657.8</v>
      </c>
      <c r="AH49" s="55">
        <f t="shared" ref="AH49" si="36">SUM(AH39:AH46)</f>
        <v>45657.8</v>
      </c>
      <c r="AI49" s="55">
        <f t="shared" ref="AI49" si="37">SUM(AI39:AI46)</f>
        <v>45657.8</v>
      </c>
      <c r="AJ49" s="55">
        <f t="shared" ref="AJ49" si="38">SUM(AJ39:AJ46)</f>
        <v>45657.8</v>
      </c>
      <c r="AK49" s="55">
        <f t="shared" ref="AK49" si="39">SUM(AK39:AK46)</f>
        <v>45657.8</v>
      </c>
      <c r="AL49" s="55">
        <f t="shared" ref="AL49" si="40">SUM(AL39:AL46)</f>
        <v>45657.8</v>
      </c>
      <c r="AM49" s="55">
        <f t="shared" ref="AM49" si="41">SUM(AM39:AM46)</f>
        <v>45657.8</v>
      </c>
      <c r="AN49" s="55">
        <f t="shared" ref="AN49" si="42">SUM(AN39:AN46)</f>
        <v>45657.8</v>
      </c>
      <c r="AO49" s="55">
        <f t="shared" ref="AO49" si="43">SUM(AO39:AO46)</f>
        <v>45657.8</v>
      </c>
    </row>
    <row r="50" spans="1:41" x14ac:dyDescent="0.25"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</row>
    <row r="51" spans="1:41" x14ac:dyDescent="0.25">
      <c r="A51" s="53" t="s">
        <v>74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</row>
    <row r="52" spans="1:41" x14ac:dyDescent="0.25">
      <c r="A52" s="53" t="s">
        <v>66</v>
      </c>
      <c r="B52" s="53" t="s">
        <v>70</v>
      </c>
      <c r="C52" s="65">
        <f>SUM(Trading!C53:F53)</f>
        <v>91777.699987444459</v>
      </c>
      <c r="D52" s="65">
        <f>SUM(Trading!G53:J53)</f>
        <v>91777.699987444459</v>
      </c>
      <c r="E52" s="65">
        <f>SUM(Trading!K53:N53)</f>
        <v>91777.699987444459</v>
      </c>
      <c r="F52" s="65">
        <f>SUM(Trading!O53:R53)</f>
        <v>91777.699987444459</v>
      </c>
      <c r="G52" s="65">
        <f>SUM(Trading!S53:V53)</f>
        <v>91777.699987444459</v>
      </c>
      <c r="H52" s="65">
        <f>SUM(Trading!W53:Z53)</f>
        <v>91777.699987444459</v>
      </c>
      <c r="I52" s="65">
        <f>SUM(Trading!AA53:AD53)</f>
        <v>91777.699987444459</v>
      </c>
      <c r="J52" s="65">
        <f>SUM(Trading!AE53:AH53)</f>
        <v>91777.699987444459</v>
      </c>
      <c r="K52" s="65">
        <f>SUM(Trading!AI53:AL53)</f>
        <v>91777.699987444459</v>
      </c>
      <c r="L52" s="65">
        <f>SUM(Trading!AM53:AP53)</f>
        <v>91777.699987444459</v>
      </c>
      <c r="M52" s="65">
        <f>SUM(Trading!AQ53:AT53)</f>
        <v>91777.699987444459</v>
      </c>
      <c r="N52" s="65">
        <f>SUM(Trading!AU53:AX53)</f>
        <v>91777.699987444459</v>
      </c>
      <c r="O52" s="65">
        <f>SUM(Trading!AY53:BB53)</f>
        <v>91777.699987444459</v>
      </c>
      <c r="P52" s="65">
        <f>SUM(Trading!BC53:BF53)</f>
        <v>94531.030987067788</v>
      </c>
      <c r="Q52" s="65">
        <f>SUM(Trading!BG53:BJ53)</f>
        <v>94531.030987067788</v>
      </c>
      <c r="R52" s="65">
        <f>SUM(Trading!BK53:BN53)</f>
        <v>94531.030987067788</v>
      </c>
      <c r="S52" s="65">
        <f>SUM(Trading!BO53:BR53)</f>
        <v>94531.030987067788</v>
      </c>
      <c r="T52" s="65">
        <f>SUM(Trading!BS53:BV53)</f>
        <v>94531.030987067788</v>
      </c>
      <c r="U52" s="65">
        <f>SUM(Trading!BW53:BZ53)</f>
        <v>94531.030987067788</v>
      </c>
      <c r="V52" s="65">
        <f>SUM(Trading!CA53:CD53)</f>
        <v>94531.030987067788</v>
      </c>
      <c r="W52" s="65">
        <f>SUM(Trading!CE53:CH53)</f>
        <v>94531.030987067788</v>
      </c>
      <c r="X52" s="65">
        <f>SUM(Trading!CI53:CL53)</f>
        <v>94531.030987067788</v>
      </c>
      <c r="Y52" s="65">
        <f>SUM(Trading!CM53:CP53)</f>
        <v>94531.030987067788</v>
      </c>
      <c r="Z52" s="65">
        <f>SUM(Trading!CQ53:CT53)</f>
        <v>94531.030987067788</v>
      </c>
      <c r="AA52" s="55">
        <f>SUM(Trading!CU53:CX53)</f>
        <v>94531.030987067788</v>
      </c>
      <c r="AB52" s="55">
        <f>SUM(Trading!CY53:DB53)</f>
        <v>94531.030987067788</v>
      </c>
      <c r="AC52" s="55">
        <f>SUM(Trading!DC53:DF53)</f>
        <v>94531.030987067788</v>
      </c>
      <c r="AD52" s="55">
        <f>SUM(Trading!DG53:DJ53)</f>
        <v>94531.030987067788</v>
      </c>
      <c r="AE52" s="55">
        <f>SUM(Trading!DK53:DN53)</f>
        <v>94531.030987067788</v>
      </c>
      <c r="AF52" s="55">
        <f>SUM(Trading!DO53:DR53)</f>
        <v>94531.030987067788</v>
      </c>
      <c r="AG52" s="55">
        <f>SUM(Trading!DS53:DV53)</f>
        <v>94531.030987067788</v>
      </c>
      <c r="AH52" s="55">
        <f>SUM(Trading!DW53:DZ53)</f>
        <v>94531.030987067788</v>
      </c>
      <c r="AI52" s="55">
        <f>SUM(Trading!EA53:ED53)</f>
        <v>94531.030987067788</v>
      </c>
      <c r="AJ52" s="55">
        <f>SUM(Trading!EE53:EH53)</f>
        <v>94531.030987067788</v>
      </c>
      <c r="AK52" s="55">
        <f>SUM(Trading!EI53:EL53)</f>
        <v>94531.030987067788</v>
      </c>
      <c r="AL52" s="55">
        <f>SUM(Trading!EM53:EP53)</f>
        <v>94531.030987067788</v>
      </c>
      <c r="AM52" s="55">
        <f>SUM(Trading!EQ53:ET53)</f>
        <v>94531.030987067788</v>
      </c>
      <c r="AN52" s="55">
        <f>SUM(Trading!EU53:EX53)</f>
        <v>94531.030987067788</v>
      </c>
      <c r="AO52" s="55">
        <f>SUM(Trading!EY53:FB53)</f>
        <v>94531.030987067788</v>
      </c>
    </row>
    <row r="53" spans="1:41" s="55" customFormat="1" x14ac:dyDescent="0.25">
      <c r="A53" s="55" t="s">
        <v>31</v>
      </c>
      <c r="B53" s="55" t="s">
        <v>71</v>
      </c>
      <c r="C53" s="65">
        <f>SUM(Trading!C54:F54)</f>
        <v>12882.036960000001</v>
      </c>
      <c r="D53" s="65">
        <f>SUM(Trading!G54:J54)</f>
        <v>12882.036960000001</v>
      </c>
      <c r="E53" s="65">
        <f>SUM(Trading!K54:N54)</f>
        <v>15565.79466</v>
      </c>
      <c r="F53" s="65">
        <f>SUM(Trading!O54:R54)</f>
        <v>17176.049279999999</v>
      </c>
      <c r="G53" s="65">
        <f>SUM(Trading!S54:V54)</f>
        <v>20396.558520000002</v>
      </c>
      <c r="H53" s="65">
        <f>SUM(Trading!W54:Z54)</f>
        <v>20396.558520000002</v>
      </c>
      <c r="I53" s="65">
        <f>SUM(Trading!AA54:AD54)</f>
        <v>20396.558520000002</v>
      </c>
      <c r="J53" s="65">
        <f>SUM(Trading!AE54:AH54)</f>
        <v>20396.558520000002</v>
      </c>
      <c r="K53" s="65">
        <f>SUM(Trading!AI54:AL54)</f>
        <v>20396.558520000002</v>
      </c>
      <c r="L53" s="65">
        <f>SUM(Trading!AM54:AP54)</f>
        <v>20396.558520000002</v>
      </c>
      <c r="M53" s="65">
        <f>SUM(Trading!AQ54:AT54)</f>
        <v>20396.558520000002</v>
      </c>
      <c r="N53" s="65">
        <f>SUM(Trading!AU54:AX54)</f>
        <v>20396.558520000002</v>
      </c>
      <c r="O53" s="65">
        <f>SUM(Trading!AY54:BB54)</f>
        <v>20396.558520000002</v>
      </c>
      <c r="P53" s="65">
        <f>SUM(Trading!BC54:BF54)</f>
        <v>20396.558520000002</v>
      </c>
      <c r="Q53" s="65">
        <f>SUM(Trading!BG54:BJ54)</f>
        <v>20396.558520000002</v>
      </c>
      <c r="R53" s="65">
        <f>SUM(Trading!BK54:BN54)</f>
        <v>20396.558520000002</v>
      </c>
      <c r="S53" s="65">
        <f>SUM(Trading!BO54:BR54)</f>
        <v>20396.558520000002</v>
      </c>
      <c r="T53" s="65">
        <f>SUM(Trading!BS54:BV54)</f>
        <v>20396.558520000002</v>
      </c>
      <c r="U53" s="65">
        <f>SUM(Trading!BW54:BZ54)</f>
        <v>20396.558520000002</v>
      </c>
      <c r="V53" s="65">
        <f>SUM(Trading!CA54:CD54)</f>
        <v>20396.558520000002</v>
      </c>
      <c r="W53" s="65">
        <f>SUM(Trading!CE54:CH54)</f>
        <v>20396.558520000002</v>
      </c>
      <c r="X53" s="65">
        <f>SUM(Trading!CI54:CL54)</f>
        <v>20396.558520000002</v>
      </c>
      <c r="Y53" s="65">
        <f>SUM(Trading!CM54:CP54)</f>
        <v>20396.558520000002</v>
      </c>
      <c r="Z53" s="65">
        <f>SUM(Trading!CQ54:CT54)</f>
        <v>20396.558520000002</v>
      </c>
      <c r="AA53" s="55">
        <f>SUM(Trading!CU54:CX54)</f>
        <v>20396.558520000002</v>
      </c>
      <c r="AB53" s="55">
        <f>SUM(Trading!CY54:DB54)</f>
        <v>20396.558520000002</v>
      </c>
      <c r="AC53" s="55">
        <f>SUM(Trading!DC54:DF54)</f>
        <v>20396.558520000002</v>
      </c>
      <c r="AD53" s="55">
        <f>SUM(Trading!DG54:DJ54)</f>
        <v>20396.558520000002</v>
      </c>
      <c r="AE53" s="55">
        <f>SUM(Trading!DK54:DN54)</f>
        <v>20396.558520000002</v>
      </c>
      <c r="AF53" s="55">
        <f>SUM(Trading!DO54:DR54)</f>
        <v>20396.558520000002</v>
      </c>
      <c r="AG53" s="55">
        <f>SUM(Trading!DS54:DV54)</f>
        <v>20396.558520000002</v>
      </c>
      <c r="AH53" s="55">
        <f>SUM(Trading!DW54:DZ54)</f>
        <v>20396.558520000002</v>
      </c>
      <c r="AI53" s="55">
        <f>SUM(Trading!EA54:ED54)</f>
        <v>20396.558520000002</v>
      </c>
      <c r="AJ53" s="55">
        <f>SUM(Trading!EE54:EH54)</f>
        <v>20396.558520000002</v>
      </c>
      <c r="AK53" s="55">
        <f>SUM(Trading!EI54:EL54)</f>
        <v>20396.558520000002</v>
      </c>
      <c r="AL53" s="55">
        <f>SUM(Trading!EM54:EP54)</f>
        <v>20396.558520000002</v>
      </c>
      <c r="AM53" s="55">
        <f>SUM(Trading!EQ54:ET54)</f>
        <v>20396.558520000002</v>
      </c>
      <c r="AN53" s="55">
        <f>SUM(Trading!EU54:EX54)</f>
        <v>20396.558520000002</v>
      </c>
      <c r="AO53" s="55">
        <f>SUM(Trading!EY54:FB54)</f>
        <v>20396.558520000002</v>
      </c>
    </row>
    <row r="54" spans="1:41" hidden="1" x14ac:dyDescent="0.25">
      <c r="A54" s="53" t="s">
        <v>76</v>
      </c>
      <c r="B54" s="53" t="s">
        <v>70</v>
      </c>
      <c r="C54" s="65" t="e">
        <f>SUM(Trading!#REF!)</f>
        <v>#REF!</v>
      </c>
      <c r="D54" s="65" t="e">
        <f>SUM(Trading!#REF!)</f>
        <v>#REF!</v>
      </c>
      <c r="E54" s="65" t="e">
        <f>SUM(Trading!#REF!)</f>
        <v>#REF!</v>
      </c>
      <c r="F54" s="65" t="e">
        <f>SUM(Trading!#REF!)</f>
        <v>#REF!</v>
      </c>
      <c r="G54" s="65" t="e">
        <f>SUM(Trading!#REF!)</f>
        <v>#REF!</v>
      </c>
      <c r="H54" s="65" t="e">
        <f>SUM(Trading!#REF!)</f>
        <v>#REF!</v>
      </c>
      <c r="I54" s="65" t="e">
        <f>SUM(Trading!#REF!)</f>
        <v>#REF!</v>
      </c>
      <c r="J54" s="65" t="e">
        <f>SUM(Trading!#REF!)</f>
        <v>#REF!</v>
      </c>
      <c r="K54" s="65" t="e">
        <f>SUM(Trading!#REF!)</f>
        <v>#REF!</v>
      </c>
      <c r="L54" s="65" t="e">
        <f>SUM(Trading!#REF!)</f>
        <v>#REF!</v>
      </c>
      <c r="M54" s="65" t="e">
        <f>SUM(Trading!#REF!)</f>
        <v>#REF!</v>
      </c>
      <c r="N54" s="65" t="e">
        <f>SUM(Trading!#REF!)</f>
        <v>#REF!</v>
      </c>
      <c r="O54" s="65" t="e">
        <f>SUM(Trading!#REF!)</f>
        <v>#REF!</v>
      </c>
      <c r="P54" s="65" t="e">
        <f>SUM(Trading!#REF!)</f>
        <v>#REF!</v>
      </c>
      <c r="Q54" s="65" t="e">
        <f>SUM(Trading!#REF!)</f>
        <v>#REF!</v>
      </c>
      <c r="R54" s="65" t="e">
        <f>SUM(Trading!#REF!)</f>
        <v>#REF!</v>
      </c>
      <c r="S54" s="65" t="e">
        <f>SUM(Trading!#REF!)</f>
        <v>#REF!</v>
      </c>
      <c r="T54" s="65" t="e">
        <f>SUM(Trading!#REF!)</f>
        <v>#REF!</v>
      </c>
      <c r="U54" s="65" t="e">
        <f>SUM(Trading!#REF!)</f>
        <v>#REF!</v>
      </c>
      <c r="V54" s="65" t="e">
        <f>SUM(Trading!#REF!)</f>
        <v>#REF!</v>
      </c>
      <c r="W54" s="65" t="e">
        <f>SUM(Trading!#REF!)</f>
        <v>#REF!</v>
      </c>
      <c r="X54" s="65" t="e">
        <f>SUM(Trading!#REF!)</f>
        <v>#REF!</v>
      </c>
      <c r="Y54" s="65" t="e">
        <f>SUM(Trading!#REF!)</f>
        <v>#REF!</v>
      </c>
      <c r="Z54" s="65" t="e">
        <f>SUM(Trading!#REF!)</f>
        <v>#REF!</v>
      </c>
      <c r="AA54" s="55" t="e">
        <f>SUM(Trading!#REF!)</f>
        <v>#REF!</v>
      </c>
      <c r="AB54" s="55" t="e">
        <f>SUM(Trading!#REF!)</f>
        <v>#REF!</v>
      </c>
      <c r="AC54" s="55" t="e">
        <f>SUM(Trading!#REF!)</f>
        <v>#REF!</v>
      </c>
      <c r="AD54" s="55" t="e">
        <f>SUM(Trading!#REF!)</f>
        <v>#REF!</v>
      </c>
      <c r="AE54" s="55" t="e">
        <f>SUM(Trading!#REF!)</f>
        <v>#REF!</v>
      </c>
      <c r="AF54" s="55" t="e">
        <f>SUM(Trading!#REF!)</f>
        <v>#REF!</v>
      </c>
      <c r="AG54" s="55" t="e">
        <f>SUM(Trading!#REF!)</f>
        <v>#REF!</v>
      </c>
      <c r="AH54" s="55" t="e">
        <f>SUM(Trading!#REF!)</f>
        <v>#REF!</v>
      </c>
      <c r="AI54" s="55" t="e">
        <f>SUM(Trading!#REF!)</f>
        <v>#REF!</v>
      </c>
      <c r="AJ54" s="55" t="e">
        <f>SUM(Trading!#REF!)</f>
        <v>#REF!</v>
      </c>
      <c r="AK54" s="55" t="e">
        <f>SUM(Trading!#REF!)</f>
        <v>#REF!</v>
      </c>
      <c r="AL54" s="55" t="e">
        <f>SUM(Trading!#REF!)</f>
        <v>#REF!</v>
      </c>
      <c r="AM54" s="55" t="e">
        <f>SUM(Trading!#REF!)</f>
        <v>#REF!</v>
      </c>
      <c r="AN54" s="55" t="e">
        <f>SUM(Trading!#REF!)</f>
        <v>#REF!</v>
      </c>
      <c r="AO54" s="55" t="e">
        <f>SUM(Trading!#REF!)</f>
        <v>#REF!</v>
      </c>
    </row>
    <row r="55" spans="1:41" ht="7.95" customHeight="1" x14ac:dyDescent="0.25">
      <c r="A55" s="73"/>
      <c r="B55" s="73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</row>
    <row r="56" spans="1:41" ht="7.95" customHeight="1" x14ac:dyDescent="0.25"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</row>
    <row r="57" spans="1:41" x14ac:dyDescent="0.25">
      <c r="A57" s="53" t="s">
        <v>78</v>
      </c>
      <c r="B57" s="55"/>
      <c r="C57" s="65">
        <f>SUM(C52:C53)</f>
        <v>104659.73694744446</v>
      </c>
      <c r="D57" s="65">
        <f t="shared" ref="D57:AO57" si="44">SUM(D52:D53)</f>
        <v>104659.73694744446</v>
      </c>
      <c r="E57" s="65">
        <f t="shared" si="44"/>
        <v>107343.49464744446</v>
      </c>
      <c r="F57" s="65">
        <f t="shared" si="44"/>
        <v>108953.74926744445</v>
      </c>
      <c r="G57" s="65">
        <f t="shared" si="44"/>
        <v>112174.25850744447</v>
      </c>
      <c r="H57" s="65">
        <f t="shared" si="44"/>
        <v>112174.25850744447</v>
      </c>
      <c r="I57" s="65">
        <f t="shared" si="44"/>
        <v>112174.25850744447</v>
      </c>
      <c r="J57" s="65">
        <f t="shared" si="44"/>
        <v>112174.25850744447</v>
      </c>
      <c r="K57" s="65">
        <f t="shared" si="44"/>
        <v>112174.25850744447</v>
      </c>
      <c r="L57" s="65">
        <f t="shared" si="44"/>
        <v>112174.25850744447</v>
      </c>
      <c r="M57" s="65">
        <f t="shared" si="44"/>
        <v>112174.25850744447</v>
      </c>
      <c r="N57" s="65">
        <f t="shared" si="44"/>
        <v>112174.25850744447</v>
      </c>
      <c r="O57" s="65">
        <f t="shared" si="44"/>
        <v>112174.25850744447</v>
      </c>
      <c r="P57" s="65">
        <f t="shared" si="44"/>
        <v>114927.58950706779</v>
      </c>
      <c r="Q57" s="65">
        <f t="shared" si="44"/>
        <v>114927.58950706779</v>
      </c>
      <c r="R57" s="65">
        <f t="shared" si="44"/>
        <v>114927.58950706779</v>
      </c>
      <c r="S57" s="65">
        <f t="shared" si="44"/>
        <v>114927.58950706779</v>
      </c>
      <c r="T57" s="65">
        <f t="shared" si="44"/>
        <v>114927.58950706779</v>
      </c>
      <c r="U57" s="65">
        <f t="shared" si="44"/>
        <v>114927.58950706779</v>
      </c>
      <c r="V57" s="65">
        <f t="shared" si="44"/>
        <v>114927.58950706779</v>
      </c>
      <c r="W57" s="65">
        <f t="shared" si="44"/>
        <v>114927.58950706779</v>
      </c>
      <c r="X57" s="65">
        <f t="shared" si="44"/>
        <v>114927.58950706779</v>
      </c>
      <c r="Y57" s="65">
        <f t="shared" si="44"/>
        <v>114927.58950706779</v>
      </c>
      <c r="Z57" s="65">
        <f t="shared" si="44"/>
        <v>114927.58950706779</v>
      </c>
      <c r="AA57" s="65">
        <f t="shared" si="44"/>
        <v>114927.58950706779</v>
      </c>
      <c r="AB57" s="65">
        <f t="shared" si="44"/>
        <v>114927.58950706779</v>
      </c>
      <c r="AC57" s="65">
        <f t="shared" si="44"/>
        <v>114927.58950706779</v>
      </c>
      <c r="AD57" s="65">
        <f t="shared" si="44"/>
        <v>114927.58950706779</v>
      </c>
      <c r="AE57" s="65">
        <f t="shared" si="44"/>
        <v>114927.58950706779</v>
      </c>
      <c r="AF57" s="65">
        <f t="shared" si="44"/>
        <v>114927.58950706779</v>
      </c>
      <c r="AG57" s="65">
        <f t="shared" si="44"/>
        <v>114927.58950706779</v>
      </c>
      <c r="AH57" s="65">
        <f t="shared" si="44"/>
        <v>114927.58950706779</v>
      </c>
      <c r="AI57" s="65">
        <f t="shared" si="44"/>
        <v>114927.58950706779</v>
      </c>
      <c r="AJ57" s="65">
        <f t="shared" si="44"/>
        <v>114927.58950706779</v>
      </c>
      <c r="AK57" s="65">
        <f t="shared" si="44"/>
        <v>114927.58950706779</v>
      </c>
      <c r="AL57" s="65">
        <f t="shared" si="44"/>
        <v>114927.58950706779</v>
      </c>
      <c r="AM57" s="65">
        <f t="shared" si="44"/>
        <v>114927.58950706779</v>
      </c>
      <c r="AN57" s="65">
        <f t="shared" si="44"/>
        <v>114927.58950706779</v>
      </c>
      <c r="AO57" s="65">
        <f t="shared" si="44"/>
        <v>114927.58950706779</v>
      </c>
    </row>
    <row r="58" spans="1:41" x14ac:dyDescent="0.25"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</row>
    <row r="59" spans="1:41" x14ac:dyDescent="0.25">
      <c r="A59" s="53" t="s">
        <v>79</v>
      </c>
      <c r="B59" s="55"/>
      <c r="C59" s="65">
        <f t="shared" ref="C59:AB59" si="45">C36-C49-C57</f>
        <v>-46122.536947444474</v>
      </c>
      <c r="D59" s="65">
        <f t="shared" si="45"/>
        <v>-17943.736947444486</v>
      </c>
      <c r="E59" s="65">
        <f t="shared" si="45"/>
        <v>1580.4053525555355</v>
      </c>
      <c r="F59" s="65">
        <f t="shared" si="45"/>
        <v>34015.850732555526</v>
      </c>
      <c r="G59" s="65">
        <f t="shared" si="45"/>
        <v>58680.341492555512</v>
      </c>
      <c r="H59" s="65">
        <f t="shared" si="45"/>
        <v>106333.14149255556</v>
      </c>
      <c r="I59" s="65">
        <f t="shared" si="45"/>
        <v>146633.14149255556</v>
      </c>
      <c r="J59" s="65">
        <f t="shared" si="45"/>
        <v>154433.14149255556</v>
      </c>
      <c r="K59" s="65">
        <f t="shared" si="45"/>
        <v>166133.14149255556</v>
      </c>
      <c r="L59" s="65">
        <f t="shared" si="45"/>
        <v>177833.14149255556</v>
      </c>
      <c r="M59" s="65">
        <f t="shared" si="45"/>
        <v>197333.14149255556</v>
      </c>
      <c r="N59" s="65">
        <f t="shared" si="45"/>
        <v>216833.14149255556</v>
      </c>
      <c r="O59" s="65">
        <f t="shared" si="45"/>
        <v>220421.14149255556</v>
      </c>
      <c r="P59" s="65">
        <f t="shared" si="45"/>
        <v>217667.81049293221</v>
      </c>
      <c r="Q59" s="65">
        <f t="shared" si="45"/>
        <v>243667.81049293221</v>
      </c>
      <c r="R59" s="65">
        <f t="shared" si="45"/>
        <v>243667.81049293221</v>
      </c>
      <c r="S59" s="65">
        <f t="shared" si="45"/>
        <v>270967.81049293221</v>
      </c>
      <c r="T59" s="65">
        <f t="shared" si="45"/>
        <v>280067.81049293221</v>
      </c>
      <c r="U59" s="65">
        <f t="shared" si="45"/>
        <v>279170.81049293221</v>
      </c>
      <c r="V59" s="65">
        <f t="shared" si="45"/>
        <v>276479.81049293221</v>
      </c>
      <c r="W59" s="65">
        <f t="shared" si="45"/>
        <v>276479.81049293221</v>
      </c>
      <c r="X59" s="65">
        <f t="shared" si="45"/>
        <v>276479.81049293221</v>
      </c>
      <c r="Y59" s="65">
        <f t="shared" si="45"/>
        <v>276479.81049293221</v>
      </c>
      <c r="Z59" s="65">
        <f t="shared" si="45"/>
        <v>276479.81049293221</v>
      </c>
      <c r="AA59" s="55">
        <f t="shared" si="45"/>
        <v>276479.81049293221</v>
      </c>
      <c r="AB59" s="55">
        <f t="shared" si="45"/>
        <v>276479.81049293221</v>
      </c>
      <c r="AC59" s="55">
        <f t="shared" ref="AC59" si="46">AC36-AC49-AC57</f>
        <v>276479.81049293221</v>
      </c>
      <c r="AD59" s="55">
        <f t="shared" ref="AD59" si="47">AD36-AD49-AD57</f>
        <v>276479.81049293221</v>
      </c>
      <c r="AE59" s="55">
        <f t="shared" ref="AE59" si="48">AE36-AE49-AE57</f>
        <v>276479.81049293221</v>
      </c>
      <c r="AF59" s="55">
        <f t="shared" ref="AF59" si="49">AF36-AF49-AF57</f>
        <v>276479.81049293221</v>
      </c>
      <c r="AG59" s="55">
        <f t="shared" ref="AG59" si="50">AG36-AG49-AG57</f>
        <v>276479.81049293221</v>
      </c>
      <c r="AH59" s="55">
        <f t="shared" ref="AH59" si="51">AH36-AH49-AH57</f>
        <v>276479.81049293221</v>
      </c>
      <c r="AI59" s="55">
        <f t="shared" ref="AI59" si="52">AI36-AI49-AI57</f>
        <v>276479.81049293221</v>
      </c>
      <c r="AJ59" s="55">
        <f t="shared" ref="AJ59" si="53">AJ36-AJ49-AJ57</f>
        <v>276479.81049293221</v>
      </c>
      <c r="AK59" s="55">
        <f t="shared" ref="AK59" si="54">AK36-AK49-AK57</f>
        <v>276479.81049293221</v>
      </c>
      <c r="AL59" s="55">
        <f t="shared" ref="AL59" si="55">AL36-AL49-AL57</f>
        <v>276479.81049293221</v>
      </c>
      <c r="AM59" s="55">
        <f t="shared" ref="AM59" si="56">AM36-AM49-AM57</f>
        <v>276479.81049293221</v>
      </c>
      <c r="AN59" s="55">
        <f t="shared" ref="AN59" si="57">AN36-AN49-AN57</f>
        <v>276479.81049293221</v>
      </c>
      <c r="AO59" s="55">
        <f t="shared" ref="AO59" si="58">AO36-AO49-AO57</f>
        <v>276479.81049293221</v>
      </c>
    </row>
    <row r="60" spans="1:41" x14ac:dyDescent="0.25"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x14ac:dyDescent="0.25"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x14ac:dyDescent="0.25">
      <c r="A62" s="53" t="s">
        <v>0</v>
      </c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x14ac:dyDescent="0.25">
      <c r="A63" s="58" t="s">
        <v>5</v>
      </c>
      <c r="B63" s="53" t="s">
        <v>70</v>
      </c>
      <c r="C63" s="65">
        <f>SUM(Trading!C62:F62)</f>
        <v>2100</v>
      </c>
      <c r="D63" s="65">
        <f>SUM(Trading!G62:J62)</f>
        <v>2100</v>
      </c>
      <c r="E63" s="65">
        <f>SUM(Trading!K62:N62)</f>
        <v>0</v>
      </c>
      <c r="F63" s="65">
        <f>SUM(Trading!O62:R62)</f>
        <v>0</v>
      </c>
      <c r="G63" s="65">
        <f>SUM(Trading!S62:V62)</f>
        <v>0</v>
      </c>
      <c r="H63" s="65">
        <f>SUM(Trading!W62:Z62)</f>
        <v>0</v>
      </c>
      <c r="I63" s="65">
        <f>SUM(Trading!AA62:AD62)</f>
        <v>0</v>
      </c>
      <c r="J63" s="65">
        <f>SUM(Trading!AE62:AH62)</f>
        <v>0</v>
      </c>
      <c r="K63" s="65">
        <f>SUM(Trading!AI62:AL62)</f>
        <v>0</v>
      </c>
      <c r="L63" s="65">
        <f>SUM(Trading!AM62:AP62)</f>
        <v>0</v>
      </c>
      <c r="M63" s="65">
        <f>SUM(Trading!AQ62:AT62)</f>
        <v>0</v>
      </c>
      <c r="N63" s="65">
        <f>SUM(Trading!AU62:AX62)</f>
        <v>0</v>
      </c>
      <c r="O63" s="65">
        <f>SUM(Trading!AY62:BB62)</f>
        <v>0</v>
      </c>
      <c r="P63" s="65">
        <f>SUM(Trading!BC62:BF62)</f>
        <v>0</v>
      </c>
      <c r="Q63" s="65">
        <f>SUM(Trading!BG62:BJ62)</f>
        <v>0</v>
      </c>
      <c r="R63" s="65">
        <f>SUM(Trading!BK62:BN62)</f>
        <v>0</v>
      </c>
      <c r="S63" s="65">
        <f>SUM(Trading!BO62:BR62)</f>
        <v>0</v>
      </c>
      <c r="T63" s="65">
        <f>SUM(Trading!BS62:BV62)</f>
        <v>0</v>
      </c>
      <c r="U63" s="65">
        <f>SUM(Trading!BW62:BZ62)</f>
        <v>0</v>
      </c>
      <c r="V63" s="65">
        <f>SUM(Trading!CA62:CD62)</f>
        <v>0</v>
      </c>
      <c r="W63" s="65">
        <f>SUM(Trading!CE62:CH62)</f>
        <v>0</v>
      </c>
      <c r="X63" s="65">
        <f>SUM(Trading!CI62:CL62)</f>
        <v>0</v>
      </c>
      <c r="Y63" s="65">
        <f>SUM(Trading!CM62:CP62)</f>
        <v>0</v>
      </c>
      <c r="Z63" s="65">
        <f>SUM(Trading!CQ62:CT62)</f>
        <v>0</v>
      </c>
      <c r="AA63" s="55">
        <f>SUM(Trading!CU62:CX62)</f>
        <v>0</v>
      </c>
      <c r="AB63" s="55">
        <f>SUM(Trading!CY62:DB62)</f>
        <v>0</v>
      </c>
      <c r="AC63" s="55">
        <f>SUM(Trading!DC62:DF62)</f>
        <v>0</v>
      </c>
      <c r="AD63" s="55">
        <f>SUM(Trading!DG62:DJ62)</f>
        <v>0</v>
      </c>
      <c r="AE63" s="55">
        <f>SUM(Trading!DK62:DN62)</f>
        <v>0</v>
      </c>
      <c r="AF63" s="55">
        <f>SUM(Trading!DO62:DR62)</f>
        <v>0</v>
      </c>
      <c r="AG63" s="55">
        <f>SUM(Trading!DS62:DV62)</f>
        <v>0</v>
      </c>
      <c r="AH63" s="55">
        <f>SUM(Trading!DW62:DZ62)</f>
        <v>0</v>
      </c>
      <c r="AI63" s="55">
        <f>SUM(Trading!EA62:ED62)</f>
        <v>0</v>
      </c>
      <c r="AJ63" s="55">
        <f>SUM(Trading!EE62:EH62)</f>
        <v>0</v>
      </c>
      <c r="AK63" s="55">
        <f>SUM(Trading!EI62:EL62)</f>
        <v>0</v>
      </c>
      <c r="AL63" s="55">
        <f>SUM(Trading!EM62:EP62)</f>
        <v>0</v>
      </c>
      <c r="AM63" s="55">
        <f>SUM(Trading!EQ62:ET62)</f>
        <v>0</v>
      </c>
      <c r="AN63" s="55">
        <f>SUM(Trading!EU62:EX62)</f>
        <v>0</v>
      </c>
      <c r="AO63" s="55">
        <f>SUM(Trading!EY62:FB62)</f>
        <v>0</v>
      </c>
    </row>
    <row r="64" spans="1:41" x14ac:dyDescent="0.25">
      <c r="A64" s="58" t="s">
        <v>80</v>
      </c>
      <c r="B64" s="53" t="s">
        <v>70</v>
      </c>
      <c r="C64" s="65">
        <f>SUM(Trading!C63:F63)</f>
        <v>1200</v>
      </c>
      <c r="D64" s="65">
        <f>SUM(Trading!G63:J63)</f>
        <v>1200</v>
      </c>
      <c r="E64" s="65">
        <f>SUM(Trading!K63:N63)</f>
        <v>1200</v>
      </c>
      <c r="F64" s="65">
        <f>SUM(Trading!O63:R63)</f>
        <v>1200</v>
      </c>
      <c r="G64" s="65">
        <f>SUM(Trading!S63:V63)</f>
        <v>1200</v>
      </c>
      <c r="H64" s="65">
        <f>SUM(Trading!W63:Z63)</f>
        <v>1200</v>
      </c>
      <c r="I64" s="65">
        <f>SUM(Trading!AA63:AD63)</f>
        <v>1200</v>
      </c>
      <c r="J64" s="65">
        <f>SUM(Trading!AE63:AH63)</f>
        <v>1200</v>
      </c>
      <c r="K64" s="65">
        <f>SUM(Trading!AI63:AL63)</f>
        <v>1200</v>
      </c>
      <c r="L64" s="65">
        <f>SUM(Trading!AM63:AP63)</f>
        <v>1200</v>
      </c>
      <c r="M64" s="65">
        <f>SUM(Trading!AQ63:AT63)</f>
        <v>1200</v>
      </c>
      <c r="N64" s="65">
        <f>SUM(Trading!AU63:AX63)</f>
        <v>1200</v>
      </c>
      <c r="O64" s="65">
        <f>SUM(Trading!AY63:BB63)</f>
        <v>1200</v>
      </c>
      <c r="P64" s="65">
        <f>SUM(Trading!BC63:BF63)</f>
        <v>1200</v>
      </c>
      <c r="Q64" s="65">
        <f>SUM(Trading!BG63:BJ63)</f>
        <v>1200</v>
      </c>
      <c r="R64" s="65">
        <f>SUM(Trading!BK63:BN63)</f>
        <v>1200</v>
      </c>
      <c r="S64" s="65">
        <f>SUM(Trading!BO63:BR63)</f>
        <v>1200</v>
      </c>
      <c r="T64" s="65">
        <f>SUM(Trading!BS63:BV63)</f>
        <v>1200</v>
      </c>
      <c r="U64" s="65">
        <f>SUM(Trading!BW63:BZ63)</f>
        <v>1200</v>
      </c>
      <c r="V64" s="65">
        <f>SUM(Trading!CA63:CD63)</f>
        <v>1200</v>
      </c>
      <c r="W64" s="65">
        <f>SUM(Trading!CE63:CH63)</f>
        <v>1200</v>
      </c>
      <c r="X64" s="65">
        <f>SUM(Trading!CI63:CL63)</f>
        <v>1200</v>
      </c>
      <c r="Y64" s="65">
        <f>SUM(Trading!CM63:CP63)</f>
        <v>1200</v>
      </c>
      <c r="Z64" s="65">
        <f>SUM(Trading!CQ63:CT63)</f>
        <v>1200</v>
      </c>
      <c r="AA64" s="55">
        <f>SUM(Trading!CU63:CX63)</f>
        <v>1200</v>
      </c>
      <c r="AB64" s="55">
        <f>SUM(Trading!CY63:DB63)</f>
        <v>1200</v>
      </c>
      <c r="AC64" s="55">
        <f>SUM(Trading!DC63:DF63)</f>
        <v>1200</v>
      </c>
      <c r="AD64" s="55">
        <f>SUM(Trading!DG63:DJ63)</f>
        <v>1200</v>
      </c>
      <c r="AE64" s="55">
        <f>SUM(Trading!DK63:DN63)</f>
        <v>1200</v>
      </c>
      <c r="AF64" s="55">
        <f>SUM(Trading!DO63:DR63)</f>
        <v>1200</v>
      </c>
      <c r="AG64" s="55">
        <f>SUM(Trading!DS63:DV63)</f>
        <v>1200</v>
      </c>
      <c r="AH64" s="55">
        <f>SUM(Trading!DW63:DZ63)</f>
        <v>1200</v>
      </c>
      <c r="AI64" s="55">
        <f>SUM(Trading!EA63:ED63)</f>
        <v>1200</v>
      </c>
      <c r="AJ64" s="55">
        <f>SUM(Trading!EE63:EH63)</f>
        <v>1200</v>
      </c>
      <c r="AK64" s="55">
        <f>SUM(Trading!EI63:EL63)</f>
        <v>1200</v>
      </c>
      <c r="AL64" s="55">
        <f>SUM(Trading!EM63:EP63)</f>
        <v>1200</v>
      </c>
      <c r="AM64" s="55">
        <f>SUM(Trading!EQ63:ET63)</f>
        <v>1200</v>
      </c>
      <c r="AN64" s="55">
        <f>SUM(Trading!EU63:EX63)</f>
        <v>1200</v>
      </c>
      <c r="AO64" s="55">
        <f>SUM(Trading!EY63:FB63)</f>
        <v>1200</v>
      </c>
    </row>
    <row r="65" spans="1:41" x14ac:dyDescent="0.25">
      <c r="A65" s="58" t="s">
        <v>81</v>
      </c>
      <c r="B65" s="53" t="s">
        <v>70</v>
      </c>
      <c r="C65" s="65">
        <f>SUM(Trading!C64:F64)</f>
        <v>1200</v>
      </c>
      <c r="D65" s="65">
        <f>SUM(Trading!G64:J64)</f>
        <v>1200</v>
      </c>
      <c r="E65" s="65">
        <f>SUM(Trading!K64:N64)</f>
        <v>1200</v>
      </c>
      <c r="F65" s="65">
        <f>SUM(Trading!O64:R64)</f>
        <v>1200</v>
      </c>
      <c r="G65" s="65">
        <f>SUM(Trading!S64:V64)</f>
        <v>1200</v>
      </c>
      <c r="H65" s="65">
        <f>SUM(Trading!W64:Z64)</f>
        <v>1200</v>
      </c>
      <c r="I65" s="65">
        <f>SUM(Trading!AA64:AD64)</f>
        <v>1200</v>
      </c>
      <c r="J65" s="65">
        <f>SUM(Trading!AE64:AH64)</f>
        <v>1200</v>
      </c>
      <c r="K65" s="65">
        <f>SUM(Trading!AI64:AL64)</f>
        <v>1200</v>
      </c>
      <c r="L65" s="65">
        <f>SUM(Trading!AM64:AP64)</f>
        <v>1200</v>
      </c>
      <c r="M65" s="65">
        <f>SUM(Trading!AQ64:AT64)</f>
        <v>1200</v>
      </c>
      <c r="N65" s="65">
        <f>SUM(Trading!AU64:AX64)</f>
        <v>1200</v>
      </c>
      <c r="O65" s="65">
        <f>SUM(Trading!AY64:BB64)</f>
        <v>1200</v>
      </c>
      <c r="P65" s="65">
        <f>SUM(Trading!BC64:BF64)</f>
        <v>1200</v>
      </c>
      <c r="Q65" s="65">
        <f>SUM(Trading!BG64:BJ64)</f>
        <v>1200</v>
      </c>
      <c r="R65" s="65">
        <f>SUM(Trading!BK64:BN64)</f>
        <v>1200</v>
      </c>
      <c r="S65" s="65">
        <f>SUM(Trading!BO64:BR64)</f>
        <v>1200</v>
      </c>
      <c r="T65" s="65">
        <f>SUM(Trading!BS64:BV64)</f>
        <v>1200</v>
      </c>
      <c r="U65" s="65">
        <f>SUM(Trading!BW64:BZ64)</f>
        <v>1200</v>
      </c>
      <c r="V65" s="65">
        <f>SUM(Trading!CA64:CD64)</f>
        <v>1200</v>
      </c>
      <c r="W65" s="65">
        <f>SUM(Trading!CE64:CH64)</f>
        <v>1200</v>
      </c>
      <c r="X65" s="65">
        <f>SUM(Trading!CI64:CL64)</f>
        <v>1200</v>
      </c>
      <c r="Y65" s="65">
        <f>SUM(Trading!CM64:CP64)</f>
        <v>1200</v>
      </c>
      <c r="Z65" s="65">
        <f>SUM(Trading!CQ64:CT64)</f>
        <v>1200</v>
      </c>
      <c r="AA65" s="55">
        <f>SUM(Trading!CU64:CX64)</f>
        <v>1200</v>
      </c>
      <c r="AB65" s="55">
        <f>SUM(Trading!CY64:DB64)</f>
        <v>1200</v>
      </c>
      <c r="AC65" s="55">
        <f>SUM(Trading!DC64:DF64)</f>
        <v>1200</v>
      </c>
      <c r="AD65" s="55">
        <f>SUM(Trading!DG64:DJ64)</f>
        <v>1200</v>
      </c>
      <c r="AE65" s="55">
        <f>SUM(Trading!DK64:DN64)</f>
        <v>1200</v>
      </c>
      <c r="AF65" s="55">
        <f>SUM(Trading!DO64:DR64)</f>
        <v>1200</v>
      </c>
      <c r="AG65" s="55">
        <f>SUM(Trading!DS64:DV64)</f>
        <v>1200</v>
      </c>
      <c r="AH65" s="55">
        <f>SUM(Trading!DW64:DZ64)</f>
        <v>1200</v>
      </c>
      <c r="AI65" s="55">
        <f>SUM(Trading!EA64:ED64)</f>
        <v>1200</v>
      </c>
      <c r="AJ65" s="55">
        <f>SUM(Trading!EE64:EH64)</f>
        <v>1200</v>
      </c>
      <c r="AK65" s="55">
        <f>SUM(Trading!EI64:EL64)</f>
        <v>1200</v>
      </c>
      <c r="AL65" s="55">
        <f>SUM(Trading!EM64:EP64)</f>
        <v>1200</v>
      </c>
      <c r="AM65" s="55">
        <f>SUM(Trading!EQ64:ET64)</f>
        <v>1200</v>
      </c>
      <c r="AN65" s="55">
        <f>SUM(Trading!EU64:EX64)</f>
        <v>1200</v>
      </c>
      <c r="AO65" s="55">
        <f>SUM(Trading!EY64:FB64)</f>
        <v>1200</v>
      </c>
    </row>
    <row r="66" spans="1:41" x14ac:dyDescent="0.25">
      <c r="A66" s="58" t="s">
        <v>82</v>
      </c>
      <c r="B66" s="53" t="s">
        <v>70</v>
      </c>
      <c r="C66" s="65">
        <f>SUM(Trading!C65:F65)</f>
        <v>7159.2</v>
      </c>
      <c r="D66" s="65">
        <f>SUM(Trading!G65:J65)</f>
        <v>7159.2</v>
      </c>
      <c r="E66" s="65">
        <f>SUM(Trading!K65:N65)</f>
        <v>5518.5499999999993</v>
      </c>
      <c r="F66" s="65">
        <f>SUM(Trading!O65:R65)</f>
        <v>596.6</v>
      </c>
      <c r="G66" s="65">
        <f>SUM(Trading!S65:V65)</f>
        <v>596.6</v>
      </c>
      <c r="H66" s="65">
        <f>SUM(Trading!W65:Z65)</f>
        <v>596.6</v>
      </c>
      <c r="I66" s="65">
        <f>SUM(Trading!AA65:AD65)</f>
        <v>596.6</v>
      </c>
      <c r="J66" s="65">
        <f>SUM(Trading!AE65:AH65)</f>
        <v>596.6</v>
      </c>
      <c r="K66" s="65">
        <f>SUM(Trading!AI65:AL65)</f>
        <v>596.6</v>
      </c>
      <c r="L66" s="65">
        <f>SUM(Trading!AM65:AP65)</f>
        <v>596.6</v>
      </c>
      <c r="M66" s="65">
        <f>SUM(Trading!AQ65:AT65)</f>
        <v>596.6</v>
      </c>
      <c r="N66" s="65">
        <f>SUM(Trading!AU65:AX65)</f>
        <v>596.6</v>
      </c>
      <c r="O66" s="65">
        <f>SUM(Trading!AY65:BB65)</f>
        <v>596.6</v>
      </c>
      <c r="P66" s="65">
        <f>SUM(Trading!BC65:BF65)</f>
        <v>596.6</v>
      </c>
      <c r="Q66" s="65">
        <f>SUM(Trading!BG65:BJ65)</f>
        <v>596.6</v>
      </c>
      <c r="R66" s="65">
        <f>SUM(Trading!BK65:BN65)</f>
        <v>596.6</v>
      </c>
      <c r="S66" s="65">
        <f>SUM(Trading!BO65:BR65)</f>
        <v>596.6</v>
      </c>
      <c r="T66" s="65">
        <f>SUM(Trading!BS65:BV65)</f>
        <v>596.6</v>
      </c>
      <c r="U66" s="65">
        <f>SUM(Trading!BW65:BZ65)</f>
        <v>596.6</v>
      </c>
      <c r="V66" s="65">
        <f>SUM(Trading!CA65:CD65)</f>
        <v>596.6</v>
      </c>
      <c r="W66" s="65">
        <f>SUM(Trading!CE65:CH65)</f>
        <v>596.6</v>
      </c>
      <c r="X66" s="65">
        <f>SUM(Trading!CI65:CL65)</f>
        <v>596.6</v>
      </c>
      <c r="Y66" s="65">
        <f>SUM(Trading!CM65:CP65)</f>
        <v>596.6</v>
      </c>
      <c r="Z66" s="65">
        <f>SUM(Trading!CQ65:CT65)</f>
        <v>596.6</v>
      </c>
      <c r="AA66" s="55">
        <f>SUM(Trading!CU65:CX65)</f>
        <v>596.6</v>
      </c>
      <c r="AB66" s="55">
        <f>SUM(Trading!CY65:DB65)</f>
        <v>596.6</v>
      </c>
      <c r="AC66" s="55">
        <f>SUM(Trading!DC65:DF65)</f>
        <v>596.6</v>
      </c>
      <c r="AD66" s="55">
        <f>SUM(Trading!DG65:DJ65)</f>
        <v>596.6</v>
      </c>
      <c r="AE66" s="55">
        <f>SUM(Trading!DK65:DN65)</f>
        <v>596.6</v>
      </c>
      <c r="AF66" s="55">
        <f>SUM(Trading!DO65:DR65)</f>
        <v>596.6</v>
      </c>
      <c r="AG66" s="55">
        <f>SUM(Trading!DS65:DV65)</f>
        <v>596.6</v>
      </c>
      <c r="AH66" s="55">
        <f>SUM(Trading!DW65:DZ65)</f>
        <v>596.6</v>
      </c>
      <c r="AI66" s="55">
        <f>SUM(Trading!EA65:ED65)</f>
        <v>596.6</v>
      </c>
      <c r="AJ66" s="55">
        <f>SUM(Trading!EE65:EH65)</f>
        <v>596.6</v>
      </c>
      <c r="AK66" s="55">
        <f>SUM(Trading!EI65:EL65)</f>
        <v>596.6</v>
      </c>
      <c r="AL66" s="55">
        <f>SUM(Trading!EM65:EP65)</f>
        <v>596.6</v>
      </c>
      <c r="AM66" s="55">
        <f>SUM(Trading!EQ65:ET65)</f>
        <v>596.6</v>
      </c>
      <c r="AN66" s="55">
        <f>SUM(Trading!EU65:EX65)</f>
        <v>596.6</v>
      </c>
      <c r="AO66" s="55">
        <f>SUM(Trading!EY65:FB65)</f>
        <v>596.6</v>
      </c>
    </row>
    <row r="67" spans="1:41" x14ac:dyDescent="0.25">
      <c r="A67" s="58" t="s">
        <v>126</v>
      </c>
      <c r="B67" s="53" t="s">
        <v>70</v>
      </c>
      <c r="C67" s="65">
        <f>SUM(Trading!C66:F66)</f>
        <v>3000</v>
      </c>
      <c r="D67" s="65">
        <f>SUM(Trading!J66:M66)</f>
        <v>3000</v>
      </c>
      <c r="E67" s="65">
        <f>SUM(Trading!K66:N66)</f>
        <v>3000</v>
      </c>
      <c r="F67" s="65">
        <f>SUM(Trading!O66:R66)</f>
        <v>3000</v>
      </c>
      <c r="G67" s="65">
        <f>SUM(Trading!S66:V66)</f>
        <v>3000</v>
      </c>
      <c r="H67" s="65">
        <f>SUM(Trading!W66:Z66)</f>
        <v>3000</v>
      </c>
      <c r="I67" s="65">
        <f>SUM(Trading!AA66:AD66)</f>
        <v>3000</v>
      </c>
      <c r="J67" s="65">
        <f>SUM(Trading!AE66:AH66)</f>
        <v>3000</v>
      </c>
      <c r="K67" s="65">
        <f>SUM(Trading!AI66:AL66)</f>
        <v>3000</v>
      </c>
      <c r="L67" s="65">
        <f>SUM(Trading!AM66:AP66)</f>
        <v>3000</v>
      </c>
      <c r="M67" s="65">
        <f>SUM(Trading!AQ66:AT66)</f>
        <v>3000</v>
      </c>
      <c r="N67" s="65">
        <f>SUM(Trading!AU66:AX66)</f>
        <v>3000</v>
      </c>
      <c r="O67" s="65">
        <f>SUM(Trading!AY66:BB66)</f>
        <v>3000</v>
      </c>
      <c r="P67" s="65">
        <f>SUM(Trading!BC66:BF66)</f>
        <v>3000</v>
      </c>
      <c r="Q67" s="65">
        <f>SUM(Trading!BG66:BJ66)</f>
        <v>3000</v>
      </c>
      <c r="R67" s="65">
        <f>SUM(Trading!BK66:BN66)</f>
        <v>3000</v>
      </c>
      <c r="S67" s="65">
        <f>SUM(Trading!BO66:BR66)</f>
        <v>3000</v>
      </c>
      <c r="T67" s="65">
        <f>SUM(Trading!BS66:BV66)</f>
        <v>3000</v>
      </c>
      <c r="U67" s="65">
        <f>SUM(Trading!BW66:BZ66)</f>
        <v>3000</v>
      </c>
      <c r="V67" s="65">
        <f>SUM(Trading!CA66:CD66)</f>
        <v>3000</v>
      </c>
      <c r="W67" s="65">
        <f>SUM(Trading!CE66:CH66)</f>
        <v>3000</v>
      </c>
      <c r="X67" s="65">
        <f>SUM(Trading!CI66:CL66)</f>
        <v>3000</v>
      </c>
      <c r="Y67" s="65">
        <f>SUM(Trading!CM66:CP66)</f>
        <v>3000</v>
      </c>
      <c r="Z67" s="65">
        <f>SUM(Trading!CQ66:CT66)</f>
        <v>3000</v>
      </c>
      <c r="AA67" s="55">
        <f>SUM(Trading!CU66:CX66)</f>
        <v>3000</v>
      </c>
      <c r="AB67" s="55">
        <f>SUM(Trading!CY66:DB66)</f>
        <v>3000</v>
      </c>
      <c r="AC67" s="55">
        <f>SUM(Trading!DC66:DF66)</f>
        <v>3000</v>
      </c>
      <c r="AD67" s="55">
        <f>SUM(Trading!DG66:DJ66)</f>
        <v>3000</v>
      </c>
      <c r="AE67" s="55">
        <f>SUM(Trading!DK66:DN66)</f>
        <v>3000</v>
      </c>
      <c r="AF67" s="55">
        <f>SUM(Trading!DO66:DR66)</f>
        <v>3000</v>
      </c>
      <c r="AG67" s="55">
        <f>SUM(Trading!DS66:DV66)</f>
        <v>3000</v>
      </c>
      <c r="AH67" s="55">
        <f>SUM(Trading!DW66:DZ66)</f>
        <v>3000</v>
      </c>
      <c r="AI67" s="55">
        <f>SUM(Trading!EA66:ED66)</f>
        <v>3000</v>
      </c>
      <c r="AJ67" s="55">
        <f>SUM(Trading!EE66:EH66)</f>
        <v>3000</v>
      </c>
      <c r="AK67" s="55">
        <f>SUM(Trading!EI66:EL66)</f>
        <v>3000</v>
      </c>
      <c r="AL67" s="55">
        <f>SUM(Trading!EM66:EP66)</f>
        <v>3000</v>
      </c>
      <c r="AM67" s="55">
        <f>SUM(Trading!EQ66:ET66)</f>
        <v>3000</v>
      </c>
      <c r="AN67" s="55">
        <f>SUM(Trading!EU66:EX66)</f>
        <v>3000</v>
      </c>
      <c r="AO67" s="55">
        <f>SUM(Trading!EY66:FB66)</f>
        <v>3000</v>
      </c>
    </row>
    <row r="68" spans="1:41" x14ac:dyDescent="0.25">
      <c r="A68" s="58" t="s">
        <v>192</v>
      </c>
      <c r="B68" s="53" t="s">
        <v>70</v>
      </c>
      <c r="C68" s="65">
        <f>SUM(Trading!C67:F67)</f>
        <v>916.4</v>
      </c>
      <c r="D68" s="65">
        <f>SUM(Trading!J67:M67)</f>
        <v>916.4</v>
      </c>
      <c r="E68" s="65">
        <f>SUM(Trading!K67:N67)</f>
        <v>916.4</v>
      </c>
      <c r="F68" s="65">
        <f>SUM(Trading!O67:R67)</f>
        <v>916.4</v>
      </c>
      <c r="G68" s="65">
        <f>SUM(Trading!S67:V67)</f>
        <v>916.4</v>
      </c>
      <c r="H68" s="65">
        <f>SUM(Trading!W67:Z67)</f>
        <v>916.4</v>
      </c>
      <c r="I68" s="65">
        <f>SUM(Trading!AA67:AD67)</f>
        <v>916.4</v>
      </c>
      <c r="J68" s="65">
        <f>SUM(Trading!AE67:AH67)</f>
        <v>916.4</v>
      </c>
      <c r="K68" s="65">
        <f>SUM(Trading!AI67:AL67)</f>
        <v>916.4</v>
      </c>
      <c r="L68" s="65">
        <f>SUM(Trading!AM67:AP67)</f>
        <v>916.4</v>
      </c>
      <c r="M68" s="65">
        <f>SUM(Trading!AQ67:AT67)</f>
        <v>916.4</v>
      </c>
      <c r="N68" s="65">
        <f>SUM(Trading!AU67:AX67)</f>
        <v>916.4</v>
      </c>
      <c r="O68" s="65">
        <f>SUM(Trading!AY67:BB67)</f>
        <v>916.4</v>
      </c>
      <c r="P68" s="65">
        <f>SUM(Trading!BC67:BF67)</f>
        <v>916.4</v>
      </c>
      <c r="Q68" s="65">
        <f>SUM(Trading!BG67:BJ67)</f>
        <v>916.4</v>
      </c>
      <c r="R68" s="65">
        <f>SUM(Trading!BK67:BN67)</f>
        <v>916.4</v>
      </c>
      <c r="S68" s="65">
        <f>SUM(Trading!BO67:BR67)</f>
        <v>916.4</v>
      </c>
      <c r="T68" s="65">
        <f>SUM(Trading!BS67:BV67)</f>
        <v>916.4</v>
      </c>
      <c r="U68" s="65">
        <f>SUM(Trading!BW67:BZ67)</f>
        <v>916.4</v>
      </c>
      <c r="V68" s="65">
        <f>SUM(Trading!CA67:CD67)</f>
        <v>916.4</v>
      </c>
      <c r="W68" s="65">
        <f>SUM(Trading!CE67:CH67)</f>
        <v>916.4</v>
      </c>
      <c r="X68" s="65">
        <f>SUM(Trading!CI67:CL67)</f>
        <v>916.4</v>
      </c>
      <c r="Y68" s="65">
        <f>SUM(Trading!CM67:CP67)</f>
        <v>916.4</v>
      </c>
      <c r="Z68" s="65">
        <f>SUM(Trading!CQ67:CT67)</f>
        <v>916.4</v>
      </c>
      <c r="AA68" s="55">
        <f>SUM(Trading!CU67:CX67)</f>
        <v>916.4</v>
      </c>
      <c r="AB68" s="55">
        <f>SUM(Trading!CY67:DB67)</f>
        <v>916.4</v>
      </c>
      <c r="AC68" s="55">
        <f>SUM(Trading!DC67:DF67)</f>
        <v>916.4</v>
      </c>
      <c r="AD68" s="55">
        <f>SUM(Trading!DG67:DJ67)</f>
        <v>916.4</v>
      </c>
      <c r="AE68" s="55">
        <f>SUM(Trading!DK67:DN67)</f>
        <v>916.4</v>
      </c>
      <c r="AF68" s="55">
        <f>SUM(Trading!DO67:DR67)</f>
        <v>916.4</v>
      </c>
      <c r="AG68" s="55">
        <f>SUM(Trading!DS67:DV67)</f>
        <v>916.4</v>
      </c>
      <c r="AH68" s="55">
        <f>SUM(Trading!DW67:DZ67)</f>
        <v>916.4</v>
      </c>
      <c r="AI68" s="55">
        <f>SUM(Trading!EA67:ED67)</f>
        <v>916.4</v>
      </c>
      <c r="AJ68" s="55">
        <f>SUM(Trading!EE67:EH67)</f>
        <v>916.4</v>
      </c>
      <c r="AK68" s="55">
        <f>SUM(Trading!EI67:EL67)</f>
        <v>916.4</v>
      </c>
      <c r="AL68" s="55">
        <f>SUM(Trading!EM67:EP67)</f>
        <v>916.4</v>
      </c>
      <c r="AM68" s="55">
        <f>SUM(Trading!EQ67:ET67)</f>
        <v>916.4</v>
      </c>
      <c r="AN68" s="55">
        <f>SUM(Trading!EU67:EX67)</f>
        <v>916.4</v>
      </c>
      <c r="AO68" s="55">
        <f>SUM(Trading!EY67:FB67)</f>
        <v>916.4</v>
      </c>
    </row>
    <row r="69" spans="1:41" x14ac:dyDescent="0.25">
      <c r="A69" s="58" t="s">
        <v>83</v>
      </c>
      <c r="B69" s="53" t="s">
        <v>70</v>
      </c>
      <c r="C69" s="65">
        <f>SUM(Trading!C68:F68)</f>
        <v>6448</v>
      </c>
      <c r="D69" s="65">
        <f>SUM(Trading!G68:J68)</f>
        <v>6448</v>
      </c>
      <c r="E69" s="65">
        <f>SUM(Trading!K68:N68)</f>
        <v>6448</v>
      </c>
      <c r="F69" s="65">
        <f>SUM(Trading!O68:R68)</f>
        <v>6448</v>
      </c>
      <c r="G69" s="65">
        <f>SUM(Trading!S68:V68)</f>
        <v>6448</v>
      </c>
      <c r="H69" s="65">
        <f>SUM(Trading!W68:Z68)</f>
        <v>6448</v>
      </c>
      <c r="I69" s="65">
        <f>SUM(Trading!AA68:AD68)</f>
        <v>6448</v>
      </c>
      <c r="J69" s="65">
        <f>SUM(Trading!AE68:AH68)</f>
        <v>6448</v>
      </c>
      <c r="K69" s="65">
        <f>SUM(Trading!AI68:AL68)</f>
        <v>6448</v>
      </c>
      <c r="L69" s="65">
        <f>SUM(Trading!AM68:AP68)</f>
        <v>6448</v>
      </c>
      <c r="M69" s="65">
        <f>SUM(Trading!AQ68:AT68)</f>
        <v>6448</v>
      </c>
      <c r="N69" s="65">
        <f>SUM(Trading!AU68:AX68)</f>
        <v>6448</v>
      </c>
      <c r="O69" s="65">
        <f>SUM(Trading!AY68:BB68)</f>
        <v>6448</v>
      </c>
      <c r="P69" s="65">
        <f>SUM(Trading!BC68:BF68)</f>
        <v>6448</v>
      </c>
      <c r="Q69" s="65">
        <f>SUM(Trading!BG68:BJ68)</f>
        <v>6448</v>
      </c>
      <c r="R69" s="65">
        <f>SUM(Trading!BK68:BN68)</f>
        <v>6448</v>
      </c>
      <c r="S69" s="65">
        <f>SUM(Trading!BO68:BR68)</f>
        <v>6448</v>
      </c>
      <c r="T69" s="65">
        <f>SUM(Trading!BS68:BV68)</f>
        <v>6448</v>
      </c>
      <c r="U69" s="65">
        <f>SUM(Trading!BW68:BZ68)</f>
        <v>6448</v>
      </c>
      <c r="V69" s="65">
        <f>SUM(Trading!CA68:CD68)</f>
        <v>6448</v>
      </c>
      <c r="W69" s="65">
        <f>SUM(Trading!CE68:CH68)</f>
        <v>6448</v>
      </c>
      <c r="X69" s="65">
        <f>SUM(Trading!CI68:CL68)</f>
        <v>6448</v>
      </c>
      <c r="Y69" s="65">
        <f>SUM(Trading!CM68:CP68)</f>
        <v>6448</v>
      </c>
      <c r="Z69" s="65">
        <f>SUM(Trading!CQ68:CT68)</f>
        <v>6448</v>
      </c>
      <c r="AA69" s="55">
        <f>SUM(Trading!CU68:CX68)</f>
        <v>6448</v>
      </c>
      <c r="AB69" s="55">
        <f>SUM(Trading!CY68:DB68)</f>
        <v>6448</v>
      </c>
      <c r="AC69" s="55">
        <f>SUM(Trading!DC68:DF68)</f>
        <v>6448</v>
      </c>
      <c r="AD69" s="55">
        <f>SUM(Trading!DG68:DJ68)</f>
        <v>6448</v>
      </c>
      <c r="AE69" s="55">
        <f>SUM(Trading!DK68:DN68)</f>
        <v>6448</v>
      </c>
      <c r="AF69" s="55">
        <f>SUM(Trading!DO68:DR68)</f>
        <v>6448</v>
      </c>
      <c r="AG69" s="55">
        <f>SUM(Trading!DS68:DV68)</f>
        <v>6448</v>
      </c>
      <c r="AH69" s="55">
        <f>SUM(Trading!DW68:DZ68)</f>
        <v>6448</v>
      </c>
      <c r="AI69" s="55">
        <f>SUM(Trading!EA68:ED68)</f>
        <v>6448</v>
      </c>
      <c r="AJ69" s="55">
        <f>SUM(Trading!EE68:EH68)</f>
        <v>6448</v>
      </c>
      <c r="AK69" s="55">
        <f>SUM(Trading!EI68:EL68)</f>
        <v>6448</v>
      </c>
      <c r="AL69" s="55">
        <f>SUM(Trading!EM68:EP68)</f>
        <v>6448</v>
      </c>
      <c r="AM69" s="55">
        <f>SUM(Trading!EQ68:ET68)</f>
        <v>6448</v>
      </c>
      <c r="AN69" s="55">
        <f>SUM(Trading!EU68:EX68)</f>
        <v>6448</v>
      </c>
      <c r="AO69" s="55">
        <f>SUM(Trading!EY68:FB68)</f>
        <v>6448</v>
      </c>
    </row>
    <row r="70" spans="1:41" x14ac:dyDescent="0.25">
      <c r="A70" s="58" t="s">
        <v>84</v>
      </c>
      <c r="B70" s="53" t="s">
        <v>70</v>
      </c>
      <c r="C70" s="65">
        <f>SUM(Trading!C69:F69)</f>
        <v>489</v>
      </c>
      <c r="D70" s="65">
        <f>SUM(Trading!G69:J69)</f>
        <v>489</v>
      </c>
      <c r="E70" s="65">
        <f>SUM(Trading!K69:N69)</f>
        <v>489</v>
      </c>
      <c r="F70" s="65">
        <f>SUM(Trading!O69:R69)</f>
        <v>489</v>
      </c>
      <c r="G70" s="65">
        <f>SUM(Trading!S69:V69)</f>
        <v>489</v>
      </c>
      <c r="H70" s="65">
        <f>SUM(Trading!W69:Z69)</f>
        <v>489</v>
      </c>
      <c r="I70" s="65">
        <f>SUM(Trading!AA69:AD69)</f>
        <v>489</v>
      </c>
      <c r="J70" s="65">
        <f>SUM(Trading!AE69:AH69)</f>
        <v>489</v>
      </c>
      <c r="K70" s="65">
        <f>SUM(Trading!AI69:AL69)</f>
        <v>489</v>
      </c>
      <c r="L70" s="65">
        <f>SUM(Trading!AM69:AP69)</f>
        <v>489</v>
      </c>
      <c r="M70" s="65">
        <f>SUM(Trading!AQ69:AT69)</f>
        <v>489</v>
      </c>
      <c r="N70" s="65">
        <f>SUM(Trading!AU69:AX69)</f>
        <v>489</v>
      </c>
      <c r="O70" s="65">
        <f>SUM(Trading!AY69:BB69)</f>
        <v>489</v>
      </c>
      <c r="P70" s="65">
        <f>SUM(Trading!BC69:BF69)</f>
        <v>489</v>
      </c>
      <c r="Q70" s="65">
        <f>SUM(Trading!BG69:BJ69)</f>
        <v>489</v>
      </c>
      <c r="R70" s="65">
        <f>SUM(Trading!BK69:BN69)</f>
        <v>489</v>
      </c>
      <c r="S70" s="65">
        <f>SUM(Trading!BO69:BR69)</f>
        <v>489</v>
      </c>
      <c r="T70" s="65">
        <f>SUM(Trading!BS69:BV69)</f>
        <v>489</v>
      </c>
      <c r="U70" s="65">
        <f>SUM(Trading!BW69:BZ69)</f>
        <v>489</v>
      </c>
      <c r="V70" s="65">
        <f>SUM(Trading!CA69:CD69)</f>
        <v>489</v>
      </c>
      <c r="W70" s="65">
        <f>SUM(Trading!CE69:CH69)</f>
        <v>489</v>
      </c>
      <c r="X70" s="65">
        <f>SUM(Trading!CI69:CL69)</f>
        <v>489</v>
      </c>
      <c r="Y70" s="65">
        <f>SUM(Trading!CM69:CP69)</f>
        <v>489</v>
      </c>
      <c r="Z70" s="65">
        <f>SUM(Trading!CQ69:CT69)</f>
        <v>489</v>
      </c>
      <c r="AA70" s="55">
        <f>SUM(Trading!CU69:CX69)</f>
        <v>489</v>
      </c>
      <c r="AB70" s="55">
        <f>SUM(Trading!CY69:DB69)</f>
        <v>489</v>
      </c>
      <c r="AC70" s="55">
        <f>SUM(Trading!DC69:DF69)</f>
        <v>489</v>
      </c>
      <c r="AD70" s="55">
        <f>SUM(Trading!DG69:DJ69)</f>
        <v>489</v>
      </c>
      <c r="AE70" s="55">
        <f>SUM(Trading!DK69:DN69)</f>
        <v>489</v>
      </c>
      <c r="AF70" s="55">
        <f>SUM(Trading!DO69:DR69)</f>
        <v>489</v>
      </c>
      <c r="AG70" s="55">
        <f>SUM(Trading!DS69:DV69)</f>
        <v>489</v>
      </c>
      <c r="AH70" s="55">
        <f>SUM(Trading!DW69:DZ69)</f>
        <v>489</v>
      </c>
      <c r="AI70" s="55">
        <f>SUM(Trading!EA69:ED69)</f>
        <v>489</v>
      </c>
      <c r="AJ70" s="55">
        <f>SUM(Trading!EE69:EH69)</f>
        <v>489</v>
      </c>
      <c r="AK70" s="55">
        <f>SUM(Trading!EI69:EL69)</f>
        <v>489</v>
      </c>
      <c r="AL70" s="55">
        <f>SUM(Trading!EM69:EP69)</f>
        <v>489</v>
      </c>
      <c r="AM70" s="55">
        <f>SUM(Trading!EQ69:ET69)</f>
        <v>489</v>
      </c>
      <c r="AN70" s="55">
        <f>SUM(Trading!EU69:EX69)</f>
        <v>489</v>
      </c>
      <c r="AO70" s="55">
        <f>SUM(Trading!EY69:FB69)</f>
        <v>489</v>
      </c>
    </row>
    <row r="71" spans="1:41" x14ac:dyDescent="0.25">
      <c r="A71" s="53" t="s">
        <v>51</v>
      </c>
      <c r="B71" s="53" t="s">
        <v>70</v>
      </c>
      <c r="C71" s="65">
        <f>SUM(Trading!C70:F70)</f>
        <v>876</v>
      </c>
      <c r="D71" s="65">
        <f>SUM(Trading!G70:J70)</f>
        <v>876</v>
      </c>
      <c r="E71" s="65">
        <f>SUM(Trading!K70:N70)</f>
        <v>876</v>
      </c>
      <c r="F71" s="65">
        <f>SUM(Trading!O70:R70)</f>
        <v>876</v>
      </c>
      <c r="G71" s="65">
        <f>SUM(Trading!S70:V70)</f>
        <v>876</v>
      </c>
      <c r="H71" s="65">
        <f>SUM(Trading!W70:Z70)</f>
        <v>876</v>
      </c>
      <c r="I71" s="65">
        <f>SUM(Trading!AA70:AD70)</f>
        <v>876</v>
      </c>
      <c r="J71" s="65">
        <f>SUM(Trading!AE70:AH70)</f>
        <v>876</v>
      </c>
      <c r="K71" s="65">
        <f>SUM(Trading!AI70:AL70)</f>
        <v>876</v>
      </c>
      <c r="L71" s="65">
        <f>SUM(Trading!AM70:AP70)</f>
        <v>876</v>
      </c>
      <c r="M71" s="65">
        <f>SUM(Trading!AQ70:AT70)</f>
        <v>876</v>
      </c>
      <c r="N71" s="65">
        <f>SUM(Trading!AU70:AX70)</f>
        <v>876</v>
      </c>
      <c r="O71" s="65">
        <f>SUM(Trading!AY70:BB70)</f>
        <v>876</v>
      </c>
      <c r="P71" s="65">
        <f>SUM(Trading!BC70:BF70)</f>
        <v>876</v>
      </c>
      <c r="Q71" s="65">
        <f>SUM(Trading!BG70:BJ70)</f>
        <v>876</v>
      </c>
      <c r="R71" s="65">
        <f>SUM(Trading!BK70:BN70)</f>
        <v>876</v>
      </c>
      <c r="S71" s="65">
        <f>SUM(Trading!BO70:BR70)</f>
        <v>876</v>
      </c>
      <c r="T71" s="65">
        <f>SUM(Trading!BS70:BV70)</f>
        <v>876</v>
      </c>
      <c r="U71" s="65">
        <f>SUM(Trading!BW70:BZ70)</f>
        <v>876</v>
      </c>
      <c r="V71" s="65">
        <f>SUM(Trading!CA70:CD70)</f>
        <v>876</v>
      </c>
      <c r="W71" s="65">
        <f>SUM(Trading!CE70:CH70)</f>
        <v>876</v>
      </c>
      <c r="X71" s="65">
        <f>SUM(Trading!CI70:CL70)</f>
        <v>876</v>
      </c>
      <c r="Y71" s="65">
        <f>SUM(Trading!CM70:CP70)</f>
        <v>876</v>
      </c>
      <c r="Z71" s="65">
        <f>SUM(Trading!CQ70:CT70)</f>
        <v>876</v>
      </c>
      <c r="AA71" s="55">
        <f>SUM(Trading!CU70:CX70)</f>
        <v>876</v>
      </c>
      <c r="AB71" s="55">
        <f>SUM(Trading!CY70:DB70)</f>
        <v>876</v>
      </c>
      <c r="AC71" s="55">
        <f>SUM(Trading!DC70:DF70)</f>
        <v>876</v>
      </c>
      <c r="AD71" s="55">
        <f>SUM(Trading!DG70:DJ70)</f>
        <v>876</v>
      </c>
      <c r="AE71" s="55">
        <f>SUM(Trading!DK70:DN70)</f>
        <v>876</v>
      </c>
      <c r="AF71" s="55">
        <f>SUM(Trading!DO70:DR70)</f>
        <v>876</v>
      </c>
      <c r="AG71" s="55">
        <f>SUM(Trading!DS70:DV70)</f>
        <v>876</v>
      </c>
      <c r="AH71" s="55">
        <f>SUM(Trading!DW70:DZ70)</f>
        <v>876</v>
      </c>
      <c r="AI71" s="55">
        <f>SUM(Trading!EA70:ED70)</f>
        <v>876</v>
      </c>
      <c r="AJ71" s="55">
        <f>SUM(Trading!EE70:EH70)</f>
        <v>876</v>
      </c>
      <c r="AK71" s="55">
        <f>SUM(Trading!EI70:EL70)</f>
        <v>876</v>
      </c>
      <c r="AL71" s="55">
        <f>SUM(Trading!EM70:EP70)</f>
        <v>876</v>
      </c>
      <c r="AM71" s="55">
        <f>SUM(Trading!EQ70:ET70)</f>
        <v>876</v>
      </c>
      <c r="AN71" s="55">
        <f>SUM(Trading!EU70:EX70)</f>
        <v>876</v>
      </c>
      <c r="AO71" s="55">
        <f>SUM(Trading!EY70:FB70)</f>
        <v>876</v>
      </c>
    </row>
    <row r="72" spans="1:41" x14ac:dyDescent="0.25">
      <c r="A72" s="58" t="s">
        <v>19</v>
      </c>
      <c r="B72" s="53" t="s">
        <v>70</v>
      </c>
      <c r="C72" s="65">
        <f>SUM(Trading!C71:F71)</f>
        <v>600</v>
      </c>
      <c r="D72" s="65">
        <f>SUM(Trading!G71:J71)</f>
        <v>600</v>
      </c>
      <c r="E72" s="65">
        <f>SUM(Trading!K71:N71)</f>
        <v>600</v>
      </c>
      <c r="F72" s="65">
        <f>SUM(Trading!O71:R71)</f>
        <v>600</v>
      </c>
      <c r="G72" s="65">
        <f>SUM(Trading!S71:V71)</f>
        <v>600</v>
      </c>
      <c r="H72" s="65">
        <f>SUM(Trading!W71:Z71)</f>
        <v>600</v>
      </c>
      <c r="I72" s="65">
        <f>SUM(Trading!AA71:AD71)</f>
        <v>600</v>
      </c>
      <c r="J72" s="65">
        <f>SUM(Trading!AE71:AH71)</f>
        <v>600</v>
      </c>
      <c r="K72" s="65">
        <f>SUM(Trading!AI71:AL71)</f>
        <v>600</v>
      </c>
      <c r="L72" s="65">
        <f>SUM(Trading!AM71:AP71)</f>
        <v>600</v>
      </c>
      <c r="M72" s="65">
        <f>SUM(Trading!AQ71:AT71)</f>
        <v>600</v>
      </c>
      <c r="N72" s="65">
        <f>SUM(Trading!AU71:AX71)</f>
        <v>600</v>
      </c>
      <c r="O72" s="65">
        <f>SUM(Trading!AY71:BB71)</f>
        <v>600</v>
      </c>
      <c r="P72" s="65">
        <f>SUM(Trading!BC71:BF71)</f>
        <v>600</v>
      </c>
      <c r="Q72" s="65">
        <f>SUM(Trading!BG71:BJ71)</f>
        <v>600</v>
      </c>
      <c r="R72" s="65">
        <f>SUM(Trading!BK71:BN71)</f>
        <v>600</v>
      </c>
      <c r="S72" s="65">
        <f>SUM(Trading!BO71:BR71)</f>
        <v>600</v>
      </c>
      <c r="T72" s="65">
        <f>SUM(Trading!BS71:BV71)</f>
        <v>600</v>
      </c>
      <c r="U72" s="65">
        <f>SUM(Trading!BW71:BZ71)</f>
        <v>600</v>
      </c>
      <c r="V72" s="65">
        <f>SUM(Trading!CA71:CD71)</f>
        <v>600</v>
      </c>
      <c r="W72" s="65">
        <f>SUM(Trading!CE71:CH71)</f>
        <v>600</v>
      </c>
      <c r="X72" s="65">
        <f>SUM(Trading!CI71:CL71)</f>
        <v>600</v>
      </c>
      <c r="Y72" s="65">
        <f>SUM(Trading!CM71:CP71)</f>
        <v>600</v>
      </c>
      <c r="Z72" s="65">
        <f>SUM(Trading!CQ71:CT71)</f>
        <v>600</v>
      </c>
      <c r="AA72" s="55">
        <f>SUM(Trading!CU71:CX71)</f>
        <v>600</v>
      </c>
      <c r="AB72" s="55">
        <f>SUM(Trading!CY71:DB71)</f>
        <v>600</v>
      </c>
      <c r="AC72" s="55">
        <f>SUM(Trading!DC71:DF71)</f>
        <v>600</v>
      </c>
      <c r="AD72" s="55">
        <f>SUM(Trading!DG71:DJ71)</f>
        <v>600</v>
      </c>
      <c r="AE72" s="55">
        <f>SUM(Trading!DK71:DN71)</f>
        <v>600</v>
      </c>
      <c r="AF72" s="55">
        <f>SUM(Trading!DO71:DR71)</f>
        <v>600</v>
      </c>
      <c r="AG72" s="55">
        <f>SUM(Trading!DS71:DV71)</f>
        <v>600</v>
      </c>
      <c r="AH72" s="55">
        <f>SUM(Trading!DW71:DZ71)</f>
        <v>600</v>
      </c>
      <c r="AI72" s="55">
        <f>SUM(Trading!EA71:ED71)</f>
        <v>600</v>
      </c>
      <c r="AJ72" s="55">
        <f>SUM(Trading!EE71:EH71)</f>
        <v>600</v>
      </c>
      <c r="AK72" s="55">
        <f>SUM(Trading!EI71:EL71)</f>
        <v>600</v>
      </c>
      <c r="AL72" s="55">
        <f>SUM(Trading!EM71:EP71)</f>
        <v>600</v>
      </c>
      <c r="AM72" s="55">
        <f>SUM(Trading!EQ71:ET71)</f>
        <v>600</v>
      </c>
      <c r="AN72" s="55">
        <f>SUM(Trading!EU71:EX71)</f>
        <v>600</v>
      </c>
      <c r="AO72" s="55">
        <f>SUM(Trading!EY71:FB71)</f>
        <v>600</v>
      </c>
    </row>
    <row r="73" spans="1:41" x14ac:dyDescent="0.25">
      <c r="A73" s="58" t="s">
        <v>20</v>
      </c>
      <c r="B73" s="53" t="s">
        <v>70</v>
      </c>
      <c r="C73" s="65">
        <f>SUM(Trading!C72:F72)</f>
        <v>1400</v>
      </c>
      <c r="D73" s="65">
        <f>SUM(Trading!G72:J72)</f>
        <v>1400</v>
      </c>
      <c r="E73" s="65">
        <f>SUM(Trading!K72:N72)</f>
        <v>1400</v>
      </c>
      <c r="F73" s="65">
        <f>SUM(Trading!O72:R72)</f>
        <v>1400</v>
      </c>
      <c r="G73" s="65">
        <f>SUM(Trading!S72:V72)</f>
        <v>1400</v>
      </c>
      <c r="H73" s="65">
        <f>SUM(Trading!W72:Z72)</f>
        <v>1400</v>
      </c>
      <c r="I73" s="65">
        <f>SUM(Trading!AA72:AD72)</f>
        <v>1400</v>
      </c>
      <c r="J73" s="65">
        <f>SUM(Trading!AE72:AH72)</f>
        <v>1400</v>
      </c>
      <c r="K73" s="65">
        <f>SUM(Trading!AI72:AL72)</f>
        <v>1400</v>
      </c>
      <c r="L73" s="65">
        <f>SUM(Trading!AM72:AP72)</f>
        <v>1400</v>
      </c>
      <c r="M73" s="65">
        <f>SUM(Trading!AQ72:AT72)</f>
        <v>1400</v>
      </c>
      <c r="N73" s="65">
        <f>SUM(Trading!AU72:AX72)</f>
        <v>1400</v>
      </c>
      <c r="O73" s="65">
        <f>SUM(Trading!AY72:BB72)</f>
        <v>1400</v>
      </c>
      <c r="P73" s="65">
        <f>SUM(Trading!BC72:BF72)</f>
        <v>1400</v>
      </c>
      <c r="Q73" s="65">
        <f>SUM(Trading!BG72:BJ72)</f>
        <v>1400</v>
      </c>
      <c r="R73" s="65">
        <f>SUM(Trading!BK72:BN72)</f>
        <v>1400</v>
      </c>
      <c r="S73" s="65">
        <f>SUM(Trading!BO72:BR72)</f>
        <v>1400</v>
      </c>
      <c r="T73" s="65">
        <f>SUM(Trading!BS72:BV72)</f>
        <v>1400</v>
      </c>
      <c r="U73" s="65">
        <f>SUM(Trading!BW72:BZ72)</f>
        <v>1400</v>
      </c>
      <c r="V73" s="65">
        <f>SUM(Trading!CA72:CD72)</f>
        <v>1400</v>
      </c>
      <c r="W73" s="65">
        <f>SUM(Trading!CE72:CH72)</f>
        <v>1400</v>
      </c>
      <c r="X73" s="65">
        <f>SUM(Trading!CI72:CL72)</f>
        <v>1400</v>
      </c>
      <c r="Y73" s="65">
        <f>SUM(Trading!CM72:CP72)</f>
        <v>1400</v>
      </c>
      <c r="Z73" s="65">
        <f>SUM(Trading!CQ72:CT72)</f>
        <v>1400</v>
      </c>
      <c r="AA73" s="55">
        <f>SUM(Trading!CU72:CX72)</f>
        <v>1400</v>
      </c>
      <c r="AB73" s="55">
        <f>SUM(Trading!CY72:DB72)</f>
        <v>1400</v>
      </c>
      <c r="AC73" s="55">
        <f>SUM(Trading!DC72:DF72)</f>
        <v>1400</v>
      </c>
      <c r="AD73" s="55">
        <f>SUM(Trading!DG72:DJ72)</f>
        <v>1400</v>
      </c>
      <c r="AE73" s="55">
        <f>SUM(Trading!DK72:DN72)</f>
        <v>1400</v>
      </c>
      <c r="AF73" s="55">
        <f>SUM(Trading!DO72:DR72)</f>
        <v>1400</v>
      </c>
      <c r="AG73" s="55">
        <f>SUM(Trading!DS72:DV72)</f>
        <v>1400</v>
      </c>
      <c r="AH73" s="55">
        <f>SUM(Trading!DW72:DZ72)</f>
        <v>1400</v>
      </c>
      <c r="AI73" s="55">
        <f>SUM(Trading!EA72:ED72)</f>
        <v>1400</v>
      </c>
      <c r="AJ73" s="55">
        <f>SUM(Trading!EE72:EH72)</f>
        <v>1400</v>
      </c>
      <c r="AK73" s="55">
        <f>SUM(Trading!EI72:EL72)</f>
        <v>1400</v>
      </c>
      <c r="AL73" s="55">
        <f>SUM(Trading!EM72:EP72)</f>
        <v>1400</v>
      </c>
      <c r="AM73" s="55">
        <f>SUM(Trading!EQ72:ET72)</f>
        <v>1400</v>
      </c>
      <c r="AN73" s="55">
        <f>SUM(Trading!EU72:EX72)</f>
        <v>1400</v>
      </c>
      <c r="AO73" s="55">
        <f>SUM(Trading!EY72:FB72)</f>
        <v>1400</v>
      </c>
    </row>
    <row r="74" spans="1:41" x14ac:dyDescent="0.25">
      <c r="A74" s="58" t="s">
        <v>21</v>
      </c>
      <c r="B74" s="53" t="s">
        <v>70</v>
      </c>
      <c r="C74" s="65">
        <f>SUM(Trading!C73:F73)</f>
        <v>114</v>
      </c>
      <c r="D74" s="65">
        <f>SUM(Trading!G73:J73)</f>
        <v>114</v>
      </c>
      <c r="E74" s="65">
        <f>SUM(Trading!K73:N73)</f>
        <v>114</v>
      </c>
      <c r="F74" s="65">
        <f>SUM(Trading!O73:R73)</f>
        <v>114</v>
      </c>
      <c r="G74" s="65">
        <f>SUM(Trading!S73:V73)</f>
        <v>114</v>
      </c>
      <c r="H74" s="65">
        <f>SUM(Trading!W73:Z73)</f>
        <v>114</v>
      </c>
      <c r="I74" s="65">
        <f>SUM(Trading!AA73:AD73)</f>
        <v>114</v>
      </c>
      <c r="J74" s="65">
        <f>SUM(Trading!AE73:AH73)</f>
        <v>114</v>
      </c>
      <c r="K74" s="65">
        <f>SUM(Trading!AI73:AL73)</f>
        <v>114</v>
      </c>
      <c r="L74" s="65">
        <f>SUM(Trading!AM73:AP73)</f>
        <v>114</v>
      </c>
      <c r="M74" s="65">
        <f>SUM(Trading!AQ73:AT73)</f>
        <v>114</v>
      </c>
      <c r="N74" s="65">
        <f>SUM(Trading!AU73:AX73)</f>
        <v>114</v>
      </c>
      <c r="O74" s="65">
        <f>SUM(Trading!AY73:BB73)</f>
        <v>114</v>
      </c>
      <c r="P74" s="65">
        <f>SUM(Trading!BC73:BF73)</f>
        <v>114</v>
      </c>
      <c r="Q74" s="65">
        <f>SUM(Trading!BG73:BJ73)</f>
        <v>114</v>
      </c>
      <c r="R74" s="65">
        <f>SUM(Trading!BK73:BN73)</f>
        <v>114</v>
      </c>
      <c r="S74" s="65">
        <f>SUM(Trading!BO73:BR73)</f>
        <v>114</v>
      </c>
      <c r="T74" s="65">
        <f>SUM(Trading!BS73:BV73)</f>
        <v>114</v>
      </c>
      <c r="U74" s="65">
        <f>SUM(Trading!BW73:BZ73)</f>
        <v>114</v>
      </c>
      <c r="V74" s="65">
        <f>SUM(Trading!CA73:CD73)</f>
        <v>114</v>
      </c>
      <c r="W74" s="65">
        <f>SUM(Trading!CE73:CH73)</f>
        <v>114</v>
      </c>
      <c r="X74" s="65">
        <f>SUM(Trading!CI73:CL73)</f>
        <v>114</v>
      </c>
      <c r="Y74" s="65">
        <f>SUM(Trading!CM73:CP73)</f>
        <v>114</v>
      </c>
      <c r="Z74" s="65">
        <f>SUM(Trading!CQ73:CT73)</f>
        <v>114</v>
      </c>
      <c r="AA74" s="55">
        <f>SUM(Trading!CU73:CX73)</f>
        <v>114</v>
      </c>
      <c r="AB74" s="55">
        <f>SUM(Trading!CY73:DB73)</f>
        <v>114</v>
      </c>
      <c r="AC74" s="55">
        <f>SUM(Trading!DC73:DF73)</f>
        <v>114</v>
      </c>
      <c r="AD74" s="55">
        <f>SUM(Trading!DG73:DJ73)</f>
        <v>114</v>
      </c>
      <c r="AE74" s="55">
        <f>SUM(Trading!DK73:DN73)</f>
        <v>114</v>
      </c>
      <c r="AF74" s="55">
        <f>SUM(Trading!DO73:DR73)</f>
        <v>114</v>
      </c>
      <c r="AG74" s="55">
        <f>SUM(Trading!DS73:DV73)</f>
        <v>114</v>
      </c>
      <c r="AH74" s="55">
        <f>SUM(Trading!DW73:DZ73)</f>
        <v>114</v>
      </c>
      <c r="AI74" s="55">
        <f>SUM(Trading!EA73:ED73)</f>
        <v>114</v>
      </c>
      <c r="AJ74" s="55">
        <f>SUM(Trading!EE73:EH73)</f>
        <v>114</v>
      </c>
      <c r="AK74" s="55">
        <f>SUM(Trading!EI73:EL73)</f>
        <v>114</v>
      </c>
      <c r="AL74" s="55">
        <f>SUM(Trading!EM73:EP73)</f>
        <v>114</v>
      </c>
      <c r="AM74" s="55">
        <f>SUM(Trading!EQ73:ET73)</f>
        <v>114</v>
      </c>
      <c r="AN74" s="55">
        <f>SUM(Trading!EU73:EX73)</f>
        <v>114</v>
      </c>
      <c r="AO74" s="55">
        <f>SUM(Trading!EY73:FB73)</f>
        <v>114</v>
      </c>
    </row>
    <row r="75" spans="1:41" x14ac:dyDescent="0.25">
      <c r="A75" s="58" t="s">
        <v>22</v>
      </c>
      <c r="B75" s="53" t="s">
        <v>70</v>
      </c>
      <c r="C75" s="65">
        <f>SUM(Trading!C74:F74)</f>
        <v>115.00000000000001</v>
      </c>
      <c r="D75" s="65">
        <f>SUM(Trading!G74:J74)</f>
        <v>115.00000000000001</v>
      </c>
      <c r="E75" s="65">
        <f>SUM(Trading!K74:N74)</f>
        <v>115.00000000000001</v>
      </c>
      <c r="F75" s="65">
        <f>SUM(Trading!O74:R74)</f>
        <v>115.00000000000001</v>
      </c>
      <c r="G75" s="65">
        <f>SUM(Trading!S74:V74)</f>
        <v>115.00000000000001</v>
      </c>
      <c r="H75" s="65">
        <f>SUM(Trading!W74:Z74)</f>
        <v>115.00000000000001</v>
      </c>
      <c r="I75" s="65">
        <f>SUM(Trading!AA74:AD74)</f>
        <v>115.00000000000001</v>
      </c>
      <c r="J75" s="65">
        <f>SUM(Trading!AE74:AH74)</f>
        <v>115.00000000000001</v>
      </c>
      <c r="K75" s="65">
        <f>SUM(Trading!AI74:AL74)</f>
        <v>115.00000000000001</v>
      </c>
      <c r="L75" s="65">
        <f>SUM(Trading!AM74:AP74)</f>
        <v>115.00000000000001</v>
      </c>
      <c r="M75" s="65">
        <f>SUM(Trading!AQ74:AT74)</f>
        <v>115.00000000000001</v>
      </c>
      <c r="N75" s="65">
        <f>SUM(Trading!AU74:AX74)</f>
        <v>115.00000000000001</v>
      </c>
      <c r="O75" s="65">
        <f>SUM(Trading!AY74:BB74)</f>
        <v>115.00000000000001</v>
      </c>
      <c r="P75" s="65">
        <f>SUM(Trading!BC74:BF74)</f>
        <v>115.00000000000001</v>
      </c>
      <c r="Q75" s="65">
        <f>SUM(Trading!BG74:BJ74)</f>
        <v>115.00000000000001</v>
      </c>
      <c r="R75" s="65">
        <f>SUM(Trading!BK74:BN74)</f>
        <v>115.00000000000001</v>
      </c>
      <c r="S75" s="65">
        <f>SUM(Trading!BO74:BR74)</f>
        <v>115.00000000000001</v>
      </c>
      <c r="T75" s="65">
        <f>SUM(Trading!BS74:BV74)</f>
        <v>115.00000000000001</v>
      </c>
      <c r="U75" s="65">
        <f>SUM(Trading!BW74:BZ74)</f>
        <v>115.00000000000001</v>
      </c>
      <c r="V75" s="65">
        <f>SUM(Trading!CA74:CD74)</f>
        <v>115.00000000000001</v>
      </c>
      <c r="W75" s="65">
        <f>SUM(Trading!CE74:CH74)</f>
        <v>115.00000000000001</v>
      </c>
      <c r="X75" s="65">
        <f>SUM(Trading!CI74:CL74)</f>
        <v>115.00000000000001</v>
      </c>
      <c r="Y75" s="65">
        <f>SUM(Trading!CM74:CP74)</f>
        <v>115.00000000000001</v>
      </c>
      <c r="Z75" s="65">
        <f>SUM(Trading!CQ74:CT74)</f>
        <v>115.00000000000001</v>
      </c>
      <c r="AA75" s="55">
        <f>SUM(Trading!CU74:CX74)</f>
        <v>115.00000000000001</v>
      </c>
      <c r="AB75" s="55">
        <f>SUM(Trading!CY74:DB74)</f>
        <v>115.00000000000001</v>
      </c>
      <c r="AC75" s="55">
        <f>SUM(Trading!DC74:DF74)</f>
        <v>115.00000000000001</v>
      </c>
      <c r="AD75" s="55">
        <f>SUM(Trading!DG74:DJ74)</f>
        <v>115.00000000000001</v>
      </c>
      <c r="AE75" s="55">
        <f>SUM(Trading!DK74:DN74)</f>
        <v>115.00000000000001</v>
      </c>
      <c r="AF75" s="55">
        <f>SUM(Trading!DO74:DR74)</f>
        <v>115.00000000000001</v>
      </c>
      <c r="AG75" s="55">
        <f>SUM(Trading!DS74:DV74)</f>
        <v>115.00000000000001</v>
      </c>
      <c r="AH75" s="55">
        <f>SUM(Trading!DW74:DZ74)</f>
        <v>115.00000000000001</v>
      </c>
      <c r="AI75" s="55">
        <f>SUM(Trading!EA74:ED74)</f>
        <v>115.00000000000001</v>
      </c>
      <c r="AJ75" s="55">
        <f>SUM(Trading!EE74:EH74)</f>
        <v>115.00000000000001</v>
      </c>
      <c r="AK75" s="55">
        <f>SUM(Trading!EI74:EL74)</f>
        <v>115.00000000000001</v>
      </c>
      <c r="AL75" s="55">
        <f>SUM(Trading!EM74:EP74)</f>
        <v>115.00000000000001</v>
      </c>
      <c r="AM75" s="55">
        <f>SUM(Trading!EQ74:ET74)</f>
        <v>115.00000000000001</v>
      </c>
      <c r="AN75" s="55">
        <f>SUM(Trading!EU74:EX74)</f>
        <v>115.00000000000001</v>
      </c>
      <c r="AO75" s="55">
        <f>SUM(Trading!EY74:FB74)</f>
        <v>115.00000000000001</v>
      </c>
    </row>
    <row r="76" spans="1:41" x14ac:dyDescent="0.25">
      <c r="A76" s="58" t="s">
        <v>23</v>
      </c>
      <c r="B76" s="53" t="s">
        <v>70</v>
      </c>
      <c r="C76" s="65">
        <f>SUM(Trading!C75:F75)</f>
        <v>300</v>
      </c>
      <c r="D76" s="65">
        <f>SUM(Trading!G75:J75)</f>
        <v>300</v>
      </c>
      <c r="E76" s="65">
        <f>SUM(Trading!K75:N75)</f>
        <v>300</v>
      </c>
      <c r="F76" s="65">
        <f>SUM(Trading!O75:R75)</f>
        <v>300</v>
      </c>
      <c r="G76" s="65">
        <f>SUM(Trading!S75:V75)</f>
        <v>300</v>
      </c>
      <c r="H76" s="65">
        <f>SUM(Trading!W75:Z75)</f>
        <v>300</v>
      </c>
      <c r="I76" s="65">
        <f>SUM(Trading!AA75:AD75)</f>
        <v>300</v>
      </c>
      <c r="J76" s="65">
        <f>SUM(Trading!AE75:AH75)</f>
        <v>300</v>
      </c>
      <c r="K76" s="65">
        <f>SUM(Trading!AI75:AL75)</f>
        <v>300</v>
      </c>
      <c r="L76" s="65">
        <f>SUM(Trading!AM75:AP75)</f>
        <v>300</v>
      </c>
      <c r="M76" s="65">
        <f>SUM(Trading!AQ75:AT75)</f>
        <v>300</v>
      </c>
      <c r="N76" s="65">
        <f>SUM(Trading!AU75:AX75)</f>
        <v>300</v>
      </c>
      <c r="O76" s="65">
        <f>SUM(Trading!AY75:BB75)</f>
        <v>300</v>
      </c>
      <c r="P76" s="65">
        <f>SUM(Trading!BC75:BF75)</f>
        <v>300</v>
      </c>
      <c r="Q76" s="65">
        <f>SUM(Trading!BG75:BJ75)</f>
        <v>300</v>
      </c>
      <c r="R76" s="65">
        <f>SUM(Trading!BK75:BN75)</f>
        <v>300</v>
      </c>
      <c r="S76" s="65">
        <f>SUM(Trading!BO75:BR75)</f>
        <v>300</v>
      </c>
      <c r="T76" s="65">
        <f>SUM(Trading!BS75:BV75)</f>
        <v>300</v>
      </c>
      <c r="U76" s="65">
        <f>SUM(Trading!BW75:BZ75)</f>
        <v>300</v>
      </c>
      <c r="V76" s="65">
        <f>SUM(Trading!CA75:CD75)</f>
        <v>300</v>
      </c>
      <c r="W76" s="65">
        <f>SUM(Trading!CE75:CH75)</f>
        <v>300</v>
      </c>
      <c r="X76" s="65">
        <f>SUM(Trading!CI75:CL75)</f>
        <v>300</v>
      </c>
      <c r="Y76" s="65">
        <f>SUM(Trading!CM75:CP75)</f>
        <v>300</v>
      </c>
      <c r="Z76" s="65">
        <f>SUM(Trading!CQ75:CT75)</f>
        <v>300</v>
      </c>
      <c r="AA76" s="55">
        <f>SUM(Trading!CU75:CX75)</f>
        <v>300</v>
      </c>
      <c r="AB76" s="55">
        <f>SUM(Trading!CY75:DB75)</f>
        <v>300</v>
      </c>
      <c r="AC76" s="55">
        <f>SUM(Trading!DC75:DF75)</f>
        <v>300</v>
      </c>
      <c r="AD76" s="55">
        <f>SUM(Trading!DG75:DJ75)</f>
        <v>300</v>
      </c>
      <c r="AE76" s="55">
        <f>SUM(Trading!DK75:DN75)</f>
        <v>300</v>
      </c>
      <c r="AF76" s="55">
        <f>SUM(Trading!DO75:DR75)</f>
        <v>300</v>
      </c>
      <c r="AG76" s="55">
        <f>SUM(Trading!DS75:DV75)</f>
        <v>300</v>
      </c>
      <c r="AH76" s="55">
        <f>SUM(Trading!DW75:DZ75)</f>
        <v>300</v>
      </c>
      <c r="AI76" s="55">
        <f>SUM(Trading!EA75:ED75)</f>
        <v>300</v>
      </c>
      <c r="AJ76" s="55">
        <f>SUM(Trading!EE75:EH75)</f>
        <v>300</v>
      </c>
      <c r="AK76" s="55">
        <f>SUM(Trading!EI75:EL75)</f>
        <v>300</v>
      </c>
      <c r="AL76" s="55">
        <f>SUM(Trading!EM75:EP75)</f>
        <v>300</v>
      </c>
      <c r="AM76" s="55">
        <f>SUM(Trading!EQ75:ET75)</f>
        <v>300</v>
      </c>
      <c r="AN76" s="55">
        <f>SUM(Trading!EU75:EX75)</f>
        <v>300</v>
      </c>
      <c r="AO76" s="55">
        <f>SUM(Trading!EY75:FB75)</f>
        <v>300</v>
      </c>
    </row>
    <row r="77" spans="1:41" x14ac:dyDescent="0.25">
      <c r="A77" s="58" t="s">
        <v>25</v>
      </c>
      <c r="B77" s="53" t="s">
        <v>70</v>
      </c>
      <c r="C77" s="65">
        <f>SUM(Trading!C77:F77)</f>
        <v>240</v>
      </c>
      <c r="D77" s="65">
        <f>SUM(Trading!G77:J77)</f>
        <v>240</v>
      </c>
      <c r="E77" s="65">
        <f>SUM(Trading!K77:N77)</f>
        <v>240</v>
      </c>
      <c r="F77" s="65">
        <f>SUM(Trading!O77:R77)</f>
        <v>240</v>
      </c>
      <c r="G77" s="65">
        <f>SUM(Trading!S77:V77)</f>
        <v>240</v>
      </c>
      <c r="H77" s="65">
        <f>SUM(Trading!W77:Z77)</f>
        <v>240</v>
      </c>
      <c r="I77" s="65">
        <f>SUM(Trading!AA77:AD77)</f>
        <v>240</v>
      </c>
      <c r="J77" s="65">
        <f>SUM(Trading!AE77:AH77)</f>
        <v>240</v>
      </c>
      <c r="K77" s="65">
        <f>SUM(Trading!AI77:AL77)</f>
        <v>240</v>
      </c>
      <c r="L77" s="65">
        <f>SUM(Trading!AM77:AP77)</f>
        <v>240</v>
      </c>
      <c r="M77" s="65">
        <f>SUM(Trading!AQ77:AT77)</f>
        <v>240</v>
      </c>
      <c r="N77" s="65">
        <f>SUM(Trading!AU77:AX77)</f>
        <v>240</v>
      </c>
      <c r="O77" s="65">
        <f>SUM(Trading!AY77:BB77)</f>
        <v>240</v>
      </c>
      <c r="P77" s="65">
        <f>SUM(Trading!BC77:BF77)</f>
        <v>240</v>
      </c>
      <c r="Q77" s="65">
        <f>SUM(Trading!BG77:BJ77)</f>
        <v>240</v>
      </c>
      <c r="R77" s="65">
        <f>SUM(Trading!BK77:BN77)</f>
        <v>240</v>
      </c>
      <c r="S77" s="65">
        <f>SUM(Trading!BO77:BR77)</f>
        <v>240</v>
      </c>
      <c r="T77" s="65">
        <f>SUM(Trading!BS77:BV77)</f>
        <v>240</v>
      </c>
      <c r="U77" s="65">
        <f>SUM(Trading!BW77:BZ77)</f>
        <v>240</v>
      </c>
      <c r="V77" s="65">
        <f>SUM(Trading!CA77:CD77)</f>
        <v>240</v>
      </c>
      <c r="W77" s="65">
        <f>SUM(Trading!CE77:CH77)</f>
        <v>240</v>
      </c>
      <c r="X77" s="65">
        <f>SUM(Trading!CI77:CL77)</f>
        <v>240</v>
      </c>
      <c r="Y77" s="65">
        <f>SUM(Trading!CM77:CP77)</f>
        <v>240</v>
      </c>
      <c r="Z77" s="65">
        <f>SUM(Trading!CQ77:CT77)</f>
        <v>240</v>
      </c>
      <c r="AA77" s="55">
        <f>SUM(Trading!CU77:CX77)</f>
        <v>240</v>
      </c>
      <c r="AB77" s="55">
        <f>SUM(Trading!CY77:DB77)</f>
        <v>240</v>
      </c>
      <c r="AC77" s="55">
        <f>SUM(Trading!DC77:DF77)</f>
        <v>240</v>
      </c>
      <c r="AD77" s="55">
        <f>SUM(Trading!DG77:DJ77)</f>
        <v>240</v>
      </c>
      <c r="AE77" s="55">
        <f>SUM(Trading!DK77:DN77)</f>
        <v>240</v>
      </c>
      <c r="AF77" s="55">
        <f>SUM(Trading!DO77:DR77)</f>
        <v>240</v>
      </c>
      <c r="AG77" s="55">
        <f>SUM(Trading!DS77:DV77)</f>
        <v>240</v>
      </c>
      <c r="AH77" s="55">
        <f>SUM(Trading!DW77:DZ77)</f>
        <v>240</v>
      </c>
      <c r="AI77" s="55">
        <f>SUM(Trading!EA77:ED77)</f>
        <v>240</v>
      </c>
      <c r="AJ77" s="55">
        <f>SUM(Trading!EE77:EH77)</f>
        <v>240</v>
      </c>
      <c r="AK77" s="55">
        <f>SUM(Trading!EI77:EL77)</f>
        <v>240</v>
      </c>
      <c r="AL77" s="55">
        <f>SUM(Trading!EM77:EP77)</f>
        <v>240</v>
      </c>
      <c r="AM77" s="55">
        <f>SUM(Trading!EQ77:ET77)</f>
        <v>240</v>
      </c>
      <c r="AN77" s="55">
        <f>SUM(Trading!EU77:EX77)</f>
        <v>240</v>
      </c>
      <c r="AO77" s="55">
        <f>SUM(Trading!EY77:FB77)</f>
        <v>240</v>
      </c>
    </row>
    <row r="78" spans="1:41" ht="7.95" customHeight="1" x14ac:dyDescent="0.25">
      <c r="A78" s="73"/>
      <c r="B78" s="73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</row>
    <row r="79" spans="1:41" ht="7.95" customHeight="1" x14ac:dyDescent="0.25"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</row>
    <row r="80" spans="1:41" x14ac:dyDescent="0.25">
      <c r="A80" s="53" t="s">
        <v>0</v>
      </c>
      <c r="B80" s="55"/>
      <c r="C80" s="65">
        <f t="shared" ref="C80:AB80" si="59">SUM(C63:C78)</f>
        <v>26157.599999999999</v>
      </c>
      <c r="D80" s="65">
        <f t="shared" si="59"/>
        <v>26157.599999999999</v>
      </c>
      <c r="E80" s="65">
        <f t="shared" si="59"/>
        <v>22416.949999999997</v>
      </c>
      <c r="F80" s="65">
        <f t="shared" si="59"/>
        <v>17495</v>
      </c>
      <c r="G80" s="65">
        <f t="shared" si="59"/>
        <v>17495</v>
      </c>
      <c r="H80" s="65">
        <f t="shared" si="59"/>
        <v>17495</v>
      </c>
      <c r="I80" s="65">
        <f t="shared" si="59"/>
        <v>17495</v>
      </c>
      <c r="J80" s="65">
        <f t="shared" si="59"/>
        <v>17495</v>
      </c>
      <c r="K80" s="65">
        <f t="shared" si="59"/>
        <v>17495</v>
      </c>
      <c r="L80" s="65">
        <f t="shared" si="59"/>
        <v>17495</v>
      </c>
      <c r="M80" s="65">
        <f t="shared" si="59"/>
        <v>17495</v>
      </c>
      <c r="N80" s="65">
        <f t="shared" si="59"/>
        <v>17495</v>
      </c>
      <c r="O80" s="65">
        <f t="shared" si="59"/>
        <v>17495</v>
      </c>
      <c r="P80" s="65">
        <f t="shared" si="59"/>
        <v>17495</v>
      </c>
      <c r="Q80" s="65">
        <f t="shared" si="59"/>
        <v>17495</v>
      </c>
      <c r="R80" s="65">
        <f t="shared" si="59"/>
        <v>17495</v>
      </c>
      <c r="S80" s="65">
        <f t="shared" si="59"/>
        <v>17495</v>
      </c>
      <c r="T80" s="65">
        <f t="shared" si="59"/>
        <v>17495</v>
      </c>
      <c r="U80" s="65">
        <f t="shared" si="59"/>
        <v>17495</v>
      </c>
      <c r="V80" s="65">
        <f t="shared" si="59"/>
        <v>17495</v>
      </c>
      <c r="W80" s="65">
        <f t="shared" si="59"/>
        <v>17495</v>
      </c>
      <c r="X80" s="65">
        <f t="shared" si="59"/>
        <v>17495</v>
      </c>
      <c r="Y80" s="65">
        <f t="shared" si="59"/>
        <v>17495</v>
      </c>
      <c r="Z80" s="65">
        <f t="shared" si="59"/>
        <v>17495</v>
      </c>
      <c r="AA80" s="55">
        <f t="shared" si="59"/>
        <v>17495</v>
      </c>
      <c r="AB80" s="55">
        <f t="shared" si="59"/>
        <v>17495</v>
      </c>
      <c r="AC80" s="55">
        <f t="shared" ref="AC80" si="60">SUM(AC63:AC78)</f>
        <v>17495</v>
      </c>
      <c r="AD80" s="55">
        <f t="shared" ref="AD80" si="61">SUM(AD63:AD78)</f>
        <v>17495</v>
      </c>
      <c r="AE80" s="55">
        <f t="shared" ref="AE80" si="62">SUM(AE63:AE78)</f>
        <v>17495</v>
      </c>
      <c r="AF80" s="55">
        <f t="shared" ref="AF80" si="63">SUM(AF63:AF78)</f>
        <v>17495</v>
      </c>
      <c r="AG80" s="55">
        <f t="shared" ref="AG80" si="64">SUM(AG63:AG78)</f>
        <v>17495</v>
      </c>
      <c r="AH80" s="55">
        <f t="shared" ref="AH80" si="65">SUM(AH63:AH78)</f>
        <v>17495</v>
      </c>
      <c r="AI80" s="55">
        <f t="shared" ref="AI80" si="66">SUM(AI63:AI78)</f>
        <v>17495</v>
      </c>
      <c r="AJ80" s="55">
        <f t="shared" ref="AJ80" si="67">SUM(AJ63:AJ78)</f>
        <v>17495</v>
      </c>
      <c r="AK80" s="55">
        <f t="shared" ref="AK80" si="68">SUM(AK63:AK78)</f>
        <v>17495</v>
      </c>
      <c r="AL80" s="55">
        <f t="shared" ref="AL80" si="69">SUM(AL63:AL78)</f>
        <v>17495</v>
      </c>
      <c r="AM80" s="55">
        <f t="shared" ref="AM80" si="70">SUM(AM63:AM78)</f>
        <v>17495</v>
      </c>
      <c r="AN80" s="55">
        <f t="shared" ref="AN80" si="71">SUM(AN63:AN78)</f>
        <v>17495</v>
      </c>
      <c r="AO80" s="55">
        <f t="shared" ref="AO80" si="72">SUM(AO63:AO78)</f>
        <v>17495</v>
      </c>
    </row>
    <row r="81" spans="1:41" x14ac:dyDescent="0.25">
      <c r="B81" s="5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</row>
    <row r="82" spans="1:41" x14ac:dyDescent="0.25">
      <c r="A82" s="53" t="s">
        <v>170</v>
      </c>
      <c r="B82" s="5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</row>
    <row r="83" spans="1:41" x14ac:dyDescent="0.25">
      <c r="A83" s="53" t="s">
        <v>169</v>
      </c>
      <c r="B83" s="55"/>
      <c r="C83" s="65">
        <f>SUM(Trading!C83:F83)</f>
        <v>13800</v>
      </c>
      <c r="D83" s="65">
        <f>SUM(Trading!D83:G83)</f>
        <v>13800</v>
      </c>
      <c r="E83" s="65">
        <f>SUM(Trading!E83:H83)</f>
        <v>13800</v>
      </c>
      <c r="F83" s="65">
        <f>SUM(Trading!F83:I83)</f>
        <v>13800</v>
      </c>
      <c r="G83" s="65">
        <f>SUM(Trading!G83:J83)</f>
        <v>13800</v>
      </c>
      <c r="H83" s="65">
        <f>SUM(Trading!H83:K83)</f>
        <v>13800</v>
      </c>
      <c r="I83" s="65">
        <f>SUM(Trading!I83:L83)</f>
        <v>13800</v>
      </c>
      <c r="J83" s="65">
        <f>SUM(Trading!J83:M83)</f>
        <v>13800</v>
      </c>
      <c r="K83" s="65">
        <f>SUM(Trading!K83:N83)</f>
        <v>13800</v>
      </c>
      <c r="L83" s="65">
        <f>SUM(Trading!L83:O83)</f>
        <v>13800</v>
      </c>
      <c r="M83" s="65">
        <f>SUM(Trading!M83:P83)</f>
        <v>13800</v>
      </c>
      <c r="N83" s="65">
        <f>SUM(Trading!N83:Q83)</f>
        <v>13800</v>
      </c>
      <c r="O83" s="65">
        <f>SUM(Trading!O83:R83)</f>
        <v>13800</v>
      </c>
      <c r="P83" s="65">
        <f>SUM(Trading!P83:S83)</f>
        <v>13800</v>
      </c>
      <c r="Q83" s="65">
        <f>SUM(Trading!Q83:T83)</f>
        <v>13800</v>
      </c>
      <c r="R83" s="65">
        <f>SUM(Trading!R83:U83)</f>
        <v>13800</v>
      </c>
      <c r="S83" s="65">
        <f>SUM(Trading!S83:V83)</f>
        <v>13800</v>
      </c>
      <c r="T83" s="65">
        <f>SUM(Trading!T83:W83)</f>
        <v>13800</v>
      </c>
      <c r="U83" s="65">
        <f>SUM(Trading!U83:X83)</f>
        <v>13800</v>
      </c>
      <c r="V83" s="65">
        <f>SUM(Trading!V83:Y83)</f>
        <v>13800</v>
      </c>
      <c r="W83" s="65">
        <f>SUM(Trading!W83:Z83)</f>
        <v>13800</v>
      </c>
      <c r="X83" s="65">
        <f>SUM(Trading!X83:AA83)</f>
        <v>13800</v>
      </c>
      <c r="Y83" s="65">
        <f>SUM(Trading!Y83:AB83)</f>
        <v>13800</v>
      </c>
      <c r="Z83" s="65">
        <f>SUM(Trading!Z83:AC83)</f>
        <v>13800</v>
      </c>
      <c r="AA83" s="55">
        <f>SUM(Trading!AA83:AD83)</f>
        <v>13800</v>
      </c>
      <c r="AB83" s="55">
        <f>SUM(Trading!AB83:AE83)</f>
        <v>13800</v>
      </c>
      <c r="AC83" s="55">
        <f>SUM(Trading!AF83:AI83)</f>
        <v>13800</v>
      </c>
      <c r="AD83" s="55">
        <f>SUM(Trading!AJ83:AM83)</f>
        <v>13800</v>
      </c>
      <c r="AE83" s="55">
        <f>SUM(Trading!AN83:AQ83)</f>
        <v>13800</v>
      </c>
      <c r="AF83" s="55">
        <f>SUM(Trading!AR83:AU83)</f>
        <v>13800</v>
      </c>
      <c r="AG83" s="55">
        <f>SUM(Trading!AV83:AY83)</f>
        <v>13800</v>
      </c>
      <c r="AH83" s="55">
        <f>SUM(Trading!AZ83:BC83)</f>
        <v>13800</v>
      </c>
      <c r="AI83" s="55">
        <f>SUM(Trading!BD83:BG83)</f>
        <v>13800</v>
      </c>
      <c r="AJ83" s="55">
        <f>SUM(Trading!BH83:BK83)</f>
        <v>13800</v>
      </c>
      <c r="AK83" s="55">
        <f>SUM(Trading!BL83:BO83)</f>
        <v>13800</v>
      </c>
      <c r="AL83" s="55">
        <f>SUM(Trading!BP83:BS83)</f>
        <v>13800</v>
      </c>
      <c r="AM83" s="55">
        <f>SUM(Trading!BT83:BW83)</f>
        <v>13800</v>
      </c>
      <c r="AN83" s="55">
        <f>SUM(Trading!BX83:CA83)</f>
        <v>13800</v>
      </c>
      <c r="AO83" s="55">
        <f>SUM(Trading!CB83:CE83)</f>
        <v>13800</v>
      </c>
    </row>
    <row r="84" spans="1:41" x14ac:dyDescent="0.25">
      <c r="B84" s="5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</row>
    <row r="85" spans="1:41" x14ac:dyDescent="0.25">
      <c r="A85" s="53" t="s">
        <v>161</v>
      </c>
      <c r="B85" s="5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</row>
    <row r="86" spans="1:41" x14ac:dyDescent="0.25">
      <c r="A86" s="58" t="s">
        <v>139</v>
      </c>
      <c r="B86" s="53" t="s">
        <v>71</v>
      </c>
      <c r="C86" s="65">
        <f>SUM(Trading!C86:F86)</f>
        <v>77999.999999999985</v>
      </c>
      <c r="D86" s="65">
        <f>SUM(Trading!D86:G86)</f>
        <v>77999.999999999985</v>
      </c>
      <c r="E86" s="65">
        <f>SUM(Trading!E86:H86)</f>
        <v>77999.999999999985</v>
      </c>
      <c r="F86" s="65">
        <f>SUM(Trading!F86:I86)</f>
        <v>77999.999999999985</v>
      </c>
      <c r="G86" s="65">
        <f>SUM(Trading!G86:J86)</f>
        <v>77999.999999999985</v>
      </c>
      <c r="H86" s="65">
        <f>SUM(Trading!H86:K86)</f>
        <v>77999.999999999985</v>
      </c>
      <c r="I86" s="65">
        <f>SUM(Trading!I86:L86)</f>
        <v>77999.999999999985</v>
      </c>
      <c r="J86" s="65">
        <f>SUM(Trading!J86:M86)</f>
        <v>77999.999999999985</v>
      </c>
      <c r="K86" s="65">
        <f>SUM(Trading!K86:N86)</f>
        <v>77999.999999999985</v>
      </c>
      <c r="L86" s="65">
        <f>SUM(Trading!L86:O86)</f>
        <v>77999.999999999985</v>
      </c>
      <c r="M86" s="65">
        <f>SUM(Trading!M86:P86)</f>
        <v>77999.999999999985</v>
      </c>
      <c r="N86" s="65">
        <f>SUM(Trading!N86:Q86)</f>
        <v>77999.999999999985</v>
      </c>
      <c r="O86" s="65">
        <f>SUM(Trading!O86:R86)</f>
        <v>77999.999999999985</v>
      </c>
      <c r="P86" s="65">
        <f>SUM(Trading!P86:S86)</f>
        <v>77999.999999999985</v>
      </c>
      <c r="Q86" s="65">
        <f>SUM(Trading!Q86:T86)</f>
        <v>77999.999999999985</v>
      </c>
      <c r="R86" s="65">
        <f>SUM(Trading!R86:U86)</f>
        <v>77999.999999999985</v>
      </c>
      <c r="S86" s="65">
        <f>SUM(Trading!S86:V86)</f>
        <v>77999.999999999985</v>
      </c>
      <c r="T86" s="65">
        <f>SUM(Trading!T86:W86)</f>
        <v>77999.999999999985</v>
      </c>
      <c r="U86" s="65">
        <f>SUM(Trading!U86:X86)</f>
        <v>77999.999999999985</v>
      </c>
      <c r="V86" s="65">
        <f>SUM(Trading!V86:Y86)</f>
        <v>77999.999999999985</v>
      </c>
      <c r="W86" s="65">
        <f>SUM(Trading!W86:Z86)</f>
        <v>77999.999999999985</v>
      </c>
      <c r="X86" s="65">
        <f>SUM(Trading!X86:AA86)</f>
        <v>77999.999999999985</v>
      </c>
      <c r="Y86" s="65">
        <f>SUM(Trading!Y86:AB86)</f>
        <v>77999.999999999985</v>
      </c>
      <c r="Z86" s="65">
        <f>SUM(Trading!Z86:AC86)</f>
        <v>77999.999999999985</v>
      </c>
      <c r="AA86" s="55">
        <f>SUM(Trading!AA86:AD86)</f>
        <v>77999.999999999985</v>
      </c>
      <c r="AB86" s="55">
        <f>SUM(Trading!AB86:AE86)</f>
        <v>77999.999999999985</v>
      </c>
      <c r="AC86" s="55">
        <f>SUM(Trading!AF86:AI86)</f>
        <v>77999.999999999985</v>
      </c>
      <c r="AD86" s="55">
        <f>SUM(Trading!AJ86:AM86)</f>
        <v>77999.999999999985</v>
      </c>
      <c r="AE86" s="55">
        <f>SUM(Trading!AN86:AQ86)</f>
        <v>77999.999999999985</v>
      </c>
      <c r="AF86" s="55">
        <f>SUM(Trading!AR86:AU86)</f>
        <v>77999.999999999985</v>
      </c>
      <c r="AG86" s="55">
        <f>SUM(Trading!AV86:AY86)</f>
        <v>77999.999999999985</v>
      </c>
      <c r="AH86" s="55">
        <f>SUM(Trading!AZ86:BC86)</f>
        <v>77999.999999999985</v>
      </c>
      <c r="AI86" s="55">
        <f>SUM(Trading!BD86:BG86)</f>
        <v>77999.999999999985</v>
      </c>
      <c r="AJ86" s="55">
        <f>SUM(Trading!BH86:BK86)</f>
        <v>77999.999999999985</v>
      </c>
      <c r="AK86" s="55">
        <f>SUM(Trading!BL86:BO86)</f>
        <v>77999.999999999985</v>
      </c>
      <c r="AL86" s="55">
        <f>SUM(Trading!BP86:BS86)</f>
        <v>77999.999999999985</v>
      </c>
      <c r="AM86" s="55">
        <f>SUM(Trading!BT86:BW86)</f>
        <v>77999.999999999985</v>
      </c>
      <c r="AN86" s="55">
        <f>SUM(Trading!BX86:CA86)</f>
        <v>77999.999999999985</v>
      </c>
      <c r="AO86" s="55">
        <f>SUM(Trading!CB86:CE86)</f>
        <v>77999.999999999985</v>
      </c>
    </row>
    <row r="87" spans="1:41" x14ac:dyDescent="0.25"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</row>
    <row r="88" spans="1:41" ht="7.95" customHeight="1" x14ac:dyDescent="0.25">
      <c r="A88" s="73"/>
      <c r="B88" s="73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</row>
    <row r="89" spans="1:41" ht="7.95" customHeight="1" x14ac:dyDescent="0.25"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</row>
    <row r="90" spans="1:41" x14ac:dyDescent="0.25">
      <c r="A90" s="53" t="s">
        <v>93</v>
      </c>
      <c r="B90" s="55"/>
      <c r="C90" s="65">
        <f t="shared" ref="C90:AB90" si="73">C59-C80-C86-C83</f>
        <v>-164080.13694744447</v>
      </c>
      <c r="D90" s="65">
        <f t="shared" si="73"/>
        <v>-135901.33694744448</v>
      </c>
      <c r="E90" s="65">
        <f t="shared" si="73"/>
        <v>-112636.54464744445</v>
      </c>
      <c r="F90" s="65">
        <f t="shared" si="73"/>
        <v>-75279.14926744446</v>
      </c>
      <c r="G90" s="65">
        <f t="shared" si="73"/>
        <v>-50614.658507444474</v>
      </c>
      <c r="H90" s="65">
        <f t="shared" si="73"/>
        <v>-2961.8585074444272</v>
      </c>
      <c r="I90" s="65">
        <f t="shared" si="73"/>
        <v>37338.141492555573</v>
      </c>
      <c r="J90" s="65">
        <f t="shared" si="73"/>
        <v>45138.141492555573</v>
      </c>
      <c r="K90" s="65">
        <f t="shared" si="73"/>
        <v>56838.141492555573</v>
      </c>
      <c r="L90" s="65">
        <f t="shared" si="73"/>
        <v>68538.141492555573</v>
      </c>
      <c r="M90" s="65">
        <f t="shared" si="73"/>
        <v>88038.141492555573</v>
      </c>
      <c r="N90" s="65">
        <f t="shared" si="73"/>
        <v>107538.14149255557</v>
      </c>
      <c r="O90" s="65">
        <f t="shared" si="73"/>
        <v>111126.14149255557</v>
      </c>
      <c r="P90" s="65">
        <f t="shared" si="73"/>
        <v>108372.81049293223</v>
      </c>
      <c r="Q90" s="65">
        <f t="shared" si="73"/>
        <v>134372.81049293221</v>
      </c>
      <c r="R90" s="65">
        <f t="shared" si="73"/>
        <v>134372.81049293221</v>
      </c>
      <c r="S90" s="65">
        <f t="shared" si="73"/>
        <v>161672.81049293221</v>
      </c>
      <c r="T90" s="65">
        <f t="shared" si="73"/>
        <v>170772.81049293221</v>
      </c>
      <c r="U90" s="65">
        <f t="shared" si="73"/>
        <v>169875.81049293221</v>
      </c>
      <c r="V90" s="65">
        <f t="shared" si="73"/>
        <v>167184.81049293221</v>
      </c>
      <c r="W90" s="65">
        <f t="shared" si="73"/>
        <v>167184.81049293221</v>
      </c>
      <c r="X90" s="65">
        <f t="shared" si="73"/>
        <v>167184.81049293221</v>
      </c>
      <c r="Y90" s="65">
        <f t="shared" si="73"/>
        <v>167184.81049293221</v>
      </c>
      <c r="Z90" s="65">
        <f t="shared" si="73"/>
        <v>167184.81049293221</v>
      </c>
      <c r="AA90" s="55">
        <f t="shared" si="73"/>
        <v>167184.81049293221</v>
      </c>
      <c r="AB90" s="55">
        <f t="shared" si="73"/>
        <v>167184.81049293221</v>
      </c>
      <c r="AC90" s="55">
        <f t="shared" ref="AC90" si="74">AC59-AC80-AC86-AC83</f>
        <v>167184.81049293221</v>
      </c>
      <c r="AD90" s="55">
        <f t="shared" ref="AD90" si="75">AD59-AD80-AD86-AD83</f>
        <v>167184.81049293221</v>
      </c>
      <c r="AE90" s="55">
        <f t="shared" ref="AE90" si="76">AE59-AE80-AE86-AE83</f>
        <v>167184.81049293221</v>
      </c>
      <c r="AF90" s="55">
        <f t="shared" ref="AF90" si="77">AF59-AF80-AF86-AF83</f>
        <v>167184.81049293221</v>
      </c>
      <c r="AG90" s="55">
        <f t="shared" ref="AG90" si="78">AG59-AG80-AG86-AG83</f>
        <v>167184.81049293221</v>
      </c>
      <c r="AH90" s="55">
        <f t="shared" ref="AH90" si="79">AH59-AH80-AH86-AH83</f>
        <v>167184.81049293221</v>
      </c>
      <c r="AI90" s="55">
        <f t="shared" ref="AI90" si="80">AI59-AI80-AI86-AI83</f>
        <v>167184.81049293221</v>
      </c>
      <c r="AJ90" s="55">
        <f t="shared" ref="AJ90" si="81">AJ59-AJ80-AJ86-AJ83</f>
        <v>167184.81049293221</v>
      </c>
      <c r="AK90" s="55">
        <f t="shared" ref="AK90" si="82">AK59-AK80-AK86-AK83</f>
        <v>167184.81049293221</v>
      </c>
      <c r="AL90" s="55">
        <f t="shared" ref="AL90" si="83">AL59-AL80-AL86-AL83</f>
        <v>167184.81049293221</v>
      </c>
      <c r="AM90" s="55">
        <f t="shared" ref="AM90" si="84">AM59-AM80-AM86-AM83</f>
        <v>167184.81049293221</v>
      </c>
      <c r="AN90" s="55">
        <f t="shared" ref="AN90" si="85">AN59-AN80-AN86-AN83</f>
        <v>167184.81049293221</v>
      </c>
      <c r="AO90" s="55">
        <f t="shared" ref="AO90" si="86">AO59-AO80-AO86-AO83</f>
        <v>167184.81049293221</v>
      </c>
    </row>
    <row r="91" spans="1:41" x14ac:dyDescent="0.25"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</row>
    <row r="92" spans="1:41" x14ac:dyDescent="0.25"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 t="s">
        <v>217</v>
      </c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</row>
    <row r="93" spans="1:41" x14ac:dyDescent="0.25"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</row>
    <row r="94" spans="1:41" x14ac:dyDescent="0.25">
      <c r="A94" s="53" t="s">
        <v>94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</row>
    <row r="95" spans="1:41" x14ac:dyDescent="0.25"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</row>
    <row r="96" spans="1:41" x14ac:dyDescent="0.25">
      <c r="A96" s="53" t="s">
        <v>63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</row>
    <row r="97" spans="1:41" x14ac:dyDescent="0.25">
      <c r="A97" s="53" t="s">
        <v>61</v>
      </c>
      <c r="C97" s="65">
        <f>SUM(Trading!C94:F94)</f>
        <v>67054</v>
      </c>
      <c r="D97" s="65">
        <f>SUM(Trading!G94:J94)</f>
        <v>54080</v>
      </c>
      <c r="E97" s="65">
        <f>SUM(Trading!K94:N94)</f>
        <v>54080</v>
      </c>
      <c r="F97" s="65">
        <f>SUM(Trading!O94:R94)</f>
        <v>60320</v>
      </c>
      <c r="G97" s="65">
        <f>SUM(Trading!S94:V94)</f>
        <v>62400</v>
      </c>
      <c r="H97" s="65">
        <f>SUM(Trading!W94:Z94)</f>
        <v>62400</v>
      </c>
      <c r="I97" s="65">
        <f>SUM(Trading!AA94:AD94)</f>
        <v>62400</v>
      </c>
      <c r="J97" s="65">
        <f>SUM(Trading!AE94:AH94)</f>
        <v>62400</v>
      </c>
      <c r="K97" s="65">
        <f>SUM(Trading!AI94:AL94)</f>
        <v>62400</v>
      </c>
      <c r="L97" s="65">
        <f>SUM(Trading!AM94:AP94)</f>
        <v>62400</v>
      </c>
      <c r="M97" s="65">
        <f>SUM(Trading!AQ94:AT94)</f>
        <v>62400</v>
      </c>
      <c r="N97" s="65">
        <f>SUM(Trading!AU94:AX94)</f>
        <v>62400</v>
      </c>
      <c r="O97" s="65">
        <f>SUM(Trading!AY94:BB94)</f>
        <v>62400</v>
      </c>
      <c r="P97" s="65">
        <f>SUM(Trading!BC94:BF94)</f>
        <v>62400</v>
      </c>
      <c r="Q97" s="65">
        <f>SUM(Trading!BG94:BJ94)</f>
        <v>62400</v>
      </c>
      <c r="R97" s="65">
        <f>SUM(Trading!BK94:BN94)</f>
        <v>62400</v>
      </c>
      <c r="S97" s="65">
        <f>SUM(Trading!BO94:BR94)</f>
        <v>62400</v>
      </c>
      <c r="T97" s="65">
        <f>SUM(Trading!BS94:BV94)</f>
        <v>62400</v>
      </c>
      <c r="U97" s="65">
        <f>SUM(Trading!BW94:BZ94)</f>
        <v>62400</v>
      </c>
      <c r="V97" s="65">
        <f>SUM(Trading!CA94:CD94)</f>
        <v>62400</v>
      </c>
      <c r="W97" s="65">
        <f>SUM(Trading!CE94:CH94)</f>
        <v>62400</v>
      </c>
      <c r="X97" s="65">
        <f>SUM(Trading!CI94:CL94)</f>
        <v>62400</v>
      </c>
      <c r="Y97" s="65">
        <f>SUM(Trading!CM94:CP94)</f>
        <v>62400</v>
      </c>
      <c r="Z97" s="65">
        <f>SUM(Trading!CQ94:CT94)</f>
        <v>62400</v>
      </c>
      <c r="AA97" s="55">
        <f>SUM(Trading!CU94:CX94)</f>
        <v>62400</v>
      </c>
      <c r="AB97" s="55">
        <f>SUM(Trading!CY94:DB94)</f>
        <v>62400</v>
      </c>
      <c r="AC97" s="55">
        <f>SUM(Trading!DC94:DF94)</f>
        <v>62400</v>
      </c>
      <c r="AD97" s="55">
        <f>SUM(Trading!DG94:DJ94)</f>
        <v>62400</v>
      </c>
      <c r="AE97" s="55">
        <f>SUM(Trading!DK94:DN94)</f>
        <v>62400</v>
      </c>
      <c r="AF97" s="55">
        <f>SUM(Trading!DO94:DR94)</f>
        <v>62400</v>
      </c>
      <c r="AG97" s="55">
        <f>SUM(Trading!DS94:DV94)</f>
        <v>62400</v>
      </c>
      <c r="AH97" s="55">
        <f>SUM(Trading!DW94:DZ94)</f>
        <v>62400</v>
      </c>
      <c r="AI97" s="55">
        <f>SUM(Trading!EA94:ED94)</f>
        <v>62400</v>
      </c>
      <c r="AJ97" s="55">
        <f>SUM(Trading!EE94:EH94)</f>
        <v>62400</v>
      </c>
      <c r="AK97" s="55">
        <f>SUM(Trading!EI94:EL94)</f>
        <v>62400</v>
      </c>
      <c r="AL97" s="55">
        <f>SUM(Trading!EM94:EP94)</f>
        <v>62400</v>
      </c>
      <c r="AM97" s="55">
        <f>SUM(Trading!EQ94:ET94)</f>
        <v>62400</v>
      </c>
      <c r="AN97" s="55">
        <f>SUM(Trading!EU94:EX94)</f>
        <v>62400</v>
      </c>
      <c r="AO97" s="55">
        <f>SUM(Trading!EY94:FB94)</f>
        <v>62400</v>
      </c>
    </row>
    <row r="98" spans="1:41" x14ac:dyDescent="0.25">
      <c r="A98" s="53" t="s">
        <v>60</v>
      </c>
      <c r="C98" s="65">
        <f>SUM(Trading!C95:F95)</f>
        <v>59514</v>
      </c>
      <c r="D98" s="65">
        <f>SUM(Trading!G95:J95)</f>
        <v>67080</v>
      </c>
      <c r="E98" s="65">
        <f>SUM(Trading!K95:N95)</f>
        <v>67080</v>
      </c>
      <c r="F98" s="65">
        <f>SUM(Trading!O95:R95)</f>
        <v>67080</v>
      </c>
      <c r="G98" s="65">
        <f>SUM(Trading!S95:V95)</f>
        <v>100620</v>
      </c>
      <c r="H98" s="65">
        <f>SUM(Trading!W95:Z95)</f>
        <v>111800</v>
      </c>
      <c r="I98" s="65">
        <f>SUM(Trading!AA95:AD95)</f>
        <v>111800</v>
      </c>
      <c r="J98" s="65">
        <f>SUM(Trading!AE95:AH95)</f>
        <v>111800</v>
      </c>
      <c r="K98" s="65">
        <f>SUM(Trading!AI95:AL95)</f>
        <v>111800</v>
      </c>
      <c r="L98" s="65">
        <f>SUM(Trading!AM95:AP95)</f>
        <v>111800</v>
      </c>
      <c r="M98" s="65">
        <f>SUM(Trading!AQ95:AT95)</f>
        <v>111800</v>
      </c>
      <c r="N98" s="65">
        <f>SUM(Trading!AU95:AX95)</f>
        <v>111800</v>
      </c>
      <c r="O98" s="65">
        <f>SUM(Trading!AY95:BB95)</f>
        <v>111800</v>
      </c>
      <c r="P98" s="65">
        <f>SUM(Trading!BC95:BF95)</f>
        <v>111800</v>
      </c>
      <c r="Q98" s="65">
        <f>SUM(Trading!BG95:BJ95)</f>
        <v>111800</v>
      </c>
      <c r="R98" s="65">
        <f>SUM(Trading!BK95:BN95)</f>
        <v>111800</v>
      </c>
      <c r="S98" s="65">
        <f>SUM(Trading!BO95:BR95)</f>
        <v>111800</v>
      </c>
      <c r="T98" s="65">
        <f>SUM(Trading!BS95:BV95)</f>
        <v>111800</v>
      </c>
      <c r="U98" s="65">
        <f>SUM(Trading!BW95:BZ95)</f>
        <v>111800</v>
      </c>
      <c r="V98" s="65">
        <f>SUM(Trading!CA95:CD95)</f>
        <v>111800</v>
      </c>
      <c r="W98" s="65">
        <f>SUM(Trading!CE95:CH95)</f>
        <v>111800</v>
      </c>
      <c r="X98" s="65">
        <f>SUM(Trading!CI95:CL95)</f>
        <v>111800</v>
      </c>
      <c r="Y98" s="65">
        <f>SUM(Trading!CM95:CP95)</f>
        <v>111800</v>
      </c>
      <c r="Z98" s="65">
        <f>SUM(Trading!CQ95:CT95)</f>
        <v>111800</v>
      </c>
      <c r="AA98" s="55">
        <f>SUM(Trading!CU95:CX95)</f>
        <v>111800</v>
      </c>
      <c r="AB98" s="55">
        <f>SUM(Trading!CY95:DB95)</f>
        <v>111800</v>
      </c>
      <c r="AC98" s="55">
        <f>SUM(Trading!DC95:DF95)</f>
        <v>111800</v>
      </c>
      <c r="AD98" s="55">
        <f>SUM(Trading!DG95:DJ95)</f>
        <v>111800</v>
      </c>
      <c r="AE98" s="55">
        <f>SUM(Trading!DK95:DN95)</f>
        <v>111800</v>
      </c>
      <c r="AF98" s="55">
        <f>SUM(Trading!DO95:DR95)</f>
        <v>111800</v>
      </c>
      <c r="AG98" s="55">
        <f>SUM(Trading!DS95:DV95)</f>
        <v>111800</v>
      </c>
      <c r="AH98" s="55">
        <f>SUM(Trading!DW95:DZ95)</f>
        <v>111800</v>
      </c>
      <c r="AI98" s="55">
        <f>SUM(Trading!EA95:ED95)</f>
        <v>111800</v>
      </c>
      <c r="AJ98" s="55">
        <f>SUM(Trading!EE95:EH95)</f>
        <v>111800</v>
      </c>
      <c r="AK98" s="55">
        <f>SUM(Trading!EI95:EL95)</f>
        <v>111800</v>
      </c>
      <c r="AL98" s="55">
        <f>SUM(Trading!EM95:EP95)</f>
        <v>111800</v>
      </c>
      <c r="AM98" s="55">
        <f>SUM(Trading!EQ95:ET95)</f>
        <v>111800</v>
      </c>
      <c r="AN98" s="55">
        <f>SUM(Trading!EU95:EX95)</f>
        <v>111800</v>
      </c>
      <c r="AO98" s="55">
        <f>SUM(Trading!EY95:FB95)</f>
        <v>111800</v>
      </c>
    </row>
    <row r="99" spans="1:41" x14ac:dyDescent="0.25">
      <c r="A99" s="53" t="s">
        <v>56</v>
      </c>
      <c r="C99" s="65">
        <f>SUM(Trading!C96:F96)</f>
        <v>18096</v>
      </c>
      <c r="D99" s="65">
        <f>SUM(Trading!G96:J96)</f>
        <v>25480</v>
      </c>
      <c r="E99" s="65">
        <f>SUM(Trading!K96:N96)</f>
        <v>30576</v>
      </c>
      <c r="F99" s="65">
        <f>SUM(Trading!O96:R96)</f>
        <v>40768</v>
      </c>
      <c r="G99" s="65">
        <f>SUM(Trading!S96:V96)</f>
        <v>40768</v>
      </c>
      <c r="H99" s="65">
        <f>SUM(Trading!W96:Z96)</f>
        <v>42952</v>
      </c>
      <c r="I99" s="65">
        <f>SUM(Trading!AA96:AD96)</f>
        <v>43680</v>
      </c>
      <c r="J99" s="65">
        <f>SUM(Trading!AE96:AH96)</f>
        <v>43680</v>
      </c>
      <c r="K99" s="65">
        <f>SUM(Trading!AI96:AL96)</f>
        <v>43680</v>
      </c>
      <c r="L99" s="65">
        <f>SUM(Trading!AM96:AP96)</f>
        <v>43680</v>
      </c>
      <c r="M99" s="65">
        <f>SUM(Trading!AQ96:AT96)</f>
        <v>43680</v>
      </c>
      <c r="N99" s="65">
        <f>SUM(Trading!AU96:AX96)</f>
        <v>43680</v>
      </c>
      <c r="O99" s="65">
        <f>SUM(Trading!AY96:BB96)</f>
        <v>45500</v>
      </c>
      <c r="P99" s="65">
        <f>SUM(Trading!BC96:BF96)</f>
        <v>47320</v>
      </c>
      <c r="Q99" s="65">
        <f>SUM(Trading!BG96:BJ96)</f>
        <v>47320</v>
      </c>
      <c r="R99" s="65">
        <f>SUM(Trading!BK96:BN96)</f>
        <v>47320</v>
      </c>
      <c r="S99" s="65">
        <f>SUM(Trading!BO96:BR96)</f>
        <v>47320</v>
      </c>
      <c r="T99" s="65">
        <f>SUM(Trading!BS96:BV96)</f>
        <v>47320</v>
      </c>
      <c r="U99" s="65">
        <f>SUM(Trading!BW96:BZ96)</f>
        <v>47320</v>
      </c>
      <c r="V99" s="65">
        <f>SUM(Trading!CA96:CD96)</f>
        <v>44590</v>
      </c>
      <c r="W99" s="65">
        <f>SUM(Trading!CE96:CH96)</f>
        <v>43680</v>
      </c>
      <c r="X99" s="65">
        <f>SUM(Trading!CI96:CL96)</f>
        <v>43680</v>
      </c>
      <c r="Y99" s="65">
        <f>SUM(Trading!CM96:CP96)</f>
        <v>43680</v>
      </c>
      <c r="Z99" s="65">
        <f>SUM(Trading!CQ96:CT96)</f>
        <v>43680</v>
      </c>
      <c r="AA99" s="55">
        <f>SUM(Trading!CU96:CX96)</f>
        <v>43680</v>
      </c>
      <c r="AB99" s="55">
        <f>SUM(Trading!CY96:DB96)</f>
        <v>43680</v>
      </c>
      <c r="AC99" s="55">
        <f>SUM(Trading!DC96:DF96)</f>
        <v>43680</v>
      </c>
      <c r="AD99" s="55">
        <f>SUM(Trading!DG96:DJ96)</f>
        <v>43680</v>
      </c>
      <c r="AE99" s="55">
        <f>SUM(Trading!DK96:DN96)</f>
        <v>43680</v>
      </c>
      <c r="AF99" s="55">
        <f>SUM(Trading!DO96:DR96)</f>
        <v>43680</v>
      </c>
      <c r="AG99" s="55">
        <f>SUM(Trading!DS96:DV96)</f>
        <v>43680</v>
      </c>
      <c r="AH99" s="55">
        <f>SUM(Trading!DW96:DZ96)</f>
        <v>43680</v>
      </c>
      <c r="AI99" s="55">
        <f>SUM(Trading!EA96:ED96)</f>
        <v>43680</v>
      </c>
      <c r="AJ99" s="55">
        <f>SUM(Trading!EE96:EH96)</f>
        <v>43680</v>
      </c>
      <c r="AK99" s="55">
        <f>SUM(Trading!EI96:EL96)</f>
        <v>43680</v>
      </c>
      <c r="AL99" s="55">
        <f>SUM(Trading!EM96:EP96)</f>
        <v>43680</v>
      </c>
      <c r="AM99" s="55">
        <f>SUM(Trading!EQ96:ET96)</f>
        <v>43680</v>
      </c>
      <c r="AN99" s="55">
        <f>SUM(Trading!EU96:EX96)</f>
        <v>43680</v>
      </c>
      <c r="AO99" s="55">
        <f>SUM(Trading!EY96:FB96)</f>
        <v>43680</v>
      </c>
    </row>
    <row r="100" spans="1:41" x14ac:dyDescent="0.25">
      <c r="A100" s="53" t="s">
        <v>57</v>
      </c>
      <c r="C100" s="65">
        <f>SUM(Trading!C97:F97)</f>
        <v>0</v>
      </c>
      <c r="D100" s="65">
        <f>SUM(Trading!G97:J97)</f>
        <v>13104</v>
      </c>
      <c r="E100" s="65">
        <f>SUM(Trading!K97:N97)</f>
        <v>13104</v>
      </c>
      <c r="F100" s="65">
        <f>SUM(Trading!O97:R97)</f>
        <v>13104</v>
      </c>
      <c r="G100" s="65">
        <f>SUM(Trading!S97:V97)</f>
        <v>13104</v>
      </c>
      <c r="H100" s="65">
        <f>SUM(Trading!W97:Z97)</f>
        <v>13104</v>
      </c>
      <c r="I100" s="65">
        <f>SUM(Trading!AA97:AD97)</f>
        <v>13104</v>
      </c>
      <c r="J100" s="65">
        <f>SUM(Trading!AE97:AH97)</f>
        <v>13104</v>
      </c>
      <c r="K100" s="65">
        <f>SUM(Trading!AI97:AL97)</f>
        <v>13104</v>
      </c>
      <c r="L100" s="65">
        <f>SUM(Trading!AM97:AP97)</f>
        <v>13104</v>
      </c>
      <c r="M100" s="65">
        <f>SUM(Trading!AQ97:AT97)</f>
        <v>13104</v>
      </c>
      <c r="N100" s="65">
        <f>SUM(Trading!AU97:AX97)</f>
        <v>13104</v>
      </c>
      <c r="O100" s="65">
        <f>SUM(Trading!AY97:BB97)</f>
        <v>13104</v>
      </c>
      <c r="P100" s="65">
        <f>SUM(Trading!BC97:BF97)</f>
        <v>13104</v>
      </c>
      <c r="Q100" s="65">
        <f>SUM(Trading!BG97:BJ97)</f>
        <v>13104</v>
      </c>
      <c r="R100" s="65">
        <f>SUM(Trading!BK97:BN97)</f>
        <v>13104</v>
      </c>
      <c r="S100" s="65">
        <f>SUM(Trading!BO97:BR97)</f>
        <v>13104</v>
      </c>
      <c r="T100" s="65">
        <f>SUM(Trading!BS97:BV97)</f>
        <v>13104</v>
      </c>
      <c r="U100" s="65">
        <f>SUM(Trading!BW97:BZ97)</f>
        <v>13104</v>
      </c>
      <c r="V100" s="65">
        <f>SUM(Trading!CA97:CD97)</f>
        <v>13104</v>
      </c>
      <c r="W100" s="65">
        <f>SUM(Trading!CE97:CH97)</f>
        <v>13104</v>
      </c>
      <c r="X100" s="65">
        <f>SUM(Trading!CI97:CL97)</f>
        <v>13104</v>
      </c>
      <c r="Y100" s="65">
        <f>SUM(Trading!CM97:CP97)</f>
        <v>13104</v>
      </c>
      <c r="Z100" s="65">
        <f>SUM(Trading!CQ97:CT97)</f>
        <v>13104</v>
      </c>
      <c r="AA100" s="55">
        <f>SUM(Trading!CU97:CX97)</f>
        <v>13104</v>
      </c>
      <c r="AB100" s="55">
        <f>SUM(Trading!CY97:DB97)</f>
        <v>13104</v>
      </c>
      <c r="AC100" s="55">
        <f>SUM(Trading!DC97:DF97)</f>
        <v>13104</v>
      </c>
      <c r="AD100" s="55">
        <f>SUM(Trading!DG97:DJ97)</f>
        <v>13104</v>
      </c>
      <c r="AE100" s="55">
        <f>SUM(Trading!DK97:DN97)</f>
        <v>13104</v>
      </c>
      <c r="AF100" s="55">
        <f>SUM(Trading!DO97:DR97)</f>
        <v>13104</v>
      </c>
      <c r="AG100" s="55">
        <f>SUM(Trading!DS97:DV97)</f>
        <v>13104</v>
      </c>
      <c r="AH100" s="55">
        <f>SUM(Trading!DW97:DZ97)</f>
        <v>13104</v>
      </c>
      <c r="AI100" s="55">
        <f>SUM(Trading!EA97:ED97)</f>
        <v>13104</v>
      </c>
      <c r="AJ100" s="55">
        <f>SUM(Trading!EE97:EH97)</f>
        <v>13104</v>
      </c>
      <c r="AK100" s="55">
        <f>SUM(Trading!EI97:EL97)</f>
        <v>13104</v>
      </c>
      <c r="AL100" s="55">
        <f>SUM(Trading!EM97:EP97)</f>
        <v>13104</v>
      </c>
      <c r="AM100" s="55">
        <f>SUM(Trading!EQ97:ET97)</f>
        <v>13104</v>
      </c>
      <c r="AN100" s="55">
        <f>SUM(Trading!EU97:EX97)</f>
        <v>13104</v>
      </c>
      <c r="AO100" s="55">
        <f>SUM(Trading!EY97:FB97)</f>
        <v>13104</v>
      </c>
    </row>
    <row r="101" spans="1:41" x14ac:dyDescent="0.25">
      <c r="A101" s="53" t="s">
        <v>9</v>
      </c>
      <c r="C101" s="65">
        <f>SUM(Trading!C98:F98)</f>
        <v>0</v>
      </c>
      <c r="D101" s="65">
        <f>SUM(Trading!G98:J98)</f>
        <v>0</v>
      </c>
      <c r="E101" s="65">
        <f>SUM(Trading!K98:N98)</f>
        <v>0</v>
      </c>
      <c r="F101" s="65">
        <f>SUM(Trading!O98:R98)</f>
        <v>0</v>
      </c>
      <c r="G101" s="65">
        <f>SUM(Trading!S98:V98)</f>
        <v>0</v>
      </c>
      <c r="H101" s="65">
        <f>SUM(Trading!W98:Z98)</f>
        <v>13000</v>
      </c>
      <c r="I101" s="65">
        <f>SUM(Trading!AA98:AD98)</f>
        <v>71500</v>
      </c>
      <c r="J101" s="65">
        <f>SUM(Trading!AE98:AH98)</f>
        <v>93600</v>
      </c>
      <c r="K101" s="65">
        <f>SUM(Trading!AI98:AL98)</f>
        <v>93600</v>
      </c>
      <c r="L101" s="65">
        <f>SUM(Trading!AM98:AP98)</f>
        <v>117000</v>
      </c>
      <c r="M101" s="65">
        <f>SUM(Trading!AQ98:AT98)</f>
        <v>117000</v>
      </c>
      <c r="N101" s="65">
        <f>SUM(Trading!AU98:AX98)</f>
        <v>156000</v>
      </c>
      <c r="O101" s="65">
        <f>SUM(Trading!AY98:BB98)</f>
        <v>156000</v>
      </c>
      <c r="P101" s="65">
        <f>SUM(Trading!BC98:BF98)</f>
        <v>156000</v>
      </c>
      <c r="Q101" s="65">
        <f>SUM(Trading!BG98:BJ98)</f>
        <v>169000</v>
      </c>
      <c r="R101" s="65">
        <f>SUM(Trading!BK98:BN98)</f>
        <v>182000</v>
      </c>
      <c r="S101" s="65">
        <f>SUM(Trading!BO98:BR98)</f>
        <v>191100</v>
      </c>
      <c r="T101" s="65">
        <f>SUM(Trading!BS98:BV98)</f>
        <v>218400</v>
      </c>
      <c r="U101" s="65">
        <f>SUM(Trading!BW98:BZ98)</f>
        <v>218400</v>
      </c>
      <c r="V101" s="65">
        <f>SUM(Trading!CA98:CD98)</f>
        <v>218400</v>
      </c>
      <c r="W101" s="65">
        <f>SUM(Trading!CE98:CH98)</f>
        <v>218400</v>
      </c>
      <c r="X101" s="65">
        <f>SUM(Trading!CI98:CL98)</f>
        <v>218400</v>
      </c>
      <c r="Y101" s="65">
        <f>SUM(Trading!CM98:CP98)</f>
        <v>218400</v>
      </c>
      <c r="Z101" s="65">
        <f>SUM(Trading!CQ98:CT98)</f>
        <v>218400</v>
      </c>
      <c r="AA101" s="55">
        <f>SUM(Trading!CU98:CX98)</f>
        <v>218400</v>
      </c>
      <c r="AB101" s="55">
        <f>SUM(Trading!CY98:DB98)</f>
        <v>218400</v>
      </c>
      <c r="AC101" s="55">
        <f>SUM(Trading!DC98:DF98)</f>
        <v>218400</v>
      </c>
      <c r="AD101" s="55">
        <f>SUM(Trading!DG98:DJ98)</f>
        <v>218400</v>
      </c>
      <c r="AE101" s="55">
        <f>SUM(Trading!DK98:DN98)</f>
        <v>218400</v>
      </c>
      <c r="AF101" s="55">
        <f>SUM(Trading!DO98:DR98)</f>
        <v>218400</v>
      </c>
      <c r="AG101" s="55">
        <f>SUM(Trading!DS98:DV98)</f>
        <v>218400</v>
      </c>
      <c r="AH101" s="55">
        <f>SUM(Trading!DW98:DZ98)</f>
        <v>218400</v>
      </c>
      <c r="AI101" s="55">
        <f>SUM(Trading!EA98:ED98)</f>
        <v>218400</v>
      </c>
      <c r="AJ101" s="55">
        <f>SUM(Trading!EE98:EH98)</f>
        <v>218400</v>
      </c>
      <c r="AK101" s="55">
        <f>SUM(Trading!EI98:EL98)</f>
        <v>218400</v>
      </c>
      <c r="AL101" s="55">
        <f>SUM(Trading!EM98:EP98)</f>
        <v>218400</v>
      </c>
      <c r="AM101" s="55">
        <f>SUM(Trading!EQ98:ET98)</f>
        <v>218400</v>
      </c>
      <c r="AN101" s="55">
        <f>SUM(Trading!EU98:EX98)</f>
        <v>218400</v>
      </c>
      <c r="AO101" s="55">
        <f>SUM(Trading!EY98:FB98)</f>
        <v>218400</v>
      </c>
    </row>
    <row r="102" spans="1:41" ht="7.95" customHeight="1" x14ac:dyDescent="0.25">
      <c r="A102" s="73"/>
      <c r="B102" s="73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</row>
    <row r="103" spans="1:41" ht="7.95" customHeight="1" x14ac:dyDescent="0.25"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</row>
    <row r="104" spans="1:41" ht="16.2" customHeight="1" x14ac:dyDescent="0.25">
      <c r="A104" s="53" t="s">
        <v>89</v>
      </c>
      <c r="C104" s="65">
        <f t="shared" ref="C104:AO104" si="87">SUM(C97:C101)</f>
        <v>144664</v>
      </c>
      <c r="D104" s="65">
        <f t="shared" si="87"/>
        <v>159744</v>
      </c>
      <c r="E104" s="65">
        <f t="shared" si="87"/>
        <v>164840</v>
      </c>
      <c r="F104" s="65">
        <f t="shared" si="87"/>
        <v>181272</v>
      </c>
      <c r="G104" s="65">
        <f t="shared" si="87"/>
        <v>216892</v>
      </c>
      <c r="H104" s="65">
        <f t="shared" si="87"/>
        <v>243256</v>
      </c>
      <c r="I104" s="65">
        <f t="shared" si="87"/>
        <v>302484</v>
      </c>
      <c r="J104" s="65">
        <f t="shared" si="87"/>
        <v>324584</v>
      </c>
      <c r="K104" s="65">
        <f t="shared" si="87"/>
        <v>324584</v>
      </c>
      <c r="L104" s="65">
        <f t="shared" si="87"/>
        <v>347984</v>
      </c>
      <c r="M104" s="65">
        <f t="shared" si="87"/>
        <v>347984</v>
      </c>
      <c r="N104" s="65">
        <f t="shared" si="87"/>
        <v>386984</v>
      </c>
      <c r="O104" s="65">
        <f t="shared" si="87"/>
        <v>388804</v>
      </c>
      <c r="P104" s="65">
        <f t="shared" si="87"/>
        <v>390624</v>
      </c>
      <c r="Q104" s="65">
        <f t="shared" si="87"/>
        <v>403624</v>
      </c>
      <c r="R104" s="65">
        <f t="shared" si="87"/>
        <v>416624</v>
      </c>
      <c r="S104" s="65">
        <f t="shared" si="87"/>
        <v>425724</v>
      </c>
      <c r="T104" s="65">
        <f t="shared" si="87"/>
        <v>453024</v>
      </c>
      <c r="U104" s="65">
        <f t="shared" si="87"/>
        <v>453024</v>
      </c>
      <c r="V104" s="65">
        <f t="shared" si="87"/>
        <v>450294</v>
      </c>
      <c r="W104" s="65">
        <f t="shared" si="87"/>
        <v>449384</v>
      </c>
      <c r="X104" s="65">
        <f t="shared" si="87"/>
        <v>449384</v>
      </c>
      <c r="Y104" s="65">
        <f t="shared" si="87"/>
        <v>449384</v>
      </c>
      <c r="Z104" s="65">
        <f t="shared" si="87"/>
        <v>449384</v>
      </c>
      <c r="AA104" s="55">
        <f t="shared" si="87"/>
        <v>449384</v>
      </c>
      <c r="AB104" s="55">
        <f t="shared" si="87"/>
        <v>449384</v>
      </c>
      <c r="AC104" s="55">
        <f t="shared" si="87"/>
        <v>449384</v>
      </c>
      <c r="AD104" s="55">
        <f t="shared" si="87"/>
        <v>449384</v>
      </c>
      <c r="AE104" s="55">
        <f t="shared" si="87"/>
        <v>449384</v>
      </c>
      <c r="AF104" s="55">
        <f t="shared" si="87"/>
        <v>449384</v>
      </c>
      <c r="AG104" s="55">
        <f t="shared" si="87"/>
        <v>449384</v>
      </c>
      <c r="AH104" s="55">
        <f t="shared" si="87"/>
        <v>449384</v>
      </c>
      <c r="AI104" s="55">
        <f t="shared" si="87"/>
        <v>449384</v>
      </c>
      <c r="AJ104" s="55">
        <f t="shared" si="87"/>
        <v>449384</v>
      </c>
      <c r="AK104" s="55">
        <f t="shared" si="87"/>
        <v>449384</v>
      </c>
      <c r="AL104" s="55">
        <f t="shared" si="87"/>
        <v>449384</v>
      </c>
      <c r="AM104" s="55">
        <f t="shared" si="87"/>
        <v>449384</v>
      </c>
      <c r="AN104" s="55">
        <f t="shared" si="87"/>
        <v>449384</v>
      </c>
      <c r="AO104" s="55">
        <f t="shared" si="87"/>
        <v>449384</v>
      </c>
    </row>
    <row r="105" spans="1:41" ht="16.2" customHeight="1" x14ac:dyDescent="0.25"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</row>
    <row r="106" spans="1:41" ht="16.2" customHeight="1" x14ac:dyDescent="0.25">
      <c r="A106" s="53" t="s">
        <v>90</v>
      </c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</row>
    <row r="107" spans="1:41" s="57" customFormat="1" ht="16.2" customHeight="1" x14ac:dyDescent="0.25">
      <c r="A107" s="57" t="s">
        <v>38</v>
      </c>
      <c r="C107" s="65">
        <f>SUM(Trading!C104:F104)</f>
        <v>2346.8000000000002</v>
      </c>
      <c r="D107" s="65">
        <f>SUM(Trading!G104:J104)</f>
        <v>3421.6</v>
      </c>
      <c r="E107" s="65">
        <f>SUM(Trading!K104:N104)</f>
        <v>3494.4</v>
      </c>
      <c r="F107" s="65">
        <f>SUM(Trading!O104:R104)</f>
        <v>3796</v>
      </c>
      <c r="G107" s="65">
        <f>SUM(Trading!S104:V104)</f>
        <v>4628</v>
      </c>
      <c r="H107" s="65">
        <f>SUM(Trading!W104:Z104)</f>
        <v>4919.2000000000007</v>
      </c>
      <c r="I107" s="65">
        <f>SUM(Trading!AA104:AD104)</f>
        <v>4929.6000000000004</v>
      </c>
      <c r="J107" s="65">
        <f>SUM(Trading!AE104:AH104)</f>
        <v>4929.6000000000004</v>
      </c>
      <c r="K107" s="65">
        <f>SUM(Trading!AI104:AL104)</f>
        <v>4929.6000000000004</v>
      </c>
      <c r="L107" s="65">
        <f>SUM(Trading!AM104:AP104)</f>
        <v>4929.6000000000004</v>
      </c>
      <c r="M107" s="65">
        <f>SUM(Trading!AQ104:AT104)</f>
        <v>4929.6000000000004</v>
      </c>
      <c r="N107" s="65">
        <f>SUM(Trading!AU104:AX104)</f>
        <v>4929.6000000000004</v>
      </c>
      <c r="O107" s="65">
        <f>SUM(Trading!AY104:BB104)</f>
        <v>4955.6000000000004</v>
      </c>
      <c r="P107" s="65">
        <f>SUM(Trading!BC104:BF104)</f>
        <v>4981.6000000000004</v>
      </c>
      <c r="Q107" s="65">
        <f>SUM(Trading!BG104:BJ104)</f>
        <v>4981.6000000000004</v>
      </c>
      <c r="R107" s="65">
        <f>SUM(Trading!BK104:BN104)</f>
        <v>4981.6000000000004</v>
      </c>
      <c r="S107" s="65">
        <f>SUM(Trading!BO104:BR104)</f>
        <v>4981.6000000000004</v>
      </c>
      <c r="T107" s="65">
        <f>SUM(Trading!BS104:BV104)</f>
        <v>4981.6000000000004</v>
      </c>
      <c r="U107" s="65">
        <f>SUM(Trading!BW104:BZ104)</f>
        <v>4981.6000000000004</v>
      </c>
      <c r="V107" s="65">
        <f>SUM(Trading!CA104:CD104)</f>
        <v>4942.6000000000004</v>
      </c>
      <c r="W107" s="65">
        <f>SUM(Trading!CE104:CH104)</f>
        <v>4929.6000000000004</v>
      </c>
      <c r="X107" s="65">
        <f>SUM(Trading!CI104:CL104)</f>
        <v>4929.6000000000004</v>
      </c>
      <c r="Y107" s="65">
        <f>SUM(Trading!CM104:CP104)</f>
        <v>4929.6000000000004</v>
      </c>
      <c r="Z107" s="65">
        <f>SUM(Trading!CQ104:CT104)</f>
        <v>4929.6000000000004</v>
      </c>
      <c r="AA107" s="55">
        <f>SUM(Trading!CU104:CX104)</f>
        <v>4929.6000000000004</v>
      </c>
      <c r="AB107" s="55">
        <f>SUM(Trading!CY104:DB104)</f>
        <v>4929.6000000000004</v>
      </c>
      <c r="AC107" s="55">
        <f>SUM(Trading!DC104:DF104)</f>
        <v>4929.6000000000004</v>
      </c>
      <c r="AD107" s="55">
        <f>SUM(Trading!DG104:DJ104)</f>
        <v>4929.6000000000004</v>
      </c>
      <c r="AE107" s="55">
        <f>SUM(Trading!DK104:DN104)</f>
        <v>4929.6000000000004</v>
      </c>
      <c r="AF107" s="55">
        <f>SUM(Trading!DO104:DR104)</f>
        <v>4929.6000000000004</v>
      </c>
      <c r="AG107" s="55">
        <f>SUM(Trading!DS104:DV104)</f>
        <v>4929.6000000000004</v>
      </c>
      <c r="AH107" s="55">
        <f>SUM(Trading!DW104:DZ104)</f>
        <v>4929.6000000000004</v>
      </c>
      <c r="AI107" s="55">
        <f>SUM(Trading!EA104:ED104)</f>
        <v>4929.6000000000004</v>
      </c>
      <c r="AJ107" s="55">
        <f>SUM(Trading!EE104:EH104)</f>
        <v>4929.6000000000004</v>
      </c>
      <c r="AK107" s="55">
        <f>SUM(Trading!EI104:EL104)</f>
        <v>4929.6000000000004</v>
      </c>
      <c r="AL107" s="55">
        <f>SUM(Trading!EM104:EP104)</f>
        <v>4929.6000000000004</v>
      </c>
      <c r="AM107" s="55">
        <f>SUM(Trading!EQ104:ET104)</f>
        <v>4929.6000000000004</v>
      </c>
      <c r="AN107" s="55">
        <f>SUM(Trading!EU104:EX104)</f>
        <v>4929.6000000000004</v>
      </c>
      <c r="AO107" s="55">
        <f>SUM(Trading!EY104:FB104)</f>
        <v>4929.6000000000004</v>
      </c>
    </row>
    <row r="108" spans="1:41" s="57" customFormat="1" ht="16.2" customHeight="1" x14ac:dyDescent="0.25">
      <c r="A108" s="57" t="s">
        <v>22</v>
      </c>
      <c r="C108" s="65">
        <f>SUM(Trading!C105:F105)</f>
        <v>674.80000000000007</v>
      </c>
      <c r="D108" s="65">
        <f>SUM(Trading!G105:J105)</f>
        <v>686.40000000000009</v>
      </c>
      <c r="E108" s="65">
        <f>SUM(Trading!K105:N105)</f>
        <v>786.50000000000011</v>
      </c>
      <c r="F108" s="65">
        <f>SUM(Trading!O105:R105)</f>
        <v>886.60000000000014</v>
      </c>
      <c r="G108" s="65">
        <f>SUM(Trading!S105:V105)</f>
        <v>1058.2000000000003</v>
      </c>
      <c r="H108" s="65">
        <f>SUM(Trading!W105:Z105)</f>
        <v>1086.8000000000002</v>
      </c>
      <c r="I108" s="65">
        <f>SUM(Trading!AA105:AD105)</f>
        <v>1086.8000000000002</v>
      </c>
      <c r="J108" s="65">
        <f>SUM(Trading!AE105:AH105)</f>
        <v>1086.8000000000002</v>
      </c>
      <c r="K108" s="65">
        <f>SUM(Trading!AI105:AL105)</f>
        <v>1086.8000000000002</v>
      </c>
      <c r="L108" s="65">
        <f>SUM(Trading!AM105:AP105)</f>
        <v>1086.8000000000002</v>
      </c>
      <c r="M108" s="65">
        <f>SUM(Trading!AQ105:AT105)</f>
        <v>1086.8000000000002</v>
      </c>
      <c r="N108" s="65">
        <f>SUM(Trading!AU105:AX105)</f>
        <v>1086.8000000000002</v>
      </c>
      <c r="O108" s="65">
        <f>SUM(Trading!AY105:BB105)</f>
        <v>1086.8000000000002</v>
      </c>
      <c r="P108" s="65">
        <f>SUM(Trading!BC105:BF105)</f>
        <v>1086.8000000000002</v>
      </c>
      <c r="Q108" s="65">
        <f>SUM(Trading!BG105:BJ105)</f>
        <v>1086.8000000000002</v>
      </c>
      <c r="R108" s="65">
        <f>SUM(Trading!BK105:BN105)</f>
        <v>1086.8000000000002</v>
      </c>
      <c r="S108" s="65">
        <f>SUM(Trading!BO105:BR105)</f>
        <v>1086.8000000000002</v>
      </c>
      <c r="T108" s="65">
        <f>SUM(Trading!BS105:BV105)</f>
        <v>1086.8000000000002</v>
      </c>
      <c r="U108" s="65">
        <f>SUM(Trading!BW105:BZ105)</f>
        <v>1086.8000000000002</v>
      </c>
      <c r="V108" s="65">
        <f>SUM(Trading!CA105:CD105)</f>
        <v>1086.8000000000002</v>
      </c>
      <c r="W108" s="65">
        <f>SUM(Trading!CE105:CH105)</f>
        <v>1086.8000000000002</v>
      </c>
      <c r="X108" s="65">
        <f>SUM(Trading!CI105:CL105)</f>
        <v>1086.8000000000002</v>
      </c>
      <c r="Y108" s="65">
        <f>SUM(Trading!CM105:CP105)</f>
        <v>1086.8000000000002</v>
      </c>
      <c r="Z108" s="65">
        <f>SUM(Trading!CQ105:CT105)</f>
        <v>1086.8000000000002</v>
      </c>
      <c r="AA108" s="55">
        <f>SUM(Trading!CU105:CX105)</f>
        <v>1086.8000000000002</v>
      </c>
      <c r="AB108" s="55">
        <f>SUM(Trading!CY105:DB105)</f>
        <v>1086.8000000000002</v>
      </c>
      <c r="AC108" s="55">
        <f>SUM(Trading!DC105:DF105)</f>
        <v>1086.8000000000002</v>
      </c>
      <c r="AD108" s="55">
        <f>SUM(Trading!DG105:DJ105)</f>
        <v>1086.8000000000002</v>
      </c>
      <c r="AE108" s="55">
        <f>SUM(Trading!DK105:DN105)</f>
        <v>1086.8000000000002</v>
      </c>
      <c r="AF108" s="55">
        <f>SUM(Trading!DO105:DR105)</f>
        <v>1086.8000000000002</v>
      </c>
      <c r="AG108" s="55">
        <f>SUM(Trading!DS105:DV105)</f>
        <v>1086.8000000000002</v>
      </c>
      <c r="AH108" s="55">
        <f>SUM(Trading!DW105:DZ105)</f>
        <v>1086.8000000000002</v>
      </c>
      <c r="AI108" s="55">
        <f>SUM(Trading!EA105:ED105)</f>
        <v>1086.8000000000002</v>
      </c>
      <c r="AJ108" s="55">
        <f>SUM(Trading!EE105:EH105)</f>
        <v>1086.8000000000002</v>
      </c>
      <c r="AK108" s="55">
        <f>SUM(Trading!EI105:EL105)</f>
        <v>1086.8000000000002</v>
      </c>
      <c r="AL108" s="55">
        <f>SUM(Trading!EM105:EP105)</f>
        <v>1086.8000000000002</v>
      </c>
      <c r="AM108" s="55">
        <f>SUM(Trading!EQ105:ET105)</f>
        <v>1086.8000000000002</v>
      </c>
      <c r="AN108" s="55">
        <f>SUM(Trading!EU105:EX105)</f>
        <v>1086.8000000000002</v>
      </c>
      <c r="AO108" s="55">
        <f>SUM(Trading!EY105:FB105)</f>
        <v>1086.8000000000002</v>
      </c>
    </row>
    <row r="109" spans="1:41" s="57" customFormat="1" ht="16.2" customHeight="1" x14ac:dyDescent="0.25">
      <c r="A109" s="57" t="s">
        <v>32</v>
      </c>
      <c r="C109" s="65">
        <f>SUM(Trading!C106:F106)</f>
        <v>1516.8000000000002</v>
      </c>
      <c r="D109" s="65">
        <f>SUM(Trading!G106:J106)</f>
        <v>1622.4</v>
      </c>
      <c r="E109" s="65">
        <f>SUM(Trading!K106:N106)</f>
        <v>2059.1999999999998</v>
      </c>
      <c r="F109" s="65">
        <f>SUM(Trading!O106:R106)</f>
        <v>2496</v>
      </c>
      <c r="G109" s="65">
        <f>SUM(Trading!S106:V106)</f>
        <v>3244.8</v>
      </c>
      <c r="H109" s="65">
        <f>SUM(Trading!W106:Z106)</f>
        <v>3369.6</v>
      </c>
      <c r="I109" s="65">
        <f>SUM(Trading!AA106:AD106)</f>
        <v>3369.6</v>
      </c>
      <c r="J109" s="65">
        <f>SUM(Trading!AE106:AH106)</f>
        <v>3369.6</v>
      </c>
      <c r="K109" s="65">
        <f>SUM(Trading!AI106:AL106)</f>
        <v>3369.6</v>
      </c>
      <c r="L109" s="65">
        <f>SUM(Trading!AM106:AP106)</f>
        <v>3369.6</v>
      </c>
      <c r="M109" s="65">
        <f>SUM(Trading!AQ106:AT106)</f>
        <v>3369.6</v>
      </c>
      <c r="N109" s="65">
        <f>SUM(Trading!AU106:AX106)</f>
        <v>3369.6</v>
      </c>
      <c r="O109" s="65">
        <f>SUM(Trading!AY106:BB106)</f>
        <v>3369.6</v>
      </c>
      <c r="P109" s="65">
        <f>SUM(Trading!BC106:BF106)</f>
        <v>3369.6</v>
      </c>
      <c r="Q109" s="65">
        <f>SUM(Trading!BG106:BJ106)</f>
        <v>3369.6</v>
      </c>
      <c r="R109" s="65">
        <f>SUM(Trading!BK106:BN106)</f>
        <v>3369.6</v>
      </c>
      <c r="S109" s="65">
        <f>SUM(Trading!BO106:BR106)</f>
        <v>3369.6</v>
      </c>
      <c r="T109" s="65">
        <f>SUM(Trading!BS106:BV106)</f>
        <v>3369.6</v>
      </c>
      <c r="U109" s="65">
        <f>SUM(Trading!BW106:BZ106)</f>
        <v>3369.6</v>
      </c>
      <c r="V109" s="65">
        <f>SUM(Trading!CA106:CD106)</f>
        <v>3369.6</v>
      </c>
      <c r="W109" s="65">
        <f>SUM(Trading!CE106:CH106)</f>
        <v>3369.6</v>
      </c>
      <c r="X109" s="65">
        <f>SUM(Trading!CI106:CL106)</f>
        <v>3369.6</v>
      </c>
      <c r="Y109" s="65">
        <f>SUM(Trading!CM106:CP106)</f>
        <v>3369.6</v>
      </c>
      <c r="Z109" s="65">
        <f>SUM(Trading!CQ106:CT106)</f>
        <v>3369.6</v>
      </c>
      <c r="AA109" s="55">
        <f>SUM(Trading!CU106:CX106)</f>
        <v>3369.6</v>
      </c>
      <c r="AB109" s="55">
        <f>SUM(Trading!CY106:DB106)</f>
        <v>3369.6</v>
      </c>
      <c r="AC109" s="55">
        <f>SUM(Trading!DC106:DF106)</f>
        <v>3369.6</v>
      </c>
      <c r="AD109" s="55">
        <f>SUM(Trading!DG106:DJ106)</f>
        <v>3369.6</v>
      </c>
      <c r="AE109" s="55">
        <f>SUM(Trading!DK106:DN106)</f>
        <v>3369.6</v>
      </c>
      <c r="AF109" s="55">
        <f>SUM(Trading!DO106:DR106)</f>
        <v>3369.6</v>
      </c>
      <c r="AG109" s="55">
        <f>SUM(Trading!DS106:DV106)</f>
        <v>3369.6</v>
      </c>
      <c r="AH109" s="55">
        <f>SUM(Trading!DW106:DZ106)</f>
        <v>3369.6</v>
      </c>
      <c r="AI109" s="55">
        <f>SUM(Trading!EA106:ED106)</f>
        <v>3369.6</v>
      </c>
      <c r="AJ109" s="55">
        <f>SUM(Trading!EE106:EH106)</f>
        <v>3369.6</v>
      </c>
      <c r="AK109" s="55">
        <f>SUM(Trading!EI106:EL106)</f>
        <v>3369.6</v>
      </c>
      <c r="AL109" s="55">
        <f>SUM(Trading!EM106:EP106)</f>
        <v>3369.6</v>
      </c>
      <c r="AM109" s="55">
        <f>SUM(Trading!EQ106:ET106)</f>
        <v>3369.6</v>
      </c>
      <c r="AN109" s="55">
        <f>SUM(Trading!EU106:EX106)</f>
        <v>3369.6</v>
      </c>
      <c r="AO109" s="55">
        <f>SUM(Trading!EY106:FB106)</f>
        <v>3369.6</v>
      </c>
    </row>
    <row r="110" spans="1:41" s="57" customFormat="1" ht="16.2" customHeight="1" x14ac:dyDescent="0.25">
      <c r="A110" s="57" t="s">
        <v>33</v>
      </c>
      <c r="C110" s="65">
        <f>SUM(Trading!C107:F107)</f>
        <v>1196.5</v>
      </c>
      <c r="D110" s="65">
        <f>SUM(Trading!G107:J107)</f>
        <v>1222</v>
      </c>
      <c r="E110" s="65">
        <f>SUM(Trading!K107:N107)</f>
        <v>1649.7</v>
      </c>
      <c r="F110" s="65">
        <f>SUM(Trading!O107:R107)</f>
        <v>2077.4</v>
      </c>
      <c r="G110" s="65">
        <f>SUM(Trading!S107:V107)</f>
        <v>2810.5999999999995</v>
      </c>
      <c r="H110" s="65">
        <f>SUM(Trading!W107:Z107)</f>
        <v>2932.7999999999997</v>
      </c>
      <c r="I110" s="65">
        <f>SUM(Trading!AA107:AD107)</f>
        <v>2932.7999999999997</v>
      </c>
      <c r="J110" s="65">
        <f>SUM(Trading!AE107:AH107)</f>
        <v>2932.7999999999997</v>
      </c>
      <c r="K110" s="65">
        <f>SUM(Trading!AI107:AL107)</f>
        <v>2932.7999999999997</v>
      </c>
      <c r="L110" s="65">
        <f>SUM(Trading!AM107:AP107)</f>
        <v>2932.7999999999997</v>
      </c>
      <c r="M110" s="65">
        <f>SUM(Trading!AQ107:AT107)</f>
        <v>2932.7999999999997</v>
      </c>
      <c r="N110" s="65">
        <f>SUM(Trading!AU107:AX107)</f>
        <v>2932.7999999999997</v>
      </c>
      <c r="O110" s="65">
        <f>SUM(Trading!AY107:BB107)</f>
        <v>2932.7999999999997</v>
      </c>
      <c r="P110" s="65">
        <f>SUM(Trading!BC107:BF107)</f>
        <v>2932.7999999999997</v>
      </c>
      <c r="Q110" s="65">
        <f>SUM(Trading!BG107:BJ107)</f>
        <v>2932.7999999999997</v>
      </c>
      <c r="R110" s="65">
        <f>SUM(Trading!BK107:BN107)</f>
        <v>2932.7999999999997</v>
      </c>
      <c r="S110" s="65">
        <f>SUM(Trading!BO107:BR107)</f>
        <v>2932.7999999999997</v>
      </c>
      <c r="T110" s="65">
        <f>SUM(Trading!BS107:BV107)</f>
        <v>2932.7999999999997</v>
      </c>
      <c r="U110" s="65">
        <f>SUM(Trading!BW107:BZ107)</f>
        <v>2932.7999999999997</v>
      </c>
      <c r="V110" s="65">
        <f>SUM(Trading!CA107:CD107)</f>
        <v>2932.7999999999997</v>
      </c>
      <c r="W110" s="65">
        <f>SUM(Trading!CE107:CH107)</f>
        <v>2932.7999999999997</v>
      </c>
      <c r="X110" s="65">
        <f>SUM(Trading!CI107:CL107)</f>
        <v>2932.7999999999997</v>
      </c>
      <c r="Y110" s="65">
        <f>SUM(Trading!CM107:CP107)</f>
        <v>2932.7999999999997</v>
      </c>
      <c r="Z110" s="65">
        <f>SUM(Trading!CQ107:CT107)</f>
        <v>2932.7999999999997</v>
      </c>
      <c r="AA110" s="55">
        <f>SUM(Trading!CU107:CX107)</f>
        <v>2932.7999999999997</v>
      </c>
      <c r="AB110" s="55">
        <f>SUM(Trading!CY107:DB107)</f>
        <v>2932.7999999999997</v>
      </c>
      <c r="AC110" s="55">
        <f>SUM(Trading!DC107:DF107)</f>
        <v>2932.7999999999997</v>
      </c>
      <c r="AD110" s="55">
        <f>SUM(Trading!DG107:DJ107)</f>
        <v>2932.7999999999997</v>
      </c>
      <c r="AE110" s="55">
        <f>SUM(Trading!DK107:DN107)</f>
        <v>2932.7999999999997</v>
      </c>
      <c r="AF110" s="55">
        <f>SUM(Trading!DO107:DR107)</f>
        <v>2932.7999999999997</v>
      </c>
      <c r="AG110" s="55">
        <f>SUM(Trading!DS107:DV107)</f>
        <v>2932.7999999999997</v>
      </c>
      <c r="AH110" s="55">
        <f>SUM(Trading!DW107:DZ107)</f>
        <v>2932.7999999999997</v>
      </c>
      <c r="AI110" s="55">
        <f>SUM(Trading!EA107:ED107)</f>
        <v>2932.7999999999997</v>
      </c>
      <c r="AJ110" s="55">
        <f>SUM(Trading!EE107:EH107)</f>
        <v>2932.7999999999997</v>
      </c>
      <c r="AK110" s="55">
        <f>SUM(Trading!EI107:EL107)</f>
        <v>2932.7999999999997</v>
      </c>
      <c r="AL110" s="55">
        <f>SUM(Trading!EM107:EP107)</f>
        <v>2932.7999999999997</v>
      </c>
      <c r="AM110" s="55">
        <f>SUM(Trading!EQ107:ET107)</f>
        <v>2932.7999999999997</v>
      </c>
      <c r="AN110" s="55">
        <f>SUM(Trading!EU107:EX107)</f>
        <v>2932.7999999999997</v>
      </c>
      <c r="AO110" s="55">
        <f>SUM(Trading!EY107:FB107)</f>
        <v>2932.7999999999997</v>
      </c>
    </row>
    <row r="111" spans="1:41" ht="7.95" customHeight="1" x14ac:dyDescent="0.25">
      <c r="A111" s="73"/>
      <c r="B111" s="73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</row>
    <row r="112" spans="1:41" ht="7.95" customHeight="1" x14ac:dyDescent="0.25"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</row>
    <row r="113" spans="1:41" ht="16.2" customHeight="1" x14ac:dyDescent="0.25">
      <c r="A113" s="53" t="s">
        <v>91</v>
      </c>
      <c r="C113" s="65">
        <f t="shared" ref="C113:V113" si="88">SUM(C107:C111)</f>
        <v>5734.9000000000005</v>
      </c>
      <c r="D113" s="65">
        <f t="shared" si="88"/>
        <v>6952.4</v>
      </c>
      <c r="E113" s="65">
        <f t="shared" si="88"/>
        <v>7989.8</v>
      </c>
      <c r="F113" s="65">
        <f t="shared" si="88"/>
        <v>9256</v>
      </c>
      <c r="G113" s="65">
        <f t="shared" si="88"/>
        <v>11741.599999999999</v>
      </c>
      <c r="H113" s="65">
        <f t="shared" si="88"/>
        <v>12308.4</v>
      </c>
      <c r="I113" s="65">
        <f t="shared" si="88"/>
        <v>12318.8</v>
      </c>
      <c r="J113" s="65">
        <f t="shared" si="88"/>
        <v>12318.8</v>
      </c>
      <c r="K113" s="65">
        <f t="shared" si="88"/>
        <v>12318.8</v>
      </c>
      <c r="L113" s="65">
        <f t="shared" si="88"/>
        <v>12318.8</v>
      </c>
      <c r="M113" s="65">
        <f t="shared" si="88"/>
        <v>12318.8</v>
      </c>
      <c r="N113" s="65">
        <f t="shared" si="88"/>
        <v>12318.8</v>
      </c>
      <c r="O113" s="65">
        <f t="shared" si="88"/>
        <v>12344.8</v>
      </c>
      <c r="P113" s="65">
        <f t="shared" si="88"/>
        <v>12370.8</v>
      </c>
      <c r="Q113" s="65">
        <f t="shared" si="88"/>
        <v>12370.8</v>
      </c>
      <c r="R113" s="65">
        <f t="shared" si="88"/>
        <v>12370.8</v>
      </c>
      <c r="S113" s="65">
        <f t="shared" si="88"/>
        <v>12370.8</v>
      </c>
      <c r="T113" s="65">
        <f t="shared" si="88"/>
        <v>12370.8</v>
      </c>
      <c r="U113" s="65">
        <f t="shared" si="88"/>
        <v>12370.8</v>
      </c>
      <c r="V113" s="65">
        <f t="shared" si="88"/>
        <v>12331.8</v>
      </c>
      <c r="W113" s="65">
        <f t="shared" ref="W113:AB113" si="89">SUM(W107:W111)</f>
        <v>12318.8</v>
      </c>
      <c r="X113" s="65">
        <f t="shared" si="89"/>
        <v>12318.8</v>
      </c>
      <c r="Y113" s="65">
        <f t="shared" si="89"/>
        <v>12318.8</v>
      </c>
      <c r="Z113" s="65">
        <f t="shared" si="89"/>
        <v>12318.8</v>
      </c>
      <c r="AA113" s="55">
        <f t="shared" si="89"/>
        <v>12318.8</v>
      </c>
      <c r="AB113" s="55">
        <f t="shared" si="89"/>
        <v>12318.8</v>
      </c>
      <c r="AC113" s="55">
        <f t="shared" ref="AC113" si="90">SUM(AC107:AC111)</f>
        <v>12318.8</v>
      </c>
      <c r="AD113" s="55">
        <f t="shared" ref="AD113" si="91">SUM(AD107:AD111)</f>
        <v>12318.8</v>
      </c>
      <c r="AE113" s="55">
        <f t="shared" ref="AE113" si="92">SUM(AE107:AE111)</f>
        <v>12318.8</v>
      </c>
      <c r="AF113" s="55">
        <f t="shared" ref="AF113" si="93">SUM(AF107:AF111)</f>
        <v>12318.8</v>
      </c>
      <c r="AG113" s="55">
        <f t="shared" ref="AG113" si="94">SUM(AG107:AG111)</f>
        <v>12318.8</v>
      </c>
      <c r="AH113" s="55">
        <f t="shared" ref="AH113" si="95">SUM(AH107:AH111)</f>
        <v>12318.8</v>
      </c>
      <c r="AI113" s="55">
        <f t="shared" ref="AI113" si="96">SUM(AI107:AI111)</f>
        <v>12318.8</v>
      </c>
      <c r="AJ113" s="55">
        <f t="shared" ref="AJ113" si="97">SUM(AJ107:AJ111)</f>
        <v>12318.8</v>
      </c>
      <c r="AK113" s="55">
        <f t="shared" ref="AK113" si="98">SUM(AK107:AK111)</f>
        <v>12318.8</v>
      </c>
      <c r="AL113" s="55">
        <f t="shared" ref="AL113" si="99">SUM(AL107:AL111)</f>
        <v>12318.8</v>
      </c>
      <c r="AM113" s="55">
        <f t="shared" ref="AM113" si="100">SUM(AM107:AM111)</f>
        <v>12318.8</v>
      </c>
      <c r="AN113" s="55">
        <f t="shared" ref="AN113" si="101">SUM(AN107:AN111)</f>
        <v>12318.8</v>
      </c>
      <c r="AO113" s="55">
        <f t="shared" ref="AO113" si="102">SUM(AO107:AO111)</f>
        <v>12318.8</v>
      </c>
    </row>
    <row r="114" spans="1:41" ht="7.95" customHeight="1" x14ac:dyDescent="0.25">
      <c r="A114" s="73"/>
      <c r="B114" s="73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</row>
    <row r="115" spans="1:41" ht="7.95" customHeight="1" x14ac:dyDescent="0.25"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</row>
    <row r="116" spans="1:41" ht="16.2" customHeight="1" x14ac:dyDescent="0.25">
      <c r="A116" s="53" t="s">
        <v>92</v>
      </c>
      <c r="C116" s="65">
        <f t="shared" ref="C116:V116" si="103">C104-C113</f>
        <v>138929.1</v>
      </c>
      <c r="D116" s="65">
        <f t="shared" si="103"/>
        <v>152791.6</v>
      </c>
      <c r="E116" s="65">
        <f t="shared" si="103"/>
        <v>156850.20000000001</v>
      </c>
      <c r="F116" s="65">
        <f t="shared" si="103"/>
        <v>172016</v>
      </c>
      <c r="G116" s="65">
        <f t="shared" si="103"/>
        <v>205150.4</v>
      </c>
      <c r="H116" s="65">
        <f t="shared" si="103"/>
        <v>230947.6</v>
      </c>
      <c r="I116" s="65">
        <f t="shared" si="103"/>
        <v>290165.2</v>
      </c>
      <c r="J116" s="65">
        <f t="shared" si="103"/>
        <v>312265.2</v>
      </c>
      <c r="K116" s="65">
        <f t="shared" si="103"/>
        <v>312265.2</v>
      </c>
      <c r="L116" s="65">
        <f t="shared" si="103"/>
        <v>335665.2</v>
      </c>
      <c r="M116" s="65">
        <f t="shared" si="103"/>
        <v>335665.2</v>
      </c>
      <c r="N116" s="65">
        <f t="shared" si="103"/>
        <v>374665.2</v>
      </c>
      <c r="O116" s="65">
        <f t="shared" si="103"/>
        <v>376459.2</v>
      </c>
      <c r="P116" s="65">
        <f t="shared" si="103"/>
        <v>378253.2</v>
      </c>
      <c r="Q116" s="65">
        <f t="shared" si="103"/>
        <v>391253.2</v>
      </c>
      <c r="R116" s="65">
        <f t="shared" si="103"/>
        <v>404253.2</v>
      </c>
      <c r="S116" s="65">
        <f t="shared" si="103"/>
        <v>413353.2</v>
      </c>
      <c r="T116" s="65">
        <f t="shared" si="103"/>
        <v>440653.2</v>
      </c>
      <c r="U116" s="65">
        <f t="shared" si="103"/>
        <v>440653.2</v>
      </c>
      <c r="V116" s="65">
        <f t="shared" si="103"/>
        <v>437962.2</v>
      </c>
      <c r="W116" s="65">
        <f t="shared" ref="W116:AB116" si="104">W104-W113</f>
        <v>437065.2</v>
      </c>
      <c r="X116" s="65">
        <f t="shared" si="104"/>
        <v>437065.2</v>
      </c>
      <c r="Y116" s="65">
        <f t="shared" si="104"/>
        <v>437065.2</v>
      </c>
      <c r="Z116" s="65">
        <f t="shared" si="104"/>
        <v>437065.2</v>
      </c>
      <c r="AA116" s="55">
        <f t="shared" si="104"/>
        <v>437065.2</v>
      </c>
      <c r="AB116" s="55">
        <f t="shared" si="104"/>
        <v>437065.2</v>
      </c>
      <c r="AC116" s="55">
        <f t="shared" ref="AC116" si="105">AC104-AC113</f>
        <v>437065.2</v>
      </c>
      <c r="AD116" s="55">
        <f t="shared" ref="AD116" si="106">AD104-AD113</f>
        <v>437065.2</v>
      </c>
      <c r="AE116" s="55">
        <f t="shared" ref="AE116" si="107">AE104-AE113</f>
        <v>437065.2</v>
      </c>
      <c r="AF116" s="55">
        <f t="shared" ref="AF116" si="108">AF104-AF113</f>
        <v>437065.2</v>
      </c>
      <c r="AG116" s="55">
        <f t="shared" ref="AG116" si="109">AG104-AG113</f>
        <v>437065.2</v>
      </c>
      <c r="AH116" s="55">
        <f t="shared" ref="AH116" si="110">AH104-AH113</f>
        <v>437065.2</v>
      </c>
      <c r="AI116" s="55">
        <f t="shared" ref="AI116" si="111">AI104-AI113</f>
        <v>437065.2</v>
      </c>
      <c r="AJ116" s="55">
        <f t="shared" ref="AJ116" si="112">AJ104-AJ113</f>
        <v>437065.2</v>
      </c>
      <c r="AK116" s="55">
        <f t="shared" ref="AK116" si="113">AK104-AK113</f>
        <v>437065.2</v>
      </c>
      <c r="AL116" s="55">
        <f t="shared" ref="AL116" si="114">AL104-AL113</f>
        <v>437065.2</v>
      </c>
      <c r="AM116" s="55">
        <f t="shared" ref="AM116" si="115">AM104-AM113</f>
        <v>437065.2</v>
      </c>
      <c r="AN116" s="55">
        <f t="shared" ref="AN116" si="116">AN104-AN113</f>
        <v>437065.2</v>
      </c>
      <c r="AO116" s="55">
        <f t="shared" ref="AO116" si="117">AO104-AO113</f>
        <v>437065.2</v>
      </c>
    </row>
    <row r="117" spans="1:41" x14ac:dyDescent="0.25"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</row>
    <row r="118" spans="1:41" x14ac:dyDescent="0.25">
      <c r="A118" s="53" t="s">
        <v>69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</row>
    <row r="119" spans="1:41" s="57" customFormat="1" x14ac:dyDescent="0.25">
      <c r="A119" s="57" t="s">
        <v>72</v>
      </c>
      <c r="B119" s="57" t="s">
        <v>71</v>
      </c>
      <c r="C119" s="65">
        <f>SUM(Trading!C116:F116)</f>
        <v>46176.000000000007</v>
      </c>
      <c r="D119" s="65">
        <f>SUM(Trading!G116:J116)</f>
        <v>46176.000000000007</v>
      </c>
      <c r="E119" s="65">
        <f>SUM(Trading!K116:N116)</f>
        <v>28763.800000000003</v>
      </c>
      <c r="F119" s="65">
        <f>SUM(Trading!O116:R116)</f>
        <v>15392.000000000002</v>
      </c>
      <c r="G119" s="65">
        <f>SUM(Trading!S116:V116)</f>
        <v>18278.000000000004</v>
      </c>
      <c r="H119" s="65">
        <f>SUM(Trading!W116:Z116)</f>
        <v>18278.000000000004</v>
      </c>
      <c r="I119" s="65">
        <f>SUM(Trading!AA116:AD116)</f>
        <v>18278.000000000004</v>
      </c>
      <c r="J119" s="65">
        <f>SUM(Trading!AE116:AH116)</f>
        <v>18278.000000000004</v>
      </c>
      <c r="K119" s="65">
        <f>SUM(Trading!AI116:AL116)</f>
        <v>18278.000000000004</v>
      </c>
      <c r="L119" s="65">
        <f>SUM(Trading!AM116:AP116)</f>
        <v>18278.000000000004</v>
      </c>
      <c r="M119" s="65">
        <f>SUM(Trading!AQ116:AT116)</f>
        <v>18278.000000000004</v>
      </c>
      <c r="N119" s="65">
        <f>SUM(Trading!AU116:AX116)</f>
        <v>18278.000000000004</v>
      </c>
      <c r="O119" s="65">
        <f>SUM(Trading!AY116:BB116)</f>
        <v>18278.000000000004</v>
      </c>
      <c r="P119" s="65">
        <f>SUM(Trading!BC116:BF116)</f>
        <v>18278.000000000004</v>
      </c>
      <c r="Q119" s="65">
        <f>SUM(Trading!BG116:BJ116)</f>
        <v>18278.000000000004</v>
      </c>
      <c r="R119" s="65">
        <f>SUM(Trading!BK116:BN116)</f>
        <v>18278.000000000004</v>
      </c>
      <c r="S119" s="65">
        <f>SUM(Trading!BO116:BR116)</f>
        <v>18278.000000000004</v>
      </c>
      <c r="T119" s="65">
        <f>SUM(Trading!BS116:BV116)</f>
        <v>18278.000000000004</v>
      </c>
      <c r="U119" s="65">
        <f>SUM(Trading!BW116:BZ116)</f>
        <v>18278.000000000004</v>
      </c>
      <c r="V119" s="65">
        <f>SUM(Trading!CA116:CD116)</f>
        <v>18278.000000000004</v>
      </c>
      <c r="W119" s="65">
        <f>SUM(Trading!CE116:CH116)</f>
        <v>18278.000000000004</v>
      </c>
      <c r="X119" s="65">
        <f>SUM(Trading!CI116:CL116)</f>
        <v>18278.000000000004</v>
      </c>
      <c r="Y119" s="65">
        <f>SUM(Trading!CM116:CP116)</f>
        <v>18278.000000000004</v>
      </c>
      <c r="Z119" s="65">
        <f>SUM(Trading!CQ116:CT116)</f>
        <v>18278.000000000004</v>
      </c>
      <c r="AA119" s="55">
        <f>SUM(Trading!CU116:CX116)</f>
        <v>18278.000000000004</v>
      </c>
      <c r="AB119" s="55">
        <f>SUM(Trading!CY116:DB116)</f>
        <v>18278.000000000004</v>
      </c>
      <c r="AC119" s="55">
        <f>SUM(Trading!DC116:DF116)</f>
        <v>18278.000000000004</v>
      </c>
      <c r="AD119" s="55">
        <f>SUM(Trading!DG116:DJ116)</f>
        <v>18278.000000000004</v>
      </c>
      <c r="AE119" s="55">
        <f>SUM(Trading!DK116:DN116)</f>
        <v>18278.000000000004</v>
      </c>
      <c r="AF119" s="55">
        <f>SUM(Trading!DO116:DR116)</f>
        <v>18278.000000000004</v>
      </c>
      <c r="AG119" s="55">
        <f>SUM(Trading!DS116:DV116)</f>
        <v>18278.000000000004</v>
      </c>
      <c r="AH119" s="55">
        <f>SUM(Trading!DW116:DZ116)</f>
        <v>18278.000000000004</v>
      </c>
      <c r="AI119" s="55">
        <f>SUM(Trading!EA116:ED116)</f>
        <v>18278.000000000004</v>
      </c>
      <c r="AJ119" s="55">
        <f>SUM(Trading!EE116:EH116)</f>
        <v>18278.000000000004</v>
      </c>
      <c r="AK119" s="55">
        <f>SUM(Trading!EI116:EL116)</f>
        <v>18278.000000000004</v>
      </c>
      <c r="AL119" s="55">
        <f>SUM(Trading!EM116:EP116)</f>
        <v>18278.000000000004</v>
      </c>
      <c r="AM119" s="55">
        <f>SUM(Trading!EQ116:ET116)</f>
        <v>18278.000000000004</v>
      </c>
      <c r="AN119" s="55">
        <f>SUM(Trading!EU116:EX116)</f>
        <v>18278.000000000004</v>
      </c>
      <c r="AO119" s="55">
        <f>SUM(Trading!EY116:FB116)</f>
        <v>18278.000000000004</v>
      </c>
    </row>
    <row r="120" spans="1:41" s="57" customFormat="1" x14ac:dyDescent="0.25">
      <c r="A120" s="57" t="s">
        <v>73</v>
      </c>
      <c r="B120" s="57" t="s">
        <v>70</v>
      </c>
      <c r="C120" s="65">
        <f>SUM(Trading!C117:F117)</f>
        <v>1102.8</v>
      </c>
      <c r="D120" s="65">
        <f>SUM(Trading!G117:J117)</f>
        <v>1102.8</v>
      </c>
      <c r="E120" s="65">
        <f>SUM(Trading!K117:N117)</f>
        <v>1102.8</v>
      </c>
      <c r="F120" s="65">
        <f>SUM(Trading!O117:R117)</f>
        <v>1102.8</v>
      </c>
      <c r="G120" s="65">
        <f>SUM(Trading!S117:V117)</f>
        <v>1102.8</v>
      </c>
      <c r="H120" s="65">
        <f>SUM(Trading!W117:Z117)</f>
        <v>1102.8</v>
      </c>
      <c r="I120" s="65">
        <f>SUM(Trading!AA117:AD117)</f>
        <v>1102.8</v>
      </c>
      <c r="J120" s="65">
        <f>SUM(Trading!AE117:AH117)</f>
        <v>1102.8</v>
      </c>
      <c r="K120" s="65">
        <f>SUM(Trading!AI117:AL117)</f>
        <v>1102.8</v>
      </c>
      <c r="L120" s="65">
        <f>SUM(Trading!AM117:AP117)</f>
        <v>1102.8</v>
      </c>
      <c r="M120" s="65">
        <f>SUM(Trading!AQ117:AT117)</f>
        <v>1102.8</v>
      </c>
      <c r="N120" s="65">
        <f>SUM(Trading!AU117:AX117)</f>
        <v>1102.8</v>
      </c>
      <c r="O120" s="65">
        <f>SUM(Trading!AY117:BB117)</f>
        <v>1102.8</v>
      </c>
      <c r="P120" s="65">
        <f>SUM(Trading!BC117:BF117)</f>
        <v>1102.8</v>
      </c>
      <c r="Q120" s="65">
        <f>SUM(Trading!BG117:BJ117)</f>
        <v>1102.8</v>
      </c>
      <c r="R120" s="65">
        <f>SUM(Trading!BK117:BN117)</f>
        <v>1102.8</v>
      </c>
      <c r="S120" s="65">
        <f>SUM(Trading!BO117:BR117)</f>
        <v>1102.8</v>
      </c>
      <c r="T120" s="65">
        <f>SUM(Trading!BS117:BV117)</f>
        <v>1102.8</v>
      </c>
      <c r="U120" s="65">
        <f>SUM(Trading!BW117:BZ117)</f>
        <v>1102.8</v>
      </c>
      <c r="V120" s="65">
        <f>SUM(Trading!CA117:CD117)</f>
        <v>1102.8</v>
      </c>
      <c r="W120" s="65">
        <f>SUM(Trading!CE117:CH117)</f>
        <v>1102.8</v>
      </c>
      <c r="X120" s="65">
        <f>SUM(Trading!CI117:CL117)</f>
        <v>1102.8</v>
      </c>
      <c r="Y120" s="65">
        <f>SUM(Trading!CM117:CP117)</f>
        <v>1102.8</v>
      </c>
      <c r="Z120" s="65">
        <f>SUM(Trading!CQ117:CT117)</f>
        <v>1102.8</v>
      </c>
      <c r="AA120" s="55">
        <f>SUM(Trading!CU117:CX117)</f>
        <v>1102.8</v>
      </c>
      <c r="AB120" s="55">
        <f>SUM(Trading!CY117:DB117)</f>
        <v>1102.8</v>
      </c>
      <c r="AC120" s="55">
        <f>SUM(Trading!DC117:DF117)</f>
        <v>1102.8</v>
      </c>
      <c r="AD120" s="55">
        <f>SUM(Trading!DG117:DJ117)</f>
        <v>1102.8</v>
      </c>
      <c r="AE120" s="55">
        <f>SUM(Trading!DK117:DN117)</f>
        <v>1102.8</v>
      </c>
      <c r="AF120" s="55">
        <f>SUM(Trading!DO117:DR117)</f>
        <v>1102.8</v>
      </c>
      <c r="AG120" s="55">
        <f>SUM(Trading!DS117:DV117)</f>
        <v>1102.8</v>
      </c>
      <c r="AH120" s="55">
        <f>SUM(Trading!DW117:DZ117)</f>
        <v>1102.8</v>
      </c>
      <c r="AI120" s="55">
        <f>SUM(Trading!EA117:ED117)</f>
        <v>1102.8</v>
      </c>
      <c r="AJ120" s="55">
        <f>SUM(Trading!EE117:EH117)</f>
        <v>1102.8</v>
      </c>
      <c r="AK120" s="55">
        <f>SUM(Trading!EI117:EL117)</f>
        <v>1102.8</v>
      </c>
      <c r="AL120" s="55">
        <f>SUM(Trading!EM117:EP117)</f>
        <v>1102.8</v>
      </c>
      <c r="AM120" s="55">
        <f>SUM(Trading!EQ117:ET117)</f>
        <v>1102.8</v>
      </c>
      <c r="AN120" s="55">
        <f>SUM(Trading!EU117:EX117)</f>
        <v>1102.8</v>
      </c>
      <c r="AO120" s="55">
        <f>SUM(Trading!EY117:FB117)</f>
        <v>1102.8</v>
      </c>
    </row>
    <row r="121" spans="1:41" s="57" customFormat="1" x14ac:dyDescent="0.25">
      <c r="A121" s="57" t="s">
        <v>86</v>
      </c>
      <c r="B121" s="57" t="s">
        <v>70</v>
      </c>
      <c r="C121" s="65">
        <f>SUM(Trading!C118:F118)</f>
        <v>360</v>
      </c>
      <c r="D121" s="65">
        <f>SUM(Trading!G118:J118)</f>
        <v>360</v>
      </c>
      <c r="E121" s="65">
        <f>SUM(Trading!K118:N118)</f>
        <v>360</v>
      </c>
      <c r="F121" s="65">
        <f>SUM(Trading!O118:R118)</f>
        <v>360</v>
      </c>
      <c r="G121" s="65">
        <f>SUM(Trading!S118:V118)</f>
        <v>360</v>
      </c>
      <c r="H121" s="65">
        <f>SUM(Trading!W118:Z118)</f>
        <v>360</v>
      </c>
      <c r="I121" s="65">
        <f>SUM(Trading!AA118:AD118)</f>
        <v>360</v>
      </c>
      <c r="J121" s="65">
        <f>SUM(Trading!AE118:AH118)</f>
        <v>360</v>
      </c>
      <c r="K121" s="65">
        <f>SUM(Trading!AI118:AL118)</f>
        <v>360</v>
      </c>
      <c r="L121" s="65">
        <f>SUM(Trading!AM118:AP118)</f>
        <v>360</v>
      </c>
      <c r="M121" s="65">
        <f>SUM(Trading!AQ118:AT118)</f>
        <v>360</v>
      </c>
      <c r="N121" s="65">
        <f>SUM(Trading!AU118:AX118)</f>
        <v>360</v>
      </c>
      <c r="O121" s="65">
        <f>SUM(Trading!AY118:BB118)</f>
        <v>360</v>
      </c>
      <c r="P121" s="65">
        <f>SUM(Trading!BC118:BF118)</f>
        <v>360</v>
      </c>
      <c r="Q121" s="65">
        <f>SUM(Trading!BG118:BJ118)</f>
        <v>360</v>
      </c>
      <c r="R121" s="65">
        <f>SUM(Trading!BK118:BN118)</f>
        <v>360</v>
      </c>
      <c r="S121" s="65">
        <f>SUM(Trading!BO118:BR118)</f>
        <v>360</v>
      </c>
      <c r="T121" s="65">
        <f>SUM(Trading!BS118:BV118)</f>
        <v>360</v>
      </c>
      <c r="U121" s="65">
        <f>SUM(Trading!BW118:BZ118)</f>
        <v>360</v>
      </c>
      <c r="V121" s="65">
        <f>SUM(Trading!CA118:CD118)</f>
        <v>360</v>
      </c>
      <c r="W121" s="65">
        <f>SUM(Trading!CE118:CH118)</f>
        <v>360</v>
      </c>
      <c r="X121" s="65">
        <f>SUM(Trading!CI118:CL118)</f>
        <v>360</v>
      </c>
      <c r="Y121" s="65">
        <f>SUM(Trading!CM118:CP118)</f>
        <v>360</v>
      </c>
      <c r="Z121" s="65">
        <f>SUM(Trading!CQ118:CT118)</f>
        <v>360</v>
      </c>
      <c r="AA121" s="55">
        <f>SUM(Trading!CU118:CX118)</f>
        <v>360</v>
      </c>
      <c r="AB121" s="55">
        <f>SUM(Trading!CY118:DB118)</f>
        <v>360</v>
      </c>
      <c r="AC121" s="55">
        <f>SUM(Trading!DC118:DF118)</f>
        <v>360</v>
      </c>
      <c r="AD121" s="55">
        <f>SUM(Trading!DG118:DJ118)</f>
        <v>360</v>
      </c>
      <c r="AE121" s="55">
        <f>SUM(Trading!DK118:DN118)</f>
        <v>360</v>
      </c>
      <c r="AF121" s="55">
        <f>SUM(Trading!DO118:DR118)</f>
        <v>360</v>
      </c>
      <c r="AG121" s="55">
        <f>SUM(Trading!DS118:DV118)</f>
        <v>360</v>
      </c>
      <c r="AH121" s="55">
        <f>SUM(Trading!DW118:DZ118)</f>
        <v>360</v>
      </c>
      <c r="AI121" s="55">
        <f>SUM(Trading!EA118:ED118)</f>
        <v>360</v>
      </c>
      <c r="AJ121" s="55">
        <f>SUM(Trading!EE118:EH118)</f>
        <v>360</v>
      </c>
      <c r="AK121" s="55">
        <f>SUM(Trading!EI118:EL118)</f>
        <v>360</v>
      </c>
      <c r="AL121" s="55">
        <f>SUM(Trading!EM118:EP118)</f>
        <v>360</v>
      </c>
      <c r="AM121" s="55">
        <f>SUM(Trading!EQ118:ET118)</f>
        <v>360</v>
      </c>
      <c r="AN121" s="55">
        <f>SUM(Trading!EU118:EX118)</f>
        <v>360</v>
      </c>
      <c r="AO121" s="55">
        <f>SUM(Trading!EY118:FB118)</f>
        <v>360</v>
      </c>
    </row>
    <row r="122" spans="1:41" s="57" customFormat="1" x14ac:dyDescent="0.25">
      <c r="A122" s="57" t="s">
        <v>85</v>
      </c>
      <c r="B122" s="57" t="s">
        <v>70</v>
      </c>
      <c r="C122" s="65">
        <f>SUM(Trading!C119:F119)</f>
        <v>3720</v>
      </c>
      <c r="D122" s="65">
        <f>SUM(Trading!G119:J119)</f>
        <v>3720</v>
      </c>
      <c r="E122" s="65">
        <f>SUM(Trading!K119:N119)</f>
        <v>3720</v>
      </c>
      <c r="F122" s="65">
        <f>SUM(Trading!O119:R119)</f>
        <v>3720</v>
      </c>
      <c r="G122" s="65">
        <f>SUM(Trading!S119:V119)</f>
        <v>3720</v>
      </c>
      <c r="H122" s="65">
        <f>SUM(Trading!W119:Z119)</f>
        <v>3720</v>
      </c>
      <c r="I122" s="65">
        <f>SUM(Trading!AA119:AD119)</f>
        <v>3720</v>
      </c>
      <c r="J122" s="65">
        <f>SUM(Trading!AE119:AH119)</f>
        <v>3720</v>
      </c>
      <c r="K122" s="65">
        <f>SUM(Trading!AI119:AL119)</f>
        <v>3720</v>
      </c>
      <c r="L122" s="65">
        <f>SUM(Trading!AM119:AP119)</f>
        <v>3720</v>
      </c>
      <c r="M122" s="65">
        <f>SUM(Trading!AQ119:AT119)</f>
        <v>3720</v>
      </c>
      <c r="N122" s="65">
        <f>SUM(Trading!AU119:AX119)</f>
        <v>3720</v>
      </c>
      <c r="O122" s="65">
        <f>SUM(Trading!AY119:BB119)</f>
        <v>3720</v>
      </c>
      <c r="P122" s="65">
        <f>SUM(Trading!BC119:BF119)</f>
        <v>3720</v>
      </c>
      <c r="Q122" s="65">
        <f>SUM(Trading!BG119:BJ119)</f>
        <v>3720</v>
      </c>
      <c r="R122" s="65">
        <f>SUM(Trading!BK119:BN119)</f>
        <v>3720</v>
      </c>
      <c r="S122" s="65">
        <f>SUM(Trading!BO119:BR119)</f>
        <v>3720</v>
      </c>
      <c r="T122" s="65">
        <f>SUM(Trading!BS119:BV119)</f>
        <v>3720</v>
      </c>
      <c r="U122" s="65">
        <f>SUM(Trading!BW119:BZ119)</f>
        <v>3720</v>
      </c>
      <c r="V122" s="65">
        <f>SUM(Trading!CA119:CD119)</f>
        <v>3720</v>
      </c>
      <c r="W122" s="65">
        <f>SUM(Trading!CE119:CH119)</f>
        <v>14880</v>
      </c>
      <c r="X122" s="65">
        <f>SUM(Trading!CI119:CL119)</f>
        <v>14880</v>
      </c>
      <c r="Y122" s="65">
        <f>SUM(Trading!CM119:CP119)</f>
        <v>14880</v>
      </c>
      <c r="Z122" s="65">
        <f>SUM(Trading!CQ119:CT119)</f>
        <v>14880</v>
      </c>
      <c r="AA122" s="55">
        <f>SUM(Trading!CU119:CX119)</f>
        <v>14880</v>
      </c>
      <c r="AB122" s="55">
        <f>SUM(Trading!CY119:DB119)</f>
        <v>14880</v>
      </c>
      <c r="AC122" s="55">
        <f>SUM(Trading!DC119:DF119)</f>
        <v>14880</v>
      </c>
      <c r="AD122" s="55">
        <f>SUM(Trading!DG119:DJ119)</f>
        <v>14880</v>
      </c>
      <c r="AE122" s="55">
        <f>SUM(Trading!DK119:DN119)</f>
        <v>14880</v>
      </c>
      <c r="AF122" s="55">
        <f>SUM(Trading!DO119:DR119)</f>
        <v>14880</v>
      </c>
      <c r="AG122" s="55">
        <f>SUM(Trading!DS119:DV119)</f>
        <v>14880</v>
      </c>
      <c r="AH122" s="55">
        <f>SUM(Trading!DW119:DZ119)</f>
        <v>14880</v>
      </c>
      <c r="AI122" s="55">
        <f>SUM(Trading!EA119:ED119)</f>
        <v>14880</v>
      </c>
      <c r="AJ122" s="55">
        <f>SUM(Trading!EE119:EH119)</f>
        <v>14880</v>
      </c>
      <c r="AK122" s="55">
        <f>SUM(Trading!EI119:EL119)</f>
        <v>14880</v>
      </c>
      <c r="AL122" s="55">
        <f>SUM(Trading!EM119:EP119)</f>
        <v>14880</v>
      </c>
      <c r="AM122" s="55">
        <f>SUM(Trading!EQ119:ET119)</f>
        <v>14880</v>
      </c>
      <c r="AN122" s="55">
        <f>SUM(Trading!EU119:EX119)</f>
        <v>14880</v>
      </c>
      <c r="AO122" s="55">
        <f>SUM(Trading!EY119:FB119)</f>
        <v>14880</v>
      </c>
    </row>
    <row r="123" spans="1:41" s="57" customFormat="1" x14ac:dyDescent="0.25">
      <c r="A123" s="57" t="s">
        <v>14</v>
      </c>
      <c r="B123" s="57" t="s">
        <v>70</v>
      </c>
      <c r="C123" s="65">
        <f>SUM(Trading!C120:F120)</f>
        <v>13650</v>
      </c>
      <c r="D123" s="65">
        <f>SUM(Trading!G120:J120)</f>
        <v>13416</v>
      </c>
      <c r="E123" s="65">
        <f>SUM(Trading!K120:N120)</f>
        <v>13416</v>
      </c>
      <c r="F123" s="65">
        <f>SUM(Trading!O120:R120)</f>
        <v>13416</v>
      </c>
      <c r="G123" s="65">
        <f>SUM(Trading!S120:V120)</f>
        <v>13416</v>
      </c>
      <c r="H123" s="65">
        <f>SUM(Trading!W120:Z120)</f>
        <v>13416</v>
      </c>
      <c r="I123" s="65">
        <f>SUM(Trading!AA120:AD120)</f>
        <v>13416</v>
      </c>
      <c r="J123" s="65">
        <f>SUM(Trading!AE120:AH120)</f>
        <v>13416</v>
      </c>
      <c r="K123" s="65">
        <f>SUM(Trading!AI120:AL120)</f>
        <v>13416</v>
      </c>
      <c r="L123" s="65">
        <f>SUM(Trading!AM120:AP120)</f>
        <v>13416</v>
      </c>
      <c r="M123" s="65">
        <f>SUM(Trading!AQ120:AT120)</f>
        <v>13416</v>
      </c>
      <c r="N123" s="65">
        <f>SUM(Trading!AU120:AX120)</f>
        <v>13416</v>
      </c>
      <c r="O123" s="65">
        <f>SUM(Trading!AY120:BB120)</f>
        <v>13416</v>
      </c>
      <c r="P123" s="65">
        <f>SUM(Trading!BC120:BF120)</f>
        <v>13416</v>
      </c>
      <c r="Q123" s="65">
        <f>SUM(Trading!BG120:BJ120)</f>
        <v>13416</v>
      </c>
      <c r="R123" s="65">
        <f>SUM(Trading!BK120:BN120)</f>
        <v>13416</v>
      </c>
      <c r="S123" s="65">
        <f>SUM(Trading!BO120:BR120)</f>
        <v>13416</v>
      </c>
      <c r="T123" s="65">
        <f>SUM(Trading!BS120:BV120)</f>
        <v>13416</v>
      </c>
      <c r="U123" s="65">
        <f>SUM(Trading!BW120:BZ120)</f>
        <v>13416</v>
      </c>
      <c r="V123" s="65">
        <f>SUM(Trading!CA120:CD120)</f>
        <v>13416</v>
      </c>
      <c r="W123" s="65">
        <f>SUM(Trading!CE120:CH120)</f>
        <v>13416</v>
      </c>
      <c r="X123" s="65">
        <f>SUM(Trading!CI120:CL120)</f>
        <v>13416</v>
      </c>
      <c r="Y123" s="65">
        <f>SUM(Trading!CM120:CP120)</f>
        <v>13416</v>
      </c>
      <c r="Z123" s="65">
        <f>SUM(Trading!CQ120:CT120)</f>
        <v>13416</v>
      </c>
      <c r="AA123" s="55">
        <f>SUM(Trading!CU120:CX120)</f>
        <v>13416</v>
      </c>
      <c r="AB123" s="55">
        <f>SUM(Trading!CY120:DB120)</f>
        <v>13416</v>
      </c>
      <c r="AC123" s="55">
        <f>SUM(Trading!DC120:DF120)</f>
        <v>0</v>
      </c>
      <c r="AD123" s="55">
        <f>SUM(Trading!DG120:DJ120)</f>
        <v>0</v>
      </c>
      <c r="AE123" s="55">
        <f>SUM(Trading!DK120:DN120)</f>
        <v>0</v>
      </c>
      <c r="AF123" s="55">
        <f>SUM(Trading!DO120:DR120)</f>
        <v>0</v>
      </c>
      <c r="AG123" s="55">
        <f>SUM(Trading!DS120:DV120)</f>
        <v>0</v>
      </c>
      <c r="AH123" s="55">
        <f>SUM(Trading!DW120:DZ120)</f>
        <v>0</v>
      </c>
      <c r="AI123" s="55">
        <f>SUM(Trading!EA120:ED120)</f>
        <v>0</v>
      </c>
      <c r="AJ123" s="55">
        <f>SUM(Trading!EE120:EH120)</f>
        <v>0</v>
      </c>
      <c r="AK123" s="55">
        <f>SUM(Trading!EI120:EL120)</f>
        <v>0</v>
      </c>
      <c r="AL123" s="55">
        <f>SUM(Trading!EM120:EP120)</f>
        <v>0</v>
      </c>
      <c r="AM123" s="55">
        <f>SUM(Trading!EQ120:ET120)</f>
        <v>0</v>
      </c>
      <c r="AN123" s="55">
        <f>SUM(Trading!EU120:EX120)</f>
        <v>0</v>
      </c>
      <c r="AO123" s="55">
        <f>SUM(Trading!EY120:FB120)</f>
        <v>0</v>
      </c>
    </row>
    <row r="124" spans="1:41" s="57" customFormat="1" x14ac:dyDescent="0.25">
      <c r="A124" s="57" t="s">
        <v>14</v>
      </c>
      <c r="B124" s="57" t="s">
        <v>71</v>
      </c>
      <c r="C124" s="65">
        <f>SUM(Trading!C121:F121)</f>
        <v>2340</v>
      </c>
      <c r="D124" s="65">
        <f>SUM(Trading!G121:J121)</f>
        <v>2106</v>
      </c>
      <c r="E124" s="65">
        <f>SUM(Trading!K121:N121)</f>
        <v>2106</v>
      </c>
      <c r="F124" s="65">
        <f>SUM(Trading!O121:R121)</f>
        <v>2983.5</v>
      </c>
      <c r="G124" s="65">
        <f>SUM(Trading!S121:V121)</f>
        <v>3510</v>
      </c>
      <c r="H124" s="65">
        <f>SUM(Trading!W121:Z121)</f>
        <v>4563</v>
      </c>
      <c r="I124" s="65">
        <f>SUM(Trading!AA121:AD121)</f>
        <v>4563</v>
      </c>
      <c r="J124" s="65">
        <f>SUM(Trading!AE121:AH121)</f>
        <v>4563</v>
      </c>
      <c r="K124" s="65">
        <f>SUM(Trading!AI121:AL121)</f>
        <v>4563</v>
      </c>
      <c r="L124" s="65">
        <f>SUM(Trading!AM121:AP121)</f>
        <v>4563</v>
      </c>
      <c r="M124" s="65">
        <f>SUM(Trading!AQ121:AT121)</f>
        <v>4563</v>
      </c>
      <c r="N124" s="65">
        <f>SUM(Trading!AU121:AX121)</f>
        <v>4563</v>
      </c>
      <c r="O124" s="65">
        <f>SUM(Trading!AY121:BB121)</f>
        <v>4563</v>
      </c>
      <c r="P124" s="65">
        <f>SUM(Trading!BC121:BF121)</f>
        <v>4563</v>
      </c>
      <c r="Q124" s="65">
        <f>SUM(Trading!BG121:BJ121)</f>
        <v>4563</v>
      </c>
      <c r="R124" s="65">
        <f>SUM(Trading!BK121:BN121)</f>
        <v>4563</v>
      </c>
      <c r="S124" s="65">
        <f>SUM(Trading!BO121:BR121)</f>
        <v>4563</v>
      </c>
      <c r="T124" s="65">
        <f>SUM(Trading!BS121:BV121)</f>
        <v>4563</v>
      </c>
      <c r="U124" s="65">
        <f>SUM(Trading!BW121:BZ121)</f>
        <v>4563</v>
      </c>
      <c r="V124" s="65">
        <f>SUM(Trading!CA121:CD121)</f>
        <v>4563</v>
      </c>
      <c r="W124" s="65">
        <f>SUM(Trading!CE121:CH121)</f>
        <v>4563</v>
      </c>
      <c r="X124" s="65">
        <f>SUM(Trading!CI121:CL121)</f>
        <v>4563</v>
      </c>
      <c r="Y124" s="65">
        <f>SUM(Trading!CM121:CP121)</f>
        <v>4563</v>
      </c>
      <c r="Z124" s="65">
        <f>SUM(Trading!CQ121:CT121)</f>
        <v>4563</v>
      </c>
      <c r="AA124" s="55">
        <f>SUM(Trading!CU121:CX121)</f>
        <v>4563</v>
      </c>
      <c r="AB124" s="55">
        <f>SUM(Trading!CY121:DB121)</f>
        <v>4563</v>
      </c>
      <c r="AC124" s="55">
        <f>SUM(Trading!DC121:DF121)</f>
        <v>0</v>
      </c>
      <c r="AD124" s="55">
        <f>SUM(Trading!DG121:DJ121)</f>
        <v>0</v>
      </c>
      <c r="AE124" s="55">
        <f>SUM(Trading!DK121:DN121)</f>
        <v>0</v>
      </c>
      <c r="AF124" s="55">
        <f>SUM(Trading!DO121:DR121)</f>
        <v>0</v>
      </c>
      <c r="AG124" s="55">
        <f>SUM(Trading!DS121:DV121)</f>
        <v>0</v>
      </c>
      <c r="AH124" s="55">
        <f>SUM(Trading!DW121:DZ121)</f>
        <v>0</v>
      </c>
      <c r="AI124" s="55">
        <f>SUM(Trading!EA121:ED121)</f>
        <v>0</v>
      </c>
      <c r="AJ124" s="55">
        <f>SUM(Trading!EE121:EH121)</f>
        <v>0</v>
      </c>
      <c r="AK124" s="55">
        <f>SUM(Trading!EI121:EL121)</f>
        <v>0</v>
      </c>
      <c r="AL124" s="55">
        <f>SUM(Trading!EM121:EP121)</f>
        <v>0</v>
      </c>
      <c r="AM124" s="55">
        <f>SUM(Trading!EQ121:ET121)</f>
        <v>0</v>
      </c>
      <c r="AN124" s="55">
        <f>SUM(Trading!EU121:EX121)</f>
        <v>0</v>
      </c>
      <c r="AO124" s="55">
        <f>SUM(Trading!EY121:FB121)</f>
        <v>0</v>
      </c>
    </row>
    <row r="125" spans="1:41" s="57" customFormat="1" x14ac:dyDescent="0.25">
      <c r="A125" s="57" t="s">
        <v>75</v>
      </c>
      <c r="B125" s="57" t="s">
        <v>70</v>
      </c>
      <c r="C125" s="65">
        <f>SUM(Trading!C122:F122)</f>
        <v>669.5</v>
      </c>
      <c r="D125" s="65">
        <f>SUM(Trading!G122:J122)</f>
        <v>618</v>
      </c>
      <c r="E125" s="65">
        <f>SUM(Trading!K122:N122)</f>
        <v>618</v>
      </c>
      <c r="F125" s="65">
        <f>SUM(Trading!O122:R122)</f>
        <v>618</v>
      </c>
      <c r="G125" s="65">
        <f>SUM(Trading!S122:V122)</f>
        <v>618</v>
      </c>
      <c r="H125" s="65">
        <f>SUM(Trading!W122:Z122)</f>
        <v>618</v>
      </c>
      <c r="I125" s="65">
        <f>SUM(Trading!AA122:AD122)</f>
        <v>618</v>
      </c>
      <c r="J125" s="65">
        <f>SUM(Trading!AE122:AH122)</f>
        <v>618</v>
      </c>
      <c r="K125" s="65">
        <f>SUM(Trading!AI122:AL122)</f>
        <v>618</v>
      </c>
      <c r="L125" s="65">
        <f>SUM(Trading!AM122:AP122)</f>
        <v>618</v>
      </c>
      <c r="M125" s="65">
        <f>SUM(Trading!AQ122:AT122)</f>
        <v>618</v>
      </c>
      <c r="N125" s="65">
        <f>SUM(Trading!AU122:AX122)</f>
        <v>618</v>
      </c>
      <c r="O125" s="65">
        <f>SUM(Trading!AY122:BB122)</f>
        <v>618</v>
      </c>
      <c r="P125" s="65">
        <f>SUM(Trading!BC122:BF122)</f>
        <v>618</v>
      </c>
      <c r="Q125" s="65">
        <f>SUM(Trading!BG122:BJ122)</f>
        <v>618</v>
      </c>
      <c r="R125" s="65">
        <f>SUM(Trading!BK122:BN122)</f>
        <v>618</v>
      </c>
      <c r="S125" s="65">
        <f>SUM(Trading!BO122:BR122)</f>
        <v>618</v>
      </c>
      <c r="T125" s="65">
        <f>SUM(Trading!BS122:BV122)</f>
        <v>618</v>
      </c>
      <c r="U125" s="65">
        <f>SUM(Trading!BW122:BZ122)</f>
        <v>618</v>
      </c>
      <c r="V125" s="65">
        <f>SUM(Trading!CA122:CD122)</f>
        <v>618</v>
      </c>
      <c r="W125" s="65">
        <f>SUM(Trading!CE122:CH122)</f>
        <v>618</v>
      </c>
      <c r="X125" s="65">
        <f>SUM(Trading!CI122:CL122)</f>
        <v>618</v>
      </c>
      <c r="Y125" s="65">
        <f>SUM(Trading!CM122:CP122)</f>
        <v>618</v>
      </c>
      <c r="Z125" s="65">
        <f>SUM(Trading!CQ122:CT122)</f>
        <v>618</v>
      </c>
      <c r="AA125" s="55">
        <f>SUM(Trading!CU122:CX122)</f>
        <v>618</v>
      </c>
      <c r="AB125" s="55">
        <f>SUM(Trading!CY122:DB122)</f>
        <v>618</v>
      </c>
      <c r="AC125" s="55">
        <f>SUM(Trading!DC122:DF122)</f>
        <v>0</v>
      </c>
      <c r="AD125" s="55">
        <f>SUM(Trading!DG122:DJ122)</f>
        <v>0</v>
      </c>
      <c r="AE125" s="55">
        <f>SUM(Trading!DK122:DN122)</f>
        <v>0</v>
      </c>
      <c r="AF125" s="55">
        <f>SUM(Trading!DO122:DR122)</f>
        <v>0</v>
      </c>
      <c r="AG125" s="55">
        <f>SUM(Trading!DS122:DV122)</f>
        <v>0</v>
      </c>
      <c r="AH125" s="55">
        <f>SUM(Trading!DW122:DZ122)</f>
        <v>0</v>
      </c>
      <c r="AI125" s="55">
        <f>SUM(Trading!EA122:ED122)</f>
        <v>0</v>
      </c>
      <c r="AJ125" s="55">
        <f>SUM(Trading!EE122:EH122)</f>
        <v>0</v>
      </c>
      <c r="AK125" s="55">
        <f>SUM(Trading!EI122:EL122)</f>
        <v>0</v>
      </c>
      <c r="AL125" s="55">
        <f>SUM(Trading!EM122:EP122)</f>
        <v>0</v>
      </c>
      <c r="AM125" s="55">
        <f>SUM(Trading!EQ122:ET122)</f>
        <v>0</v>
      </c>
      <c r="AN125" s="55">
        <f>SUM(Trading!EU122:EX122)</f>
        <v>0</v>
      </c>
      <c r="AO125" s="55">
        <f>SUM(Trading!EY122:FB122)</f>
        <v>0</v>
      </c>
    </row>
    <row r="126" spans="1:41" s="57" customFormat="1" x14ac:dyDescent="0.25">
      <c r="A126" s="57" t="s">
        <v>88</v>
      </c>
      <c r="B126" s="57" t="s">
        <v>70</v>
      </c>
      <c r="C126" s="65">
        <f>SUM(Trading!C123:F123)</f>
        <v>3600</v>
      </c>
      <c r="D126" s="65">
        <f>SUM(Trading!G123:J123)</f>
        <v>3600</v>
      </c>
      <c r="E126" s="65">
        <f>SUM(Trading!K123:N123)</f>
        <v>3600</v>
      </c>
      <c r="F126" s="65">
        <f>SUM(Trading!O123:R123)</f>
        <v>3600</v>
      </c>
      <c r="G126" s="65">
        <f>SUM(Trading!S123:V123)</f>
        <v>3600</v>
      </c>
      <c r="H126" s="65">
        <f>SUM(Trading!W123:Z123)</f>
        <v>3600</v>
      </c>
      <c r="I126" s="65">
        <f>SUM(Trading!AA123:AD123)</f>
        <v>3600</v>
      </c>
      <c r="J126" s="65">
        <f>SUM(Trading!AE123:AH123)</f>
        <v>3600</v>
      </c>
      <c r="K126" s="65">
        <f>SUM(Trading!AI123:AL123)</f>
        <v>3600</v>
      </c>
      <c r="L126" s="65">
        <f>SUM(Trading!AM123:AP123)</f>
        <v>3600</v>
      </c>
      <c r="M126" s="65">
        <f>SUM(Trading!AQ123:AT123)</f>
        <v>3600</v>
      </c>
      <c r="N126" s="65">
        <f>SUM(Trading!AU123:AX123)</f>
        <v>3600</v>
      </c>
      <c r="O126" s="65">
        <f>SUM(Trading!AY123:BB123)</f>
        <v>3600</v>
      </c>
      <c r="P126" s="65">
        <f>SUM(Trading!BC123:BF123)</f>
        <v>3600</v>
      </c>
      <c r="Q126" s="65">
        <f>SUM(Trading!BG123:BJ123)</f>
        <v>3600</v>
      </c>
      <c r="R126" s="65">
        <f>SUM(Trading!BK123:BN123)</f>
        <v>3600</v>
      </c>
      <c r="S126" s="65">
        <f>SUM(Trading!BO123:BR123)</f>
        <v>3600</v>
      </c>
      <c r="T126" s="65">
        <f>SUM(Trading!BS123:BV123)</f>
        <v>3600</v>
      </c>
      <c r="U126" s="65">
        <f>SUM(Trading!BW123:BZ123)</f>
        <v>3600</v>
      </c>
      <c r="V126" s="65">
        <f>SUM(Trading!CA123:CD123)</f>
        <v>3600</v>
      </c>
      <c r="W126" s="65">
        <f>SUM(Trading!CE123:CH123)</f>
        <v>3600</v>
      </c>
      <c r="X126" s="65">
        <f>SUM(Trading!CI123:CL123)</f>
        <v>3600</v>
      </c>
      <c r="Y126" s="65">
        <f>SUM(Trading!CM123:CP123)</f>
        <v>3600</v>
      </c>
      <c r="Z126" s="65">
        <f>SUM(Trading!CQ123:CT123)</f>
        <v>3600</v>
      </c>
      <c r="AA126" s="55">
        <f>SUM(Trading!CU123:CX123)</f>
        <v>3600</v>
      </c>
      <c r="AB126" s="55">
        <f>SUM(Trading!CY123:DB123)</f>
        <v>3600</v>
      </c>
      <c r="AC126" s="55">
        <f>SUM(Trading!DC123:DF123)</f>
        <v>3600</v>
      </c>
      <c r="AD126" s="55">
        <f>SUM(Trading!DG123:DJ123)</f>
        <v>3600</v>
      </c>
      <c r="AE126" s="55">
        <f>SUM(Trading!DK123:DN123)</f>
        <v>3600</v>
      </c>
      <c r="AF126" s="55">
        <f>SUM(Trading!DO123:DR123)</f>
        <v>3600</v>
      </c>
      <c r="AG126" s="55">
        <f>SUM(Trading!DS123:DV123)</f>
        <v>3600</v>
      </c>
      <c r="AH126" s="55">
        <f>SUM(Trading!DW123:DZ123)</f>
        <v>3600</v>
      </c>
      <c r="AI126" s="55">
        <f>SUM(Trading!EA123:ED123)</f>
        <v>3600</v>
      </c>
      <c r="AJ126" s="55">
        <f>SUM(Trading!EE123:EH123)</f>
        <v>3600</v>
      </c>
      <c r="AK126" s="55">
        <f>SUM(Trading!EI123:EL123)</f>
        <v>3600</v>
      </c>
      <c r="AL126" s="55">
        <f>SUM(Trading!EM123:EP123)</f>
        <v>3600</v>
      </c>
      <c r="AM126" s="55">
        <f>SUM(Trading!EQ123:ET123)</f>
        <v>3600</v>
      </c>
      <c r="AN126" s="55">
        <f>SUM(Trading!EU123:EX123)</f>
        <v>3600</v>
      </c>
      <c r="AO126" s="55">
        <f>SUM(Trading!EY123:FB123)</f>
        <v>3600</v>
      </c>
    </row>
    <row r="127" spans="1:41" ht="7.95" customHeight="1" x14ac:dyDescent="0.25">
      <c r="A127" s="73"/>
      <c r="B127" s="73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</row>
    <row r="128" spans="1:41" ht="7.95" customHeight="1" x14ac:dyDescent="0.25"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</row>
    <row r="129" spans="1:41" x14ac:dyDescent="0.25">
      <c r="A129" s="53" t="s">
        <v>77</v>
      </c>
      <c r="C129" s="65">
        <f t="shared" ref="C129:V129" si="118">SUM(C119:C126)</f>
        <v>71618.300000000017</v>
      </c>
      <c r="D129" s="65">
        <f t="shared" si="118"/>
        <v>71098.800000000017</v>
      </c>
      <c r="E129" s="65">
        <f t="shared" si="118"/>
        <v>53686.600000000006</v>
      </c>
      <c r="F129" s="65">
        <f t="shared" si="118"/>
        <v>41192.300000000003</v>
      </c>
      <c r="G129" s="65">
        <f t="shared" si="118"/>
        <v>44604.800000000003</v>
      </c>
      <c r="H129" s="65">
        <f t="shared" si="118"/>
        <v>45657.8</v>
      </c>
      <c r="I129" s="65">
        <f t="shared" si="118"/>
        <v>45657.8</v>
      </c>
      <c r="J129" s="65">
        <f t="shared" si="118"/>
        <v>45657.8</v>
      </c>
      <c r="K129" s="65">
        <f t="shared" si="118"/>
        <v>45657.8</v>
      </c>
      <c r="L129" s="65">
        <f t="shared" si="118"/>
        <v>45657.8</v>
      </c>
      <c r="M129" s="65">
        <f t="shared" si="118"/>
        <v>45657.8</v>
      </c>
      <c r="N129" s="65">
        <f t="shared" si="118"/>
        <v>45657.8</v>
      </c>
      <c r="O129" s="65">
        <f t="shared" si="118"/>
        <v>45657.8</v>
      </c>
      <c r="P129" s="65">
        <f t="shared" si="118"/>
        <v>45657.8</v>
      </c>
      <c r="Q129" s="65">
        <f t="shared" si="118"/>
        <v>45657.8</v>
      </c>
      <c r="R129" s="65">
        <f t="shared" si="118"/>
        <v>45657.8</v>
      </c>
      <c r="S129" s="65">
        <f t="shared" si="118"/>
        <v>45657.8</v>
      </c>
      <c r="T129" s="65">
        <f t="shared" si="118"/>
        <v>45657.8</v>
      </c>
      <c r="U129" s="65">
        <f t="shared" si="118"/>
        <v>45657.8</v>
      </c>
      <c r="V129" s="65">
        <f t="shared" si="118"/>
        <v>45657.8</v>
      </c>
      <c r="W129" s="65">
        <f t="shared" ref="W129:AB129" si="119">SUM(W119:W126)</f>
        <v>56817.8</v>
      </c>
      <c r="X129" s="65">
        <f t="shared" si="119"/>
        <v>56817.8</v>
      </c>
      <c r="Y129" s="65">
        <f t="shared" si="119"/>
        <v>56817.8</v>
      </c>
      <c r="Z129" s="65">
        <f t="shared" si="119"/>
        <v>56817.8</v>
      </c>
      <c r="AA129" s="55">
        <f t="shared" si="119"/>
        <v>56817.8</v>
      </c>
      <c r="AB129" s="55">
        <f t="shared" si="119"/>
        <v>56817.8</v>
      </c>
      <c r="AC129" s="55">
        <f t="shared" ref="AC129" si="120">SUM(AC119:AC126)</f>
        <v>38220.800000000003</v>
      </c>
      <c r="AD129" s="55">
        <f t="shared" ref="AD129" si="121">SUM(AD119:AD126)</f>
        <v>38220.800000000003</v>
      </c>
      <c r="AE129" s="55">
        <f t="shared" ref="AE129" si="122">SUM(AE119:AE126)</f>
        <v>38220.800000000003</v>
      </c>
      <c r="AF129" s="55">
        <f t="shared" ref="AF129" si="123">SUM(AF119:AF126)</f>
        <v>38220.800000000003</v>
      </c>
      <c r="AG129" s="55">
        <f t="shared" ref="AG129" si="124">SUM(AG119:AG126)</f>
        <v>38220.800000000003</v>
      </c>
      <c r="AH129" s="55">
        <f t="shared" ref="AH129" si="125">SUM(AH119:AH126)</f>
        <v>38220.800000000003</v>
      </c>
      <c r="AI129" s="55">
        <f t="shared" ref="AI129" si="126">SUM(AI119:AI126)</f>
        <v>38220.800000000003</v>
      </c>
      <c r="AJ129" s="55">
        <f t="shared" ref="AJ129" si="127">SUM(AJ119:AJ126)</f>
        <v>38220.800000000003</v>
      </c>
      <c r="AK129" s="55">
        <f t="shared" ref="AK129" si="128">SUM(AK119:AK126)</f>
        <v>38220.800000000003</v>
      </c>
      <c r="AL129" s="55">
        <f t="shared" ref="AL129" si="129">SUM(AL119:AL126)</f>
        <v>38220.800000000003</v>
      </c>
      <c r="AM129" s="55">
        <f t="shared" ref="AM129" si="130">SUM(AM119:AM126)</f>
        <v>38220.800000000003</v>
      </c>
      <c r="AN129" s="55">
        <f t="shared" ref="AN129" si="131">SUM(AN119:AN126)</f>
        <v>38220.800000000003</v>
      </c>
      <c r="AO129" s="55">
        <f t="shared" ref="AO129" si="132">SUM(AO119:AO126)</f>
        <v>38220.800000000003</v>
      </c>
    </row>
    <row r="130" spans="1:41" x14ac:dyDescent="0.25"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</row>
    <row r="131" spans="1:41" x14ac:dyDescent="0.25"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</row>
    <row r="132" spans="1:41" x14ac:dyDescent="0.25">
      <c r="A132" s="53" t="s">
        <v>74</v>
      </c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</row>
    <row r="133" spans="1:41" s="55" customFormat="1" x14ac:dyDescent="0.25">
      <c r="A133" s="55" t="s">
        <v>105</v>
      </c>
      <c r="B133" s="55" t="s">
        <v>70</v>
      </c>
      <c r="C133" s="65">
        <f>SUM(Trading!C130:F130)</f>
        <v>76463.734756123813</v>
      </c>
      <c r="D133" s="65">
        <f>SUM(Trading!G130:J130)</f>
        <v>76463.734756123813</v>
      </c>
      <c r="E133" s="65">
        <f>SUM(Trading!K130:N130)</f>
        <v>78424.470975301898</v>
      </c>
      <c r="F133" s="65">
        <f>SUM(Trading!O130:R130)</f>
        <v>79600.91270680874</v>
      </c>
      <c r="G133" s="65">
        <f>SUM(Trading!S130:V130)</f>
        <v>81953.796169822439</v>
      </c>
      <c r="H133" s="65">
        <f>SUM(Trading!W130:Z130)</f>
        <v>81953.796169822439</v>
      </c>
      <c r="I133" s="65">
        <f>SUM(Trading!AA130:AD130)</f>
        <v>81953.796169822439</v>
      </c>
      <c r="J133" s="65">
        <f>SUM(Trading!AE130:AH130)</f>
        <v>81953.796169822439</v>
      </c>
      <c r="K133" s="65">
        <f>SUM(Trading!AI130:AL130)</f>
        <v>81953.796169822439</v>
      </c>
      <c r="L133" s="65">
        <f>SUM(Trading!AM130:AP130)</f>
        <v>81953.796169822439</v>
      </c>
      <c r="M133" s="65">
        <f>SUM(Trading!AQ130:AT130)</f>
        <v>81953.796169822439</v>
      </c>
      <c r="N133" s="65">
        <f>SUM(Trading!AU130:AX130)</f>
        <v>81953.796169822439</v>
      </c>
      <c r="O133" s="65">
        <f>SUM(Trading!AY130:BB130)</f>
        <v>81953.796169822439</v>
      </c>
      <c r="P133" s="65">
        <f>SUM(Trading!BC130:BF130)</f>
        <v>83965.362196944508</v>
      </c>
      <c r="Q133" s="65">
        <f>SUM(Trading!BG130:BJ130)</f>
        <v>83965.362196944508</v>
      </c>
      <c r="R133" s="65">
        <f>SUM(Trading!BK130:BN130)</f>
        <v>83965.362196944508</v>
      </c>
      <c r="S133" s="65">
        <f>SUM(Trading!BO130:BR130)</f>
        <v>83965.362196944508</v>
      </c>
      <c r="T133" s="65">
        <f>SUM(Trading!BS130:BV130)</f>
        <v>83965.362196944508</v>
      </c>
      <c r="U133" s="65">
        <f>SUM(Trading!BW130:BZ130)</f>
        <v>83965.362196944508</v>
      </c>
      <c r="V133" s="65">
        <f>SUM(Trading!CA130:CD130)</f>
        <v>83965.362196944508</v>
      </c>
      <c r="W133" s="65">
        <f>SUM(Trading!CE130:CH130)</f>
        <v>83965.362196944508</v>
      </c>
      <c r="X133" s="65">
        <f>SUM(Trading!CI130:CL130)</f>
        <v>83965.362196944508</v>
      </c>
      <c r="Y133" s="65">
        <f>SUM(Trading!CM130:CP130)</f>
        <v>83965.362196944508</v>
      </c>
      <c r="Z133" s="65">
        <f>SUM(Trading!CQ130:CT130)</f>
        <v>83965.362196944508</v>
      </c>
      <c r="AA133" s="55">
        <f>SUM(Trading!CU130:CX130)</f>
        <v>83965.362196944508</v>
      </c>
      <c r="AB133" s="55">
        <f>SUM(Trading!CY130:DB130)</f>
        <v>83965.362196944508</v>
      </c>
      <c r="AC133" s="55">
        <f>SUM(Trading!DC130:DF130)</f>
        <v>83965.362196944508</v>
      </c>
      <c r="AD133" s="55">
        <f>SUM(Trading!DG130:DJ130)</f>
        <v>83965.362196944508</v>
      </c>
      <c r="AE133" s="55">
        <f>SUM(Trading!DK130:DN130)</f>
        <v>83965.362196944508</v>
      </c>
      <c r="AF133" s="55">
        <f>SUM(Trading!DO130:DR130)</f>
        <v>83965.362196944508</v>
      </c>
      <c r="AG133" s="55">
        <f>SUM(Trading!DS130:DV130)</f>
        <v>83965.362196944508</v>
      </c>
      <c r="AH133" s="55">
        <f>SUM(Trading!DW130:DZ130)</f>
        <v>83965.362196944508</v>
      </c>
      <c r="AI133" s="55">
        <f>SUM(Trading!EA130:ED130)</f>
        <v>83965.362196944508</v>
      </c>
      <c r="AJ133" s="55">
        <f>SUM(Trading!EE130:EH130)</f>
        <v>83965.362196944508</v>
      </c>
      <c r="AK133" s="55">
        <f>SUM(Trading!EI130:EL130)</f>
        <v>83965.362196944508</v>
      </c>
      <c r="AL133" s="55">
        <f>SUM(Trading!EM130:EP130)</f>
        <v>83965.362196944508</v>
      </c>
      <c r="AM133" s="55">
        <f>SUM(Trading!EQ130:ET130)</f>
        <v>83965.362196944508</v>
      </c>
      <c r="AN133" s="55">
        <f>SUM(Trading!EU130:EX130)</f>
        <v>83965.362196944508</v>
      </c>
      <c r="AO133" s="55">
        <f>SUM(Trading!EY130:FB130)</f>
        <v>83965.362196944508</v>
      </c>
    </row>
    <row r="134" spans="1:41" s="55" customFormat="1" x14ac:dyDescent="0.25">
      <c r="A134" s="55" t="s">
        <v>106</v>
      </c>
      <c r="B134" s="55" t="s">
        <v>71</v>
      </c>
      <c r="C134" s="65">
        <f>SUM(Trading!C131:F131)</f>
        <v>26026</v>
      </c>
      <c r="D134" s="65">
        <f>SUM(Trading!G131:J131)</f>
        <v>33026.002191320644</v>
      </c>
      <c r="E134" s="65">
        <f>SUM(Trading!K131:N131)</f>
        <v>33026.002191320644</v>
      </c>
      <c r="F134" s="65">
        <f>SUM(Trading!O131:R131)</f>
        <v>33749.023672142568</v>
      </c>
      <c r="G134" s="65">
        <f>SUM(Trading!S131:V131)</f>
        <v>34182.836560635726</v>
      </c>
      <c r="H134" s="65">
        <f>SUM(Trading!W131:Z131)</f>
        <v>35050.462337622026</v>
      </c>
      <c r="I134" s="65">
        <f>SUM(Trading!AA131:AD131)</f>
        <v>35050.462337622026</v>
      </c>
      <c r="J134" s="65">
        <f>SUM(Trading!AE131:AH131)</f>
        <v>35050.462337622026</v>
      </c>
      <c r="K134" s="65">
        <f>SUM(Trading!AI131:AL131)</f>
        <v>35050.462337622026</v>
      </c>
      <c r="L134" s="65">
        <f>SUM(Trading!AM131:AP131)</f>
        <v>35050.462337622026</v>
      </c>
      <c r="M134" s="65">
        <f>SUM(Trading!AQ131:AT131)</f>
        <v>35050.462337622026</v>
      </c>
      <c r="N134" s="65">
        <f>SUM(Trading!AU131:AX131)</f>
        <v>35050.462337622026</v>
      </c>
      <c r="O134" s="65">
        <f>SUM(Trading!AY131:BB131)</f>
        <v>35050.462337622026</v>
      </c>
      <c r="P134" s="65">
        <f>SUM(Trading!BC131:BF131)</f>
        <v>35050.462337622026</v>
      </c>
      <c r="Q134" s="65">
        <f>SUM(Trading!BG131:BJ131)</f>
        <v>35792.227310123286</v>
      </c>
      <c r="R134" s="65">
        <f>SUM(Trading!BK131:BN131)</f>
        <v>35792.227310123286</v>
      </c>
      <c r="S134" s="65">
        <f>SUM(Trading!BO131:BR131)</f>
        <v>35792.227310123286</v>
      </c>
      <c r="T134" s="65">
        <f>SUM(Trading!BS131:BV131)</f>
        <v>35792.227310123286</v>
      </c>
      <c r="U134" s="65">
        <f>SUM(Trading!BW131:BZ131)</f>
        <v>35792.227310123286</v>
      </c>
      <c r="V134" s="65">
        <f>SUM(Trading!CA131:CD131)</f>
        <v>35792.227310123286</v>
      </c>
      <c r="W134" s="65">
        <f>SUM(Trading!CE131:CH131)</f>
        <v>0</v>
      </c>
      <c r="X134" s="65">
        <f>SUM(Trading!CI131:CL131)</f>
        <v>0</v>
      </c>
      <c r="Y134" s="65">
        <f>SUM(Trading!CM131:CP131)</f>
        <v>0</v>
      </c>
      <c r="Z134" s="65">
        <f>SUM(Trading!CQ131:CT131)</f>
        <v>0</v>
      </c>
      <c r="AA134" s="55">
        <f>SUM(Trading!CU131:CX131)</f>
        <v>0</v>
      </c>
      <c r="AB134" s="55">
        <f>SUM(Trading!CY131:DB131)</f>
        <v>0</v>
      </c>
      <c r="AC134" s="55">
        <f>SUM(Trading!DC131:DF131)</f>
        <v>0</v>
      </c>
      <c r="AD134" s="55">
        <f>SUM(Trading!DG131:DJ131)</f>
        <v>0</v>
      </c>
      <c r="AE134" s="55">
        <f>SUM(Trading!DK131:DN131)</f>
        <v>0</v>
      </c>
      <c r="AF134" s="55">
        <f>SUM(Trading!DO131:DR131)</f>
        <v>0</v>
      </c>
      <c r="AG134" s="55">
        <f>SUM(Trading!DS131:DV131)</f>
        <v>0</v>
      </c>
      <c r="AH134" s="55">
        <f>SUM(Trading!DW131:DZ131)</f>
        <v>0</v>
      </c>
      <c r="AI134" s="55">
        <f>SUM(Trading!EA131:ED131)</f>
        <v>0</v>
      </c>
      <c r="AJ134" s="55">
        <f>SUM(Trading!EE131:EH131)</f>
        <v>0</v>
      </c>
      <c r="AK134" s="55">
        <f>SUM(Trading!EI131:EL131)</f>
        <v>0</v>
      </c>
      <c r="AL134" s="55">
        <f>SUM(Trading!EM131:EP131)</f>
        <v>0</v>
      </c>
      <c r="AM134" s="55">
        <f>SUM(Trading!EQ131:ET131)</f>
        <v>0</v>
      </c>
      <c r="AN134" s="55">
        <f>SUM(Trading!EU131:EX131)</f>
        <v>0</v>
      </c>
      <c r="AO134" s="55">
        <f>SUM(Trading!EY131:FB131)</f>
        <v>0</v>
      </c>
    </row>
    <row r="135" spans="1:41" ht="7.95" customHeight="1" x14ac:dyDescent="0.25">
      <c r="A135" s="73"/>
      <c r="B135" s="73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</row>
    <row r="136" spans="1:41" ht="7.95" customHeight="1" x14ac:dyDescent="0.25"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</row>
    <row r="137" spans="1:41" x14ac:dyDescent="0.25">
      <c r="A137" s="53" t="s">
        <v>78</v>
      </c>
      <c r="C137" s="65">
        <f t="shared" ref="C137:Z137" si="133">SUM(C133:C134)</f>
        <v>102489.73475612381</v>
      </c>
      <c r="D137" s="65">
        <f t="shared" si="133"/>
        <v>109489.73694744446</v>
      </c>
      <c r="E137" s="65">
        <f t="shared" si="133"/>
        <v>111450.47316662254</v>
      </c>
      <c r="F137" s="65">
        <f t="shared" si="133"/>
        <v>113349.9363789513</v>
      </c>
      <c r="G137" s="65">
        <f t="shared" si="133"/>
        <v>116136.63273045816</v>
      </c>
      <c r="H137" s="65">
        <f t="shared" si="133"/>
        <v>117004.25850744447</v>
      </c>
      <c r="I137" s="65">
        <f t="shared" si="133"/>
        <v>117004.25850744447</v>
      </c>
      <c r="J137" s="65">
        <f t="shared" si="133"/>
        <v>117004.25850744447</v>
      </c>
      <c r="K137" s="65">
        <f t="shared" si="133"/>
        <v>117004.25850744447</v>
      </c>
      <c r="L137" s="65">
        <f t="shared" si="133"/>
        <v>117004.25850744447</v>
      </c>
      <c r="M137" s="65">
        <f t="shared" si="133"/>
        <v>117004.25850744447</v>
      </c>
      <c r="N137" s="65">
        <f t="shared" si="133"/>
        <v>117004.25850744447</v>
      </c>
      <c r="O137" s="65">
        <f t="shared" si="133"/>
        <v>117004.25850744447</v>
      </c>
      <c r="P137" s="65">
        <f t="shared" si="133"/>
        <v>119015.82453456653</v>
      </c>
      <c r="Q137" s="65">
        <f t="shared" si="133"/>
        <v>119757.58950706779</v>
      </c>
      <c r="R137" s="65">
        <f t="shared" si="133"/>
        <v>119757.58950706779</v>
      </c>
      <c r="S137" s="65">
        <f t="shared" si="133"/>
        <v>119757.58950706779</v>
      </c>
      <c r="T137" s="65">
        <f t="shared" si="133"/>
        <v>119757.58950706779</v>
      </c>
      <c r="U137" s="65">
        <f t="shared" si="133"/>
        <v>119757.58950706779</v>
      </c>
      <c r="V137" s="65">
        <f t="shared" si="133"/>
        <v>119757.58950706779</v>
      </c>
      <c r="W137" s="65">
        <f t="shared" si="133"/>
        <v>83965.362196944508</v>
      </c>
      <c r="X137" s="65">
        <f t="shared" si="133"/>
        <v>83965.362196944508</v>
      </c>
      <c r="Y137" s="65">
        <f t="shared" si="133"/>
        <v>83965.362196944508</v>
      </c>
      <c r="Z137" s="65">
        <f t="shared" si="133"/>
        <v>83965.362196944508</v>
      </c>
      <c r="AA137" s="55">
        <f t="shared" ref="AA137" si="134">SUM(AA133:AA134)</f>
        <v>83965.362196944508</v>
      </c>
      <c r="AB137" s="55">
        <f t="shared" ref="AB137" si="135">SUM(AB133:AB134)</f>
        <v>83965.362196944508</v>
      </c>
      <c r="AC137" s="55">
        <f t="shared" ref="AC137" si="136">SUM(AC133:AC134)</f>
        <v>83965.362196944508</v>
      </c>
      <c r="AD137" s="55">
        <f t="shared" ref="AD137" si="137">SUM(AD133:AD134)</f>
        <v>83965.362196944508</v>
      </c>
      <c r="AE137" s="55">
        <f t="shared" ref="AE137" si="138">SUM(AE133:AE134)</f>
        <v>83965.362196944508</v>
      </c>
      <c r="AF137" s="55">
        <f t="shared" ref="AF137" si="139">SUM(AF133:AF134)</f>
        <v>83965.362196944508</v>
      </c>
      <c r="AG137" s="55">
        <f t="shared" ref="AG137" si="140">SUM(AG133:AG134)</f>
        <v>83965.362196944508</v>
      </c>
      <c r="AH137" s="55">
        <f t="shared" ref="AH137" si="141">SUM(AH133:AH134)</f>
        <v>83965.362196944508</v>
      </c>
      <c r="AI137" s="55">
        <f t="shared" ref="AI137" si="142">SUM(AI133:AI134)</f>
        <v>83965.362196944508</v>
      </c>
      <c r="AJ137" s="55">
        <f t="shared" ref="AJ137" si="143">SUM(AJ133:AJ134)</f>
        <v>83965.362196944508</v>
      </c>
      <c r="AK137" s="55">
        <f t="shared" ref="AK137" si="144">SUM(AK133:AK134)</f>
        <v>83965.362196944508</v>
      </c>
      <c r="AL137" s="55">
        <f t="shared" ref="AL137" si="145">SUM(AL133:AL134)</f>
        <v>83965.362196944508</v>
      </c>
      <c r="AM137" s="55">
        <f t="shared" ref="AM137" si="146">SUM(AM133:AM134)</f>
        <v>83965.362196944508</v>
      </c>
      <c r="AN137" s="55">
        <f t="shared" ref="AN137" si="147">SUM(AN133:AN134)</f>
        <v>83965.362196944508</v>
      </c>
      <c r="AO137" s="55">
        <f t="shared" ref="AO137" si="148">SUM(AO133:AO134)</f>
        <v>83965.362196944508</v>
      </c>
    </row>
    <row r="138" spans="1:41" x14ac:dyDescent="0.25"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</row>
    <row r="139" spans="1:41" x14ac:dyDescent="0.25">
      <c r="A139" s="53" t="s">
        <v>109</v>
      </c>
      <c r="C139" s="65">
        <f t="shared" ref="C139:Z139" si="149">C104-C129-C137</f>
        <v>-29444.03475612383</v>
      </c>
      <c r="D139" s="65">
        <f t="shared" si="149"/>
        <v>-20844.536947444474</v>
      </c>
      <c r="E139" s="65">
        <f t="shared" si="149"/>
        <v>-297.07316662254743</v>
      </c>
      <c r="F139" s="65">
        <f t="shared" si="149"/>
        <v>26729.763621048711</v>
      </c>
      <c r="G139" s="65">
        <f t="shared" si="149"/>
        <v>56150.567269541847</v>
      </c>
      <c r="H139" s="65">
        <f t="shared" si="149"/>
        <v>80593.941492555547</v>
      </c>
      <c r="I139" s="65">
        <f t="shared" si="149"/>
        <v>139821.94149255555</v>
      </c>
      <c r="J139" s="65">
        <f t="shared" si="149"/>
        <v>161921.94149255555</v>
      </c>
      <c r="K139" s="65">
        <f t="shared" si="149"/>
        <v>161921.94149255555</v>
      </c>
      <c r="L139" s="65">
        <f t="shared" si="149"/>
        <v>185321.94149255555</v>
      </c>
      <c r="M139" s="65">
        <f t="shared" si="149"/>
        <v>185321.94149255555</v>
      </c>
      <c r="N139" s="65">
        <f t="shared" si="149"/>
        <v>224321.94149255555</v>
      </c>
      <c r="O139" s="65">
        <f t="shared" si="149"/>
        <v>226141.94149255555</v>
      </c>
      <c r="P139" s="65">
        <f t="shared" si="149"/>
        <v>225950.37546543346</v>
      </c>
      <c r="Q139" s="65">
        <f t="shared" si="149"/>
        <v>238208.6104929322</v>
      </c>
      <c r="R139" s="65">
        <f t="shared" si="149"/>
        <v>251208.6104929322</v>
      </c>
      <c r="S139" s="65">
        <f t="shared" si="149"/>
        <v>260308.6104929322</v>
      </c>
      <c r="T139" s="65">
        <f t="shared" si="149"/>
        <v>287608.6104929322</v>
      </c>
      <c r="U139" s="65">
        <f t="shared" si="149"/>
        <v>287608.6104929322</v>
      </c>
      <c r="V139" s="65">
        <f t="shared" si="149"/>
        <v>284878.6104929322</v>
      </c>
      <c r="W139" s="65">
        <f t="shared" si="149"/>
        <v>308600.83780305553</v>
      </c>
      <c r="X139" s="65">
        <f t="shared" si="149"/>
        <v>308600.83780305553</v>
      </c>
      <c r="Y139" s="65">
        <f t="shared" si="149"/>
        <v>308600.83780305553</v>
      </c>
      <c r="Z139" s="65">
        <f t="shared" si="149"/>
        <v>308600.83780305553</v>
      </c>
      <c r="AA139" s="55">
        <f t="shared" ref="AA139" si="150">AA104-AA129-AA137</f>
        <v>308600.83780305553</v>
      </c>
      <c r="AB139" s="55">
        <f t="shared" ref="AB139" si="151">AB104-AB129-AB137</f>
        <v>308600.83780305553</v>
      </c>
      <c r="AC139" s="55">
        <f t="shared" ref="AC139" si="152">AC104-AC129-AC137</f>
        <v>327197.83780305553</v>
      </c>
      <c r="AD139" s="55">
        <f t="shared" ref="AD139" si="153">AD104-AD129-AD137</f>
        <v>327197.83780305553</v>
      </c>
      <c r="AE139" s="55">
        <f t="shared" ref="AE139" si="154">AE104-AE129-AE137</f>
        <v>327197.83780305553</v>
      </c>
      <c r="AF139" s="55">
        <f t="shared" ref="AF139" si="155">AF104-AF129-AF137</f>
        <v>327197.83780305553</v>
      </c>
      <c r="AG139" s="55">
        <f t="shared" ref="AG139" si="156">AG104-AG129-AG137</f>
        <v>327197.83780305553</v>
      </c>
      <c r="AH139" s="55">
        <f t="shared" ref="AH139" si="157">AH104-AH129-AH137</f>
        <v>327197.83780305553</v>
      </c>
      <c r="AI139" s="55">
        <f t="shared" ref="AI139" si="158">AI104-AI129-AI137</f>
        <v>327197.83780305553</v>
      </c>
      <c r="AJ139" s="55">
        <f t="shared" ref="AJ139" si="159">AJ104-AJ129-AJ137</f>
        <v>327197.83780305553</v>
      </c>
      <c r="AK139" s="55">
        <f t="shared" ref="AK139" si="160">AK104-AK129-AK137</f>
        <v>327197.83780305553</v>
      </c>
      <c r="AL139" s="55">
        <f t="shared" ref="AL139" si="161">AL104-AL129-AL137</f>
        <v>327197.83780305553</v>
      </c>
      <c r="AM139" s="55">
        <f t="shared" ref="AM139" si="162">AM104-AM129-AM137</f>
        <v>327197.83780305553</v>
      </c>
      <c r="AN139" s="55">
        <f t="shared" ref="AN139" si="163">AN104-AN129-AN137</f>
        <v>327197.83780305553</v>
      </c>
      <c r="AO139" s="55">
        <f t="shared" ref="AO139" si="164">AO104-AO129-AO137</f>
        <v>327197.83780305553</v>
      </c>
    </row>
    <row r="140" spans="1:41" ht="7.95" customHeight="1" x14ac:dyDescent="0.25">
      <c r="A140" s="73"/>
      <c r="B140" s="73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</row>
    <row r="141" spans="1:41" ht="7.95" customHeight="1" x14ac:dyDescent="0.25"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</row>
    <row r="142" spans="1:41" x14ac:dyDescent="0.25">
      <c r="A142" s="53" t="s">
        <v>0</v>
      </c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</row>
    <row r="143" spans="1:41" x14ac:dyDescent="0.25">
      <c r="A143" s="58" t="s">
        <v>5</v>
      </c>
      <c r="B143" s="53">
        <v>20</v>
      </c>
      <c r="C143" s="65">
        <f>SUM(Trading!C139:F139)</f>
        <v>4200</v>
      </c>
      <c r="D143" s="65">
        <f>SUM(Trading!G139:J139)</f>
        <v>0</v>
      </c>
      <c r="E143" s="65">
        <f>SUM(Trading!K139:N139)</f>
        <v>0</v>
      </c>
      <c r="F143" s="65">
        <f>SUM(Trading!O139:R139)</f>
        <v>0</v>
      </c>
      <c r="G143" s="65">
        <f>SUM(Trading!S139:V139)</f>
        <v>0</v>
      </c>
      <c r="H143" s="65">
        <f>SUM(Trading!W139:Z139)</f>
        <v>0</v>
      </c>
      <c r="I143" s="65">
        <f>SUM(Trading!AA139:AD139)</f>
        <v>0</v>
      </c>
      <c r="J143" s="65">
        <f>SUM(Trading!AE139:AH139)</f>
        <v>0</v>
      </c>
      <c r="K143" s="65">
        <f>SUM(Trading!AI139:AL139)</f>
        <v>0</v>
      </c>
      <c r="L143" s="65">
        <f>SUM(Trading!AM139:AP139)</f>
        <v>0</v>
      </c>
      <c r="M143" s="65">
        <f>SUM(Trading!AQ139:AT139)</f>
        <v>0</v>
      </c>
      <c r="N143" s="65">
        <f>SUM(Trading!AU139:AX139)</f>
        <v>0</v>
      </c>
      <c r="O143" s="65">
        <f>SUM(Trading!AY139:BB139)</f>
        <v>0</v>
      </c>
      <c r="P143" s="65">
        <f>SUM(Trading!BC139:BF139)</f>
        <v>0</v>
      </c>
      <c r="Q143" s="65">
        <f>SUM(Trading!BG139:BJ139)</f>
        <v>0</v>
      </c>
      <c r="R143" s="65">
        <f>SUM(Trading!BK139:BN139)</f>
        <v>0</v>
      </c>
      <c r="S143" s="65">
        <f>SUM(Trading!BO139:BR139)</f>
        <v>0</v>
      </c>
      <c r="T143" s="65">
        <f>SUM(Trading!BS139:BV139)</f>
        <v>0</v>
      </c>
      <c r="U143" s="65">
        <f>SUM(Trading!BW139:BZ139)</f>
        <v>5250</v>
      </c>
      <c r="V143" s="65">
        <f>SUM(Trading!CA139:CD139)</f>
        <v>0</v>
      </c>
      <c r="W143" s="65">
        <f>SUM(Trading!CE139:CH139)</f>
        <v>0</v>
      </c>
      <c r="X143" s="65">
        <f>SUM(Trading!CI139:CL139)</f>
        <v>0</v>
      </c>
      <c r="Y143" s="65">
        <f>SUM(Trading!CM139:CP139)</f>
        <v>0</v>
      </c>
      <c r="Z143" s="65">
        <f>SUM(Trading!CQ139:CT139)</f>
        <v>0</v>
      </c>
      <c r="AA143" s="55">
        <f>SUM(Trading!CU139:CX139)</f>
        <v>0</v>
      </c>
      <c r="AB143" s="55">
        <f>SUM(Trading!CY139:DB139)</f>
        <v>0</v>
      </c>
      <c r="AC143" s="55">
        <f>SUM(Trading!DC139:DF139)</f>
        <v>0</v>
      </c>
      <c r="AD143" s="55">
        <f>SUM(Trading!DG139:DJ139)</f>
        <v>0</v>
      </c>
      <c r="AE143" s="55">
        <f>SUM(Trading!DK139:DN139)</f>
        <v>0</v>
      </c>
      <c r="AF143" s="55">
        <f>SUM(Trading!DO139:DR139)</f>
        <v>0</v>
      </c>
      <c r="AG143" s="55">
        <f>SUM(Trading!DS139:DV139)</f>
        <v>0</v>
      </c>
      <c r="AH143" s="55">
        <f>SUM(Trading!DW139:DZ139)</f>
        <v>0</v>
      </c>
      <c r="AI143" s="55">
        <f>SUM(Trading!EA139:ED139)</f>
        <v>0</v>
      </c>
      <c r="AJ143" s="55">
        <f>SUM(Trading!EE139:EH139)</f>
        <v>0</v>
      </c>
      <c r="AK143" s="55">
        <f>SUM(Trading!EI139:EL139)</f>
        <v>0</v>
      </c>
      <c r="AL143" s="55">
        <f>SUM(Trading!EM139:EP139)</f>
        <v>0</v>
      </c>
      <c r="AM143" s="55">
        <f>SUM(Trading!EQ139:ET139)</f>
        <v>0</v>
      </c>
      <c r="AN143" s="55">
        <f>SUM(Trading!EU139:EX139)</f>
        <v>0</v>
      </c>
      <c r="AO143" s="55">
        <f>SUM(Trading!EY139:FB139)</f>
        <v>0</v>
      </c>
    </row>
    <row r="144" spans="1:41" x14ac:dyDescent="0.25">
      <c r="A144" s="58" t="s">
        <v>80</v>
      </c>
      <c r="B144" s="53">
        <v>20</v>
      </c>
      <c r="C144" s="65">
        <f>SUM(Trading!C140:F140)</f>
        <v>3600</v>
      </c>
      <c r="D144" s="65">
        <f>SUM(Trading!G140:J140)</f>
        <v>0</v>
      </c>
      <c r="E144" s="65">
        <f>SUM(Trading!K140:N140)</f>
        <v>0</v>
      </c>
      <c r="F144" s="65">
        <f>SUM(Trading!O140:R140)</f>
        <v>3600</v>
      </c>
      <c r="G144" s="65">
        <f>SUM(Trading!S140:V140)</f>
        <v>0</v>
      </c>
      <c r="H144" s="65">
        <f>SUM(Trading!W140:Z140)</f>
        <v>0</v>
      </c>
      <c r="I144" s="65">
        <f>SUM(Trading!AA140:AD140)</f>
        <v>3600</v>
      </c>
      <c r="J144" s="65">
        <f>SUM(Trading!AE140:AH140)</f>
        <v>0</v>
      </c>
      <c r="K144" s="65">
        <f>SUM(Trading!AI140:AL140)</f>
        <v>0</v>
      </c>
      <c r="L144" s="65">
        <f>SUM(Trading!AM140:AP140)</f>
        <v>3600</v>
      </c>
      <c r="M144" s="65">
        <f>SUM(Trading!AQ140:AT140)</f>
        <v>0</v>
      </c>
      <c r="N144" s="65">
        <f>SUM(Trading!AU140:AX140)</f>
        <v>0</v>
      </c>
      <c r="O144" s="65">
        <f>SUM(Trading!AY140:BB140)</f>
        <v>3600</v>
      </c>
      <c r="P144" s="65">
        <f>SUM(Trading!BC140:BF140)</f>
        <v>0</v>
      </c>
      <c r="Q144" s="65">
        <f>SUM(Trading!BG140:BJ140)</f>
        <v>0</v>
      </c>
      <c r="R144" s="65">
        <f>SUM(Trading!BK140:BN140)</f>
        <v>3600</v>
      </c>
      <c r="S144" s="65">
        <f>SUM(Trading!BO140:BR140)</f>
        <v>0</v>
      </c>
      <c r="T144" s="65">
        <f>SUM(Trading!BS140:BV140)</f>
        <v>0</v>
      </c>
      <c r="U144" s="65">
        <f>SUM(Trading!BW140:BZ140)</f>
        <v>3600</v>
      </c>
      <c r="V144" s="65">
        <f>SUM(Trading!CA140:CD140)</f>
        <v>0</v>
      </c>
      <c r="W144" s="65">
        <f>SUM(Trading!CE140:CH140)</f>
        <v>0</v>
      </c>
      <c r="X144" s="65">
        <f>SUM(Trading!CI140:CL140)</f>
        <v>3600</v>
      </c>
      <c r="Y144" s="65">
        <f>SUM(Trading!CM140:CP140)</f>
        <v>0</v>
      </c>
      <c r="Z144" s="65">
        <f>SUM(Trading!CQ140:CT140)</f>
        <v>0</v>
      </c>
      <c r="AA144" s="55">
        <f>SUM(Trading!CU140:CX140)</f>
        <v>3600</v>
      </c>
      <c r="AB144" s="55">
        <f>SUM(Trading!CY140:DB140)</f>
        <v>0</v>
      </c>
      <c r="AC144" s="55">
        <f>SUM(Trading!DC140:DF140)</f>
        <v>0</v>
      </c>
      <c r="AD144" s="55">
        <f>SUM(Trading!DG140:DJ140)</f>
        <v>3600</v>
      </c>
      <c r="AE144" s="55">
        <f>SUM(Trading!DK140:DN140)</f>
        <v>0</v>
      </c>
      <c r="AF144" s="55">
        <f>SUM(Trading!DO140:DR140)</f>
        <v>0</v>
      </c>
      <c r="AG144" s="55">
        <f>SUM(Trading!DS140:DV140)</f>
        <v>3600</v>
      </c>
      <c r="AH144" s="55">
        <f>SUM(Trading!DW140:DZ140)</f>
        <v>0</v>
      </c>
      <c r="AI144" s="55">
        <f>SUM(Trading!EA140:ED140)</f>
        <v>0</v>
      </c>
      <c r="AJ144" s="55">
        <f>SUM(Trading!EE140:EH140)</f>
        <v>3600</v>
      </c>
      <c r="AK144" s="55">
        <f>SUM(Trading!EI140:EL140)</f>
        <v>0</v>
      </c>
      <c r="AL144" s="55">
        <f>SUM(Trading!EM140:EP140)</f>
        <v>0</v>
      </c>
      <c r="AM144" s="55">
        <f>SUM(Trading!EQ140:ET140)</f>
        <v>3600</v>
      </c>
      <c r="AN144" s="55">
        <f>SUM(Trading!EU140:EX140)</f>
        <v>0</v>
      </c>
      <c r="AO144" s="55">
        <f>SUM(Trading!EY140:FB140)</f>
        <v>0</v>
      </c>
    </row>
    <row r="145" spans="1:41" x14ac:dyDescent="0.25">
      <c r="A145" s="58" t="s">
        <v>81</v>
      </c>
      <c r="B145" s="53">
        <v>0</v>
      </c>
      <c r="C145" s="65">
        <f>SUM(Trading!C141:F141)</f>
        <v>1200</v>
      </c>
      <c r="D145" s="65">
        <f>SUM(Trading!G141:J141)</f>
        <v>1200</v>
      </c>
      <c r="E145" s="65">
        <f>SUM(Trading!K141:N141)</f>
        <v>1200</v>
      </c>
      <c r="F145" s="65">
        <f>SUM(Trading!O141:R141)</f>
        <v>1200</v>
      </c>
      <c r="G145" s="65">
        <f>SUM(Trading!S141:V141)</f>
        <v>1200</v>
      </c>
      <c r="H145" s="65">
        <f>SUM(Trading!W141:Z141)</f>
        <v>1200</v>
      </c>
      <c r="I145" s="65">
        <f>SUM(Trading!AA141:AD141)</f>
        <v>1200</v>
      </c>
      <c r="J145" s="65">
        <f>SUM(Trading!AE141:AH141)</f>
        <v>1200</v>
      </c>
      <c r="K145" s="65">
        <f>SUM(Trading!AI141:AL141)</f>
        <v>1200</v>
      </c>
      <c r="L145" s="65">
        <f>SUM(Trading!AM141:AP141)</f>
        <v>1200</v>
      </c>
      <c r="M145" s="65">
        <f>SUM(Trading!AQ141:AT141)</f>
        <v>1200</v>
      </c>
      <c r="N145" s="65">
        <f>SUM(Trading!AU141:AX141)</f>
        <v>1200</v>
      </c>
      <c r="O145" s="65">
        <f>SUM(Trading!AY141:BB141)</f>
        <v>1200</v>
      </c>
      <c r="P145" s="65">
        <f>SUM(Trading!BC141:BF141)</f>
        <v>1200</v>
      </c>
      <c r="Q145" s="65">
        <f>SUM(Trading!BG141:BJ141)</f>
        <v>1200</v>
      </c>
      <c r="R145" s="65">
        <f>SUM(Trading!BK141:BN141)</f>
        <v>1200</v>
      </c>
      <c r="S145" s="65">
        <f>SUM(Trading!BO141:BR141)</f>
        <v>1200</v>
      </c>
      <c r="T145" s="65">
        <f>SUM(Trading!BS141:BV141)</f>
        <v>1200</v>
      </c>
      <c r="U145" s="65">
        <f>SUM(Trading!BW141:BZ141)</f>
        <v>1200</v>
      </c>
      <c r="V145" s="65">
        <f>SUM(Trading!CA141:CD141)</f>
        <v>1200</v>
      </c>
      <c r="W145" s="65">
        <f>SUM(Trading!CE141:CH141)</f>
        <v>1200</v>
      </c>
      <c r="X145" s="65">
        <f>SUM(Trading!CI141:CL141)</f>
        <v>1200</v>
      </c>
      <c r="Y145" s="65">
        <f>SUM(Trading!CM141:CP141)</f>
        <v>1200</v>
      </c>
      <c r="Z145" s="65">
        <f>SUM(Trading!CQ141:CT141)</f>
        <v>1200</v>
      </c>
      <c r="AA145" s="55">
        <f>SUM(Trading!CU141:CX141)</f>
        <v>1200</v>
      </c>
      <c r="AB145" s="55">
        <f>SUM(Trading!CY141:DB141)</f>
        <v>1200</v>
      </c>
      <c r="AC145" s="55">
        <f>SUM(Trading!DC141:DF141)</f>
        <v>1200</v>
      </c>
      <c r="AD145" s="55">
        <f>SUM(Trading!DG141:DJ141)</f>
        <v>1200</v>
      </c>
      <c r="AE145" s="55">
        <f>SUM(Trading!DK141:DN141)</f>
        <v>1200</v>
      </c>
      <c r="AF145" s="55">
        <f>SUM(Trading!DO141:DR141)</f>
        <v>1200</v>
      </c>
      <c r="AG145" s="55">
        <f>SUM(Trading!DS141:DV141)</f>
        <v>1200</v>
      </c>
      <c r="AH145" s="55">
        <f>SUM(Trading!DW141:DZ141)</f>
        <v>1200</v>
      </c>
      <c r="AI145" s="55">
        <f>SUM(Trading!EA141:ED141)</f>
        <v>1200</v>
      </c>
      <c r="AJ145" s="55">
        <f>SUM(Trading!EE141:EH141)</f>
        <v>1200</v>
      </c>
      <c r="AK145" s="55">
        <f>SUM(Trading!EI141:EL141)</f>
        <v>1200</v>
      </c>
      <c r="AL145" s="55">
        <f>SUM(Trading!EM141:EP141)</f>
        <v>1200</v>
      </c>
      <c r="AM145" s="55">
        <f>SUM(Trading!EQ141:ET141)</f>
        <v>1200</v>
      </c>
      <c r="AN145" s="55">
        <f>SUM(Trading!EU141:EX141)</f>
        <v>1200</v>
      </c>
      <c r="AO145" s="55">
        <f>SUM(Trading!EY141:FB141)</f>
        <v>1200</v>
      </c>
    </row>
    <row r="146" spans="1:41" x14ac:dyDescent="0.25">
      <c r="A146" s="58" t="s">
        <v>82</v>
      </c>
      <c r="B146" s="53">
        <v>20</v>
      </c>
      <c r="C146" s="65">
        <f>SUM(Trading!C142:F142)</f>
        <v>7159.2</v>
      </c>
      <c r="D146" s="65">
        <f>SUM(Trading!G142:J142)</f>
        <v>7159.2</v>
      </c>
      <c r="E146" s="65">
        <f>SUM(Trading!K142:N142)</f>
        <v>3877.9</v>
      </c>
      <c r="F146" s="65">
        <f>SUM(Trading!O142:R142)</f>
        <v>596.6</v>
      </c>
      <c r="G146" s="65">
        <f>SUM(Trading!S142:V142)</f>
        <v>596.6</v>
      </c>
      <c r="H146" s="65">
        <f>SUM(Trading!W142:Z142)</f>
        <v>596.6</v>
      </c>
      <c r="I146" s="65">
        <f>SUM(Trading!AA142:AD142)</f>
        <v>596.6</v>
      </c>
      <c r="J146" s="65">
        <f>SUM(Trading!AE142:AH142)</f>
        <v>596.6</v>
      </c>
      <c r="K146" s="65">
        <f>SUM(Trading!AI142:AL142)</f>
        <v>596.6</v>
      </c>
      <c r="L146" s="65">
        <f>SUM(Trading!AM142:AP142)</f>
        <v>596.6</v>
      </c>
      <c r="M146" s="65">
        <f>SUM(Trading!AQ142:AT142)</f>
        <v>596.6</v>
      </c>
      <c r="N146" s="65">
        <f>SUM(Trading!AU142:AX142)</f>
        <v>596.6</v>
      </c>
      <c r="O146" s="65">
        <f>SUM(Trading!AY142:BB142)</f>
        <v>596.6</v>
      </c>
      <c r="P146" s="65">
        <f>SUM(Trading!BC142:BF142)</f>
        <v>596.6</v>
      </c>
      <c r="Q146" s="65">
        <f>SUM(Trading!BG142:BJ142)</f>
        <v>596.6</v>
      </c>
      <c r="R146" s="65">
        <f>SUM(Trading!BK142:BN142)</f>
        <v>596.6</v>
      </c>
      <c r="S146" s="65">
        <f>SUM(Trading!BO142:BR142)</f>
        <v>596.6</v>
      </c>
      <c r="T146" s="65">
        <f>SUM(Trading!BS142:BV142)</f>
        <v>596.6</v>
      </c>
      <c r="U146" s="65">
        <f>SUM(Trading!BW142:BZ142)</f>
        <v>596.6</v>
      </c>
      <c r="V146" s="65">
        <f>SUM(Trading!CA142:CD142)</f>
        <v>596.6</v>
      </c>
      <c r="W146" s="65">
        <f>SUM(Trading!CE142:CH142)</f>
        <v>596.6</v>
      </c>
      <c r="X146" s="65">
        <f>SUM(Trading!CI142:CL142)</f>
        <v>596.6</v>
      </c>
      <c r="Y146" s="65">
        <f>SUM(Trading!CM142:CP142)</f>
        <v>596.6</v>
      </c>
      <c r="Z146" s="65">
        <f>SUM(Trading!CQ142:CT142)</f>
        <v>596.6</v>
      </c>
      <c r="AA146" s="55">
        <f>SUM(Trading!CU142:CX142)</f>
        <v>596.6</v>
      </c>
      <c r="AB146" s="55">
        <f>SUM(Trading!CY142:DB142)</f>
        <v>596.6</v>
      </c>
      <c r="AC146" s="55">
        <f>SUM(Trading!DC142:DF142)</f>
        <v>596.6</v>
      </c>
      <c r="AD146" s="55">
        <f>SUM(Trading!DG142:DJ142)</f>
        <v>596.6</v>
      </c>
      <c r="AE146" s="55">
        <f>SUM(Trading!DK142:DN142)</f>
        <v>596.6</v>
      </c>
      <c r="AF146" s="55">
        <f>SUM(Trading!DO142:DR142)</f>
        <v>596.6</v>
      </c>
      <c r="AG146" s="55">
        <f>SUM(Trading!DS142:DV142)</f>
        <v>596.6</v>
      </c>
      <c r="AH146" s="55">
        <f>SUM(Trading!DW142:DZ142)</f>
        <v>596.6</v>
      </c>
      <c r="AI146" s="55">
        <f>SUM(Trading!EA142:ED142)</f>
        <v>596.6</v>
      </c>
      <c r="AJ146" s="55">
        <f>SUM(Trading!EE142:EH142)</f>
        <v>596.6</v>
      </c>
      <c r="AK146" s="55">
        <f>SUM(Trading!EI142:EL142)</f>
        <v>596.6</v>
      </c>
      <c r="AL146" s="55">
        <f>SUM(Trading!EM142:EP142)</f>
        <v>596.6</v>
      </c>
      <c r="AM146" s="55">
        <f>SUM(Trading!EQ142:ET142)</f>
        <v>596.6</v>
      </c>
      <c r="AN146" s="55">
        <f>SUM(Trading!EU142:EX142)</f>
        <v>596.6</v>
      </c>
      <c r="AO146" s="55">
        <f>SUM(Trading!EY142:FB142)</f>
        <v>447.45000000000005</v>
      </c>
    </row>
    <row r="147" spans="1:41" x14ac:dyDescent="0.25">
      <c r="A147" s="58" t="s">
        <v>126</v>
      </c>
      <c r="B147" s="55">
        <v>20</v>
      </c>
      <c r="C147" s="65">
        <f>SUM(Trading!C143:F143)</f>
        <v>3000</v>
      </c>
      <c r="D147" s="65">
        <f>SUM(Trading!G143:J143)</f>
        <v>3000</v>
      </c>
      <c r="E147" s="65">
        <f>SUM(Trading!K143:N143)</f>
        <v>3000</v>
      </c>
      <c r="F147" s="65">
        <f>SUM(Trading!O143:R143)</f>
        <v>3000</v>
      </c>
      <c r="G147" s="65">
        <f>SUM(Trading!S143:V143)</f>
        <v>3000</v>
      </c>
      <c r="H147" s="65">
        <f>SUM(Trading!W143:Z143)</f>
        <v>3000</v>
      </c>
      <c r="I147" s="65">
        <f>SUM(Trading!AA143:AD143)</f>
        <v>3000</v>
      </c>
      <c r="J147" s="65">
        <f>SUM(Trading!AE143:AH143)</f>
        <v>3000</v>
      </c>
      <c r="K147" s="65">
        <f>SUM(Trading!AI143:AL143)</f>
        <v>3000</v>
      </c>
      <c r="L147" s="65">
        <f>SUM(Trading!AM143:AP143)</f>
        <v>3000</v>
      </c>
      <c r="M147" s="65">
        <f>SUM(Trading!AQ143:AT143)</f>
        <v>3000</v>
      </c>
      <c r="N147" s="65">
        <f>SUM(Trading!AU143:AX143)</f>
        <v>3000</v>
      </c>
      <c r="O147" s="65">
        <f>SUM(Trading!AY143:BB143)</f>
        <v>3000</v>
      </c>
      <c r="P147" s="65">
        <f>SUM(Trading!BC143:BF143)</f>
        <v>3000</v>
      </c>
      <c r="Q147" s="65">
        <f>SUM(Trading!BG143:BJ143)</f>
        <v>3000</v>
      </c>
      <c r="R147" s="65">
        <f>SUM(Trading!BK143:BN143)</f>
        <v>3000</v>
      </c>
      <c r="S147" s="65">
        <f>SUM(Trading!BO143:BR143)</f>
        <v>3000</v>
      </c>
      <c r="T147" s="65">
        <f>SUM(Trading!BS143:BV143)</f>
        <v>3000</v>
      </c>
      <c r="U147" s="65">
        <f>SUM(Trading!BW143:BZ143)</f>
        <v>3000</v>
      </c>
      <c r="V147" s="65">
        <f>SUM(Trading!CA143:CD143)</f>
        <v>3000</v>
      </c>
      <c r="W147" s="65">
        <f>SUM(Trading!CE143:CH143)</f>
        <v>3000</v>
      </c>
      <c r="X147" s="65">
        <f>SUM(Trading!CI143:CL143)</f>
        <v>3000</v>
      </c>
      <c r="Y147" s="65">
        <f>SUM(Trading!CM143:CP143)</f>
        <v>3000</v>
      </c>
      <c r="Z147" s="65">
        <f>SUM(Trading!CQ143:CT143)</f>
        <v>3000</v>
      </c>
      <c r="AA147" s="55">
        <f>SUM(Trading!CU143:CX143)</f>
        <v>3000</v>
      </c>
      <c r="AB147" s="55">
        <f>SUM(Trading!CY143:DB143)</f>
        <v>3000</v>
      </c>
      <c r="AC147" s="55">
        <f>SUM(Trading!DC143:DF143)</f>
        <v>3000</v>
      </c>
      <c r="AD147" s="55">
        <f>SUM(Trading!DG143:DJ143)</f>
        <v>3000</v>
      </c>
      <c r="AE147" s="55">
        <f>SUM(Trading!DK143:DN143)</f>
        <v>3000</v>
      </c>
      <c r="AF147" s="55">
        <f>SUM(Trading!DO143:DR143)</f>
        <v>3000</v>
      </c>
      <c r="AG147" s="55">
        <f>SUM(Trading!DS143:DV143)</f>
        <v>3000</v>
      </c>
      <c r="AH147" s="55">
        <f>SUM(Trading!DW143:DZ143)</f>
        <v>3000</v>
      </c>
      <c r="AI147" s="55">
        <f>SUM(Trading!EA143:ED143)</f>
        <v>3000</v>
      </c>
      <c r="AJ147" s="55">
        <f>SUM(Trading!EE143:EH143)</f>
        <v>3000</v>
      </c>
      <c r="AK147" s="55">
        <f>SUM(Trading!EI143:EL143)</f>
        <v>3000</v>
      </c>
      <c r="AL147" s="55">
        <f>SUM(Trading!EM143:EP143)</f>
        <v>3000</v>
      </c>
      <c r="AM147" s="55">
        <f>SUM(Trading!EQ143:ET143)</f>
        <v>3000</v>
      </c>
      <c r="AN147" s="55">
        <f>SUM(Trading!EU143:EX143)</f>
        <v>3000</v>
      </c>
      <c r="AO147" s="55">
        <f>SUM(Trading!EY143:FB143)</f>
        <v>3000</v>
      </c>
    </row>
    <row r="148" spans="1:41" x14ac:dyDescent="0.25">
      <c r="A148" s="58" t="s">
        <v>192</v>
      </c>
      <c r="B148" s="55">
        <v>0</v>
      </c>
      <c r="C148" s="65">
        <f>SUM(Trading!C144:F144)</f>
        <v>1099.6799999999998</v>
      </c>
      <c r="D148" s="65">
        <f>SUM(Trading!G144:J144)</f>
        <v>1099.6799999999998</v>
      </c>
      <c r="E148" s="65">
        <f>SUM(Trading!K144:N144)</f>
        <v>1099.6799999999998</v>
      </c>
      <c r="F148" s="65">
        <f>SUM(Trading!O144:R144)</f>
        <v>1099.6799999999998</v>
      </c>
      <c r="G148" s="65">
        <f>SUM(Trading!S144:V144)</f>
        <v>1099.6799999999998</v>
      </c>
      <c r="H148" s="65">
        <f>SUM(Trading!W144:Z144)</f>
        <v>1099.6799999999998</v>
      </c>
      <c r="I148" s="65">
        <f>SUM(Trading!AA144:AD144)</f>
        <v>1099.6799999999998</v>
      </c>
      <c r="J148" s="65">
        <f>SUM(Trading!AE144:AH144)</f>
        <v>1099.6799999999998</v>
      </c>
      <c r="K148" s="65">
        <f>SUM(Trading!AI144:AL144)</f>
        <v>1099.6799999999998</v>
      </c>
      <c r="L148" s="65">
        <f>SUM(Trading!AM144:AP144)</f>
        <v>1099.6799999999998</v>
      </c>
      <c r="M148" s="65">
        <f>SUM(Trading!AQ144:AT144)</f>
        <v>1099.6799999999998</v>
      </c>
      <c r="N148" s="65">
        <f>SUM(Trading!AU144:AX144)</f>
        <v>1099.6799999999998</v>
      </c>
      <c r="O148" s="65">
        <f>SUM(Trading!AY144:BB144)</f>
        <v>1099.6799999999998</v>
      </c>
      <c r="P148" s="65">
        <f>SUM(Trading!BC144:BF144)</f>
        <v>1099.6799999999998</v>
      </c>
      <c r="Q148" s="65">
        <f>SUM(Trading!BG144:BJ144)</f>
        <v>1099.6799999999998</v>
      </c>
      <c r="R148" s="65">
        <f>SUM(Trading!BK144:BN144)</f>
        <v>1099.6799999999998</v>
      </c>
      <c r="S148" s="65">
        <f>SUM(Trading!BO144:BR144)</f>
        <v>1099.6799999999998</v>
      </c>
      <c r="T148" s="65">
        <f>SUM(Trading!BS144:BV144)</f>
        <v>1099.6799999999998</v>
      </c>
      <c r="U148" s="65">
        <f>SUM(Trading!BW144:BZ144)</f>
        <v>1099.6799999999998</v>
      </c>
      <c r="V148" s="65">
        <f>SUM(Trading!CA144:CD144)</f>
        <v>1099.6799999999998</v>
      </c>
      <c r="W148" s="65">
        <f>SUM(Trading!CE144:CH144)</f>
        <v>1099.6799999999998</v>
      </c>
      <c r="X148" s="65">
        <f>SUM(Trading!CI144:CL144)</f>
        <v>1099.6799999999998</v>
      </c>
      <c r="Y148" s="65">
        <f>SUM(Trading!CM144:CP144)</f>
        <v>1099.6799999999998</v>
      </c>
      <c r="Z148" s="65">
        <f>SUM(Trading!CQ144:CT144)</f>
        <v>1099.6799999999998</v>
      </c>
      <c r="AA148" s="55">
        <f>SUM(Trading!CU144:CX144)</f>
        <v>1099.6799999999998</v>
      </c>
      <c r="AB148" s="55">
        <f>SUM(Trading!CY144:DB144)</f>
        <v>1099.6799999999998</v>
      </c>
      <c r="AC148" s="55">
        <f>SUM(Trading!DC144:DF144)</f>
        <v>1099.6799999999998</v>
      </c>
      <c r="AD148" s="55">
        <f>SUM(Trading!DG144:DJ144)</f>
        <v>1099.6799999999998</v>
      </c>
      <c r="AE148" s="55">
        <f>SUM(Trading!DK144:DN144)</f>
        <v>1099.6799999999998</v>
      </c>
      <c r="AF148" s="55">
        <f>SUM(Trading!DO144:DR144)</f>
        <v>1099.6799999999998</v>
      </c>
      <c r="AG148" s="55">
        <f>SUM(Trading!DS144:DV144)</f>
        <v>1099.6799999999998</v>
      </c>
      <c r="AH148" s="55">
        <f>SUM(Trading!DW144:DZ144)</f>
        <v>1099.6799999999998</v>
      </c>
      <c r="AI148" s="55">
        <f>SUM(Trading!EA144:ED144)</f>
        <v>1099.6799999999998</v>
      </c>
      <c r="AJ148" s="55">
        <f>SUM(Trading!EE144:EH144)</f>
        <v>1099.6799999999998</v>
      </c>
      <c r="AK148" s="55">
        <f>SUM(Trading!EI144:EL144)</f>
        <v>1099.6799999999998</v>
      </c>
      <c r="AL148" s="55">
        <f>SUM(Trading!EM144:EP144)</f>
        <v>1099.6799999999998</v>
      </c>
      <c r="AM148" s="55">
        <f>SUM(Trading!EQ144:ET144)</f>
        <v>1099.6799999999998</v>
      </c>
      <c r="AN148" s="55">
        <f>SUM(Trading!EU144:EX144)</f>
        <v>1099.6799999999998</v>
      </c>
      <c r="AO148" s="55">
        <f>SUM(Trading!EY144:FB144)</f>
        <v>1099.6799999999998</v>
      </c>
    </row>
    <row r="149" spans="1:41" x14ac:dyDescent="0.25">
      <c r="A149" s="58" t="s">
        <v>83</v>
      </c>
      <c r="B149" s="53">
        <v>0</v>
      </c>
      <c r="C149" s="65">
        <f>SUM(Trading!C145:F145)</f>
        <v>0</v>
      </c>
      <c r="D149" s="65">
        <f>SUM(Trading!G145:J145)</f>
        <v>0</v>
      </c>
      <c r="E149" s="65">
        <f>SUM(Trading!K145:N145)</f>
        <v>7737.6</v>
      </c>
      <c r="F149" s="65">
        <f>SUM(Trading!O145:R145)</f>
        <v>7737.6</v>
      </c>
      <c r="G149" s="65">
        <f>SUM(Trading!S145:V145)</f>
        <v>7737.6</v>
      </c>
      <c r="H149" s="65">
        <f>SUM(Trading!W145:Z145)</f>
        <v>7737.6</v>
      </c>
      <c r="I149" s="65">
        <f>SUM(Trading!AA145:AD145)</f>
        <v>7737.6</v>
      </c>
      <c r="J149" s="65">
        <f>SUM(Trading!AE145:AH145)</f>
        <v>7737.6</v>
      </c>
      <c r="K149" s="65">
        <f>SUM(Trading!AI145:AL145)</f>
        <v>7737.6</v>
      </c>
      <c r="L149" s="65">
        <f>SUM(Trading!AM145:AP145)</f>
        <v>7737.6</v>
      </c>
      <c r="M149" s="65">
        <f>SUM(Trading!AQ145:AT145)</f>
        <v>7737.6</v>
      </c>
      <c r="N149" s="65">
        <f>SUM(Trading!AU145:AX145)</f>
        <v>7737.6</v>
      </c>
      <c r="O149" s="65">
        <f>SUM(Trading!AY145:BB145)</f>
        <v>7737.6</v>
      </c>
      <c r="P149" s="65">
        <f>SUM(Trading!BC145:BF145)</f>
        <v>0</v>
      </c>
      <c r="Q149" s="65">
        <f>SUM(Trading!BG145:BJ145)</f>
        <v>0</v>
      </c>
      <c r="R149" s="65">
        <f>SUM(Trading!BK145:BN145)</f>
        <v>7737.6</v>
      </c>
      <c r="S149" s="65">
        <f>SUM(Trading!BO145:BR145)</f>
        <v>7737.6</v>
      </c>
      <c r="T149" s="65">
        <f>SUM(Trading!BS145:BV145)</f>
        <v>7737.6</v>
      </c>
      <c r="U149" s="65">
        <f>SUM(Trading!BW145:BZ145)</f>
        <v>7737.6</v>
      </c>
      <c r="V149" s="65">
        <f>SUM(Trading!CA145:CD145)</f>
        <v>7737.6</v>
      </c>
      <c r="W149" s="65">
        <f>SUM(Trading!CE145:CH145)</f>
        <v>7737.6</v>
      </c>
      <c r="X149" s="65">
        <f>SUM(Trading!CI145:CL145)</f>
        <v>7737.6</v>
      </c>
      <c r="Y149" s="65">
        <f>SUM(Trading!CM145:CP145)</f>
        <v>7737.6</v>
      </c>
      <c r="Z149" s="65">
        <f>SUM(Trading!CQ145:CT145)</f>
        <v>7737.6</v>
      </c>
      <c r="AA149" s="55">
        <f>SUM(Trading!CU145:CX145)</f>
        <v>7737.6</v>
      </c>
      <c r="AB149" s="55">
        <f>SUM(Trading!CY145:DB145)</f>
        <v>7737.6</v>
      </c>
      <c r="AC149" s="55">
        <f>SUM(Trading!DC145:DF145)</f>
        <v>0</v>
      </c>
      <c r="AD149" s="55">
        <f>SUM(Trading!DG145:DJ145)</f>
        <v>0</v>
      </c>
      <c r="AE149" s="55">
        <f>SUM(Trading!DK145:DN145)</f>
        <v>7737.6</v>
      </c>
      <c r="AF149" s="55">
        <f>SUM(Trading!DO145:DR145)</f>
        <v>7737.6</v>
      </c>
      <c r="AG149" s="55">
        <f>SUM(Trading!DS145:DV145)</f>
        <v>7737.6</v>
      </c>
      <c r="AH149" s="55">
        <f>SUM(Trading!DW145:DZ145)</f>
        <v>7737.6</v>
      </c>
      <c r="AI149" s="55">
        <f>SUM(Trading!EA145:ED145)</f>
        <v>7737.6</v>
      </c>
      <c r="AJ149" s="55">
        <f>SUM(Trading!EE145:EH145)</f>
        <v>7737.6</v>
      </c>
      <c r="AK149" s="55">
        <f>SUM(Trading!EI145:EL145)</f>
        <v>7737.6</v>
      </c>
      <c r="AL149" s="55">
        <f>SUM(Trading!EM145:EP145)</f>
        <v>7737.6</v>
      </c>
      <c r="AM149" s="55">
        <f>SUM(Trading!EQ145:ET145)</f>
        <v>7737.6</v>
      </c>
      <c r="AN149" s="55">
        <f>SUM(Trading!EU145:EX145)</f>
        <v>7737.6</v>
      </c>
      <c r="AO149" s="55">
        <f>SUM(Trading!EY145:FB145)</f>
        <v>5803.2</v>
      </c>
    </row>
    <row r="150" spans="1:41" x14ac:dyDescent="0.25">
      <c r="A150" s="58" t="s">
        <v>84</v>
      </c>
      <c r="B150" s="53">
        <v>0</v>
      </c>
      <c r="C150" s="65">
        <f>SUM(Trading!C146:F146)</f>
        <v>586.79999999999995</v>
      </c>
      <c r="D150" s="65">
        <f>SUM(Trading!G146:J146)</f>
        <v>586.79999999999995</v>
      </c>
      <c r="E150" s="65">
        <f>SUM(Trading!K146:N146)</f>
        <v>586.79999999999995</v>
      </c>
      <c r="F150" s="65">
        <f>SUM(Trading!O146:R146)</f>
        <v>586.79999999999995</v>
      </c>
      <c r="G150" s="65">
        <f>SUM(Trading!S146:V146)</f>
        <v>586.79999999999995</v>
      </c>
      <c r="H150" s="65">
        <f>SUM(Trading!W146:Z146)</f>
        <v>586.79999999999995</v>
      </c>
      <c r="I150" s="65">
        <f>SUM(Trading!AA146:AD146)</f>
        <v>586.79999999999995</v>
      </c>
      <c r="J150" s="65">
        <f>SUM(Trading!AE146:AH146)</f>
        <v>0</v>
      </c>
      <c r="K150" s="65">
        <f>SUM(Trading!AI146:AL146)</f>
        <v>0</v>
      </c>
      <c r="L150" s="65">
        <f>SUM(Trading!AM146:AP146)</f>
        <v>586.79999999999995</v>
      </c>
      <c r="M150" s="65">
        <f>SUM(Trading!AQ146:AT146)</f>
        <v>586.79999999999995</v>
      </c>
      <c r="N150" s="65">
        <f>SUM(Trading!AU146:AX146)</f>
        <v>586.79999999999995</v>
      </c>
      <c r="O150" s="65">
        <f>SUM(Trading!AY146:BB146)</f>
        <v>586.79999999999995</v>
      </c>
      <c r="P150" s="65">
        <f>SUM(Trading!BC146:BF146)</f>
        <v>586.79999999999995</v>
      </c>
      <c r="Q150" s="65">
        <f>SUM(Trading!BG146:BJ146)</f>
        <v>586.79999999999995</v>
      </c>
      <c r="R150" s="65">
        <f>SUM(Trading!BK146:BN146)</f>
        <v>586.79999999999995</v>
      </c>
      <c r="S150" s="65">
        <f>SUM(Trading!BO146:BR146)</f>
        <v>586.79999999999995</v>
      </c>
      <c r="T150" s="65">
        <f>SUM(Trading!BS146:BV146)</f>
        <v>586.79999999999995</v>
      </c>
      <c r="U150" s="65">
        <f>SUM(Trading!BW146:BZ146)</f>
        <v>586.79999999999995</v>
      </c>
      <c r="V150" s="65">
        <f>SUM(Trading!CA146:CD146)</f>
        <v>586.79999999999995</v>
      </c>
      <c r="W150" s="65">
        <f>SUM(Trading!CE146:CH146)</f>
        <v>0</v>
      </c>
      <c r="X150" s="65">
        <f>SUM(Trading!CI146:CL146)</f>
        <v>0</v>
      </c>
      <c r="Y150" s="65">
        <f>SUM(Trading!CM146:CP146)</f>
        <v>586.79999999999995</v>
      </c>
      <c r="Z150" s="65">
        <f>SUM(Trading!CQ146:CT146)</f>
        <v>586.79999999999995</v>
      </c>
      <c r="AA150" s="55">
        <f>SUM(Trading!CU146:CX146)</f>
        <v>586.79999999999995</v>
      </c>
      <c r="AB150" s="55">
        <f>SUM(Trading!CY146:DB146)</f>
        <v>586.79999999999995</v>
      </c>
      <c r="AC150" s="55">
        <f>SUM(Trading!DC146:DF146)</f>
        <v>586.79999999999995</v>
      </c>
      <c r="AD150" s="55">
        <f>SUM(Trading!DG146:DJ146)</f>
        <v>586.79999999999995</v>
      </c>
      <c r="AE150" s="55">
        <f>SUM(Trading!DK146:DN146)</f>
        <v>586.79999999999995</v>
      </c>
      <c r="AF150" s="55">
        <f>SUM(Trading!DO146:DR146)</f>
        <v>586.79999999999995</v>
      </c>
      <c r="AG150" s="55">
        <f>SUM(Trading!DS146:DV146)</f>
        <v>586.79999999999995</v>
      </c>
      <c r="AH150" s="55">
        <f>SUM(Trading!DW146:DZ146)</f>
        <v>586.79999999999995</v>
      </c>
      <c r="AI150" s="55">
        <f>SUM(Trading!EA146:ED146)</f>
        <v>586.79999999999995</v>
      </c>
      <c r="AJ150" s="55">
        <f>SUM(Trading!EE146:EH146)</f>
        <v>0</v>
      </c>
      <c r="AK150" s="55">
        <f>SUM(Trading!EI146:EL146)</f>
        <v>0</v>
      </c>
      <c r="AL150" s="55">
        <f>SUM(Trading!EM146:EP146)</f>
        <v>586.79999999999995</v>
      </c>
      <c r="AM150" s="55">
        <f>SUM(Trading!EQ146:ET146)</f>
        <v>586.79999999999995</v>
      </c>
      <c r="AN150" s="55">
        <f>SUM(Trading!EU146:EX146)</f>
        <v>586.79999999999995</v>
      </c>
      <c r="AO150" s="55">
        <f>SUM(Trading!EY146:FB146)</f>
        <v>440.1</v>
      </c>
    </row>
    <row r="151" spans="1:41" x14ac:dyDescent="0.25">
      <c r="A151" s="53" t="s">
        <v>51</v>
      </c>
      <c r="B151" s="53">
        <v>20</v>
      </c>
      <c r="C151" s="65">
        <f>SUM(Trading!C147:F147)</f>
        <v>876</v>
      </c>
      <c r="D151" s="65">
        <f>SUM(Trading!G147:J147)</f>
        <v>876</v>
      </c>
      <c r="E151" s="65">
        <f>SUM(Trading!K147:N147)</f>
        <v>876</v>
      </c>
      <c r="F151" s="65">
        <f>SUM(Trading!O147:R147)</f>
        <v>876</v>
      </c>
      <c r="G151" s="65">
        <f>SUM(Trading!S147:V147)</f>
        <v>876</v>
      </c>
      <c r="H151" s="65">
        <f>SUM(Trading!W147:Z147)</f>
        <v>876</v>
      </c>
      <c r="I151" s="65">
        <f>SUM(Trading!AA147:AD147)</f>
        <v>876</v>
      </c>
      <c r="J151" s="65">
        <f>SUM(Trading!AE147:AH147)</f>
        <v>876</v>
      </c>
      <c r="K151" s="65">
        <f>SUM(Trading!AI147:AL147)</f>
        <v>876</v>
      </c>
      <c r="L151" s="65">
        <f>SUM(Trading!AM147:AP147)</f>
        <v>876</v>
      </c>
      <c r="M151" s="65">
        <f>SUM(Trading!AQ147:AT147)</f>
        <v>876</v>
      </c>
      <c r="N151" s="65">
        <f>SUM(Trading!AU147:AX147)</f>
        <v>876</v>
      </c>
      <c r="O151" s="65">
        <f>SUM(Trading!AY147:BB147)</f>
        <v>876</v>
      </c>
      <c r="P151" s="65">
        <f>SUM(Trading!BC147:BF147)</f>
        <v>876</v>
      </c>
      <c r="Q151" s="65">
        <f>SUM(Trading!BG147:BJ147)</f>
        <v>876</v>
      </c>
      <c r="R151" s="65">
        <f>SUM(Trading!BK147:BN147)</f>
        <v>876</v>
      </c>
      <c r="S151" s="65">
        <f>SUM(Trading!BO147:BR147)</f>
        <v>876</v>
      </c>
      <c r="T151" s="65">
        <f>SUM(Trading!BS147:BV147)</f>
        <v>876</v>
      </c>
      <c r="U151" s="65">
        <f>SUM(Trading!BW147:BZ147)</f>
        <v>876</v>
      </c>
      <c r="V151" s="65">
        <f>SUM(Trading!CA147:CD147)</f>
        <v>876</v>
      </c>
      <c r="W151" s="65">
        <f>SUM(Trading!CE147:CH147)</f>
        <v>876</v>
      </c>
      <c r="X151" s="65">
        <f>SUM(Trading!CI147:CL147)</f>
        <v>876</v>
      </c>
      <c r="Y151" s="65">
        <f>SUM(Trading!CM147:CP147)</f>
        <v>876</v>
      </c>
      <c r="Z151" s="65">
        <f>SUM(Trading!CQ147:CT147)</f>
        <v>876</v>
      </c>
      <c r="AA151" s="55">
        <f>SUM(Trading!CU147:CX147)</f>
        <v>876</v>
      </c>
      <c r="AB151" s="55">
        <f>SUM(Trading!CY147:DB147)</f>
        <v>876</v>
      </c>
      <c r="AC151" s="55">
        <f>SUM(Trading!DC147:DF147)</f>
        <v>876</v>
      </c>
      <c r="AD151" s="55">
        <f>SUM(Trading!DG147:DJ147)</f>
        <v>876</v>
      </c>
      <c r="AE151" s="55">
        <f>SUM(Trading!DK147:DN147)</f>
        <v>876</v>
      </c>
      <c r="AF151" s="55">
        <f>SUM(Trading!DO147:DR147)</f>
        <v>876</v>
      </c>
      <c r="AG151" s="55">
        <f>SUM(Trading!DS147:DV147)</f>
        <v>876</v>
      </c>
      <c r="AH151" s="55">
        <f>SUM(Trading!DW147:DZ147)</f>
        <v>876</v>
      </c>
      <c r="AI151" s="55">
        <f>SUM(Trading!EA147:ED147)</f>
        <v>876</v>
      </c>
      <c r="AJ151" s="55">
        <f>SUM(Trading!EE147:EH147)</f>
        <v>876</v>
      </c>
      <c r="AK151" s="55">
        <f>SUM(Trading!EI147:EL147)</f>
        <v>876</v>
      </c>
      <c r="AL151" s="55">
        <f>SUM(Trading!EM147:EP147)</f>
        <v>876</v>
      </c>
      <c r="AM151" s="55">
        <f>SUM(Trading!EQ147:ET147)</f>
        <v>876</v>
      </c>
      <c r="AN151" s="55">
        <f>SUM(Trading!EU147:EX147)</f>
        <v>876</v>
      </c>
      <c r="AO151" s="55">
        <f>SUM(Trading!EY147:FB147)</f>
        <v>876</v>
      </c>
    </row>
    <row r="152" spans="1:41" x14ac:dyDescent="0.25">
      <c r="A152" s="58" t="s">
        <v>19</v>
      </c>
      <c r="B152" s="53">
        <v>0</v>
      </c>
      <c r="C152" s="65">
        <f>SUM(Trading!C148:F148)</f>
        <v>600</v>
      </c>
      <c r="D152" s="65">
        <f>SUM(Trading!G148:J148)</f>
        <v>600</v>
      </c>
      <c r="E152" s="65">
        <f>SUM(Trading!K148:N148)</f>
        <v>600</v>
      </c>
      <c r="F152" s="65">
        <f>SUM(Trading!O148:R148)</f>
        <v>600</v>
      </c>
      <c r="G152" s="65">
        <f>SUM(Trading!S148:V148)</f>
        <v>600</v>
      </c>
      <c r="H152" s="65">
        <f>SUM(Trading!W148:Z148)</f>
        <v>600</v>
      </c>
      <c r="I152" s="65">
        <f>SUM(Trading!AA148:AD148)</f>
        <v>600</v>
      </c>
      <c r="J152" s="65">
        <f>SUM(Trading!AE148:AH148)</f>
        <v>600</v>
      </c>
      <c r="K152" s="65">
        <f>SUM(Trading!AI148:AL148)</f>
        <v>600</v>
      </c>
      <c r="L152" s="65">
        <f>SUM(Trading!AM148:AP148)</f>
        <v>600</v>
      </c>
      <c r="M152" s="65">
        <f>SUM(Trading!AQ148:AT148)</f>
        <v>600</v>
      </c>
      <c r="N152" s="65">
        <f>SUM(Trading!AU148:AX148)</f>
        <v>600</v>
      </c>
      <c r="O152" s="65">
        <f>SUM(Trading!AY148:BB148)</f>
        <v>600</v>
      </c>
      <c r="P152" s="65">
        <f>SUM(Trading!BC148:BF148)</f>
        <v>600</v>
      </c>
      <c r="Q152" s="65">
        <f>SUM(Trading!BG148:BJ148)</f>
        <v>600</v>
      </c>
      <c r="R152" s="65">
        <f>SUM(Trading!BK148:BN148)</f>
        <v>600</v>
      </c>
      <c r="S152" s="65">
        <f>SUM(Trading!BO148:BR148)</f>
        <v>600</v>
      </c>
      <c r="T152" s="65">
        <f>SUM(Trading!BS148:BV148)</f>
        <v>600</v>
      </c>
      <c r="U152" s="65">
        <f>SUM(Trading!BW148:BZ148)</f>
        <v>600</v>
      </c>
      <c r="V152" s="65">
        <f>SUM(Trading!CA148:CD148)</f>
        <v>600</v>
      </c>
      <c r="W152" s="65">
        <f>SUM(Trading!CE148:CH148)</f>
        <v>600</v>
      </c>
      <c r="X152" s="65">
        <f>SUM(Trading!CI148:CL148)</f>
        <v>600</v>
      </c>
      <c r="Y152" s="65">
        <f>SUM(Trading!CM148:CP148)</f>
        <v>600</v>
      </c>
      <c r="Z152" s="65">
        <f>SUM(Trading!CQ148:CT148)</f>
        <v>600</v>
      </c>
      <c r="AA152" s="55">
        <f>SUM(Trading!CU148:CX148)</f>
        <v>600</v>
      </c>
      <c r="AB152" s="55">
        <f>SUM(Trading!CY148:DB148)</f>
        <v>600</v>
      </c>
      <c r="AC152" s="55">
        <f>SUM(Trading!DC148:DF148)</f>
        <v>600</v>
      </c>
      <c r="AD152" s="55">
        <f>SUM(Trading!DG148:DJ148)</f>
        <v>600</v>
      </c>
      <c r="AE152" s="55">
        <f>SUM(Trading!DK148:DN148)</f>
        <v>600</v>
      </c>
      <c r="AF152" s="55">
        <f>SUM(Trading!DO148:DR148)</f>
        <v>600</v>
      </c>
      <c r="AG152" s="55">
        <f>SUM(Trading!DS148:DV148)</f>
        <v>600</v>
      </c>
      <c r="AH152" s="55">
        <f>SUM(Trading!DW148:DZ148)</f>
        <v>600</v>
      </c>
      <c r="AI152" s="55">
        <f>SUM(Trading!EA148:ED148)</f>
        <v>600</v>
      </c>
      <c r="AJ152" s="55">
        <f>SUM(Trading!EE148:EH148)</f>
        <v>600</v>
      </c>
      <c r="AK152" s="55">
        <f>SUM(Trading!EI148:EL148)</f>
        <v>600</v>
      </c>
      <c r="AL152" s="55">
        <f>SUM(Trading!EM148:EP148)</f>
        <v>600</v>
      </c>
      <c r="AM152" s="55">
        <f>SUM(Trading!EQ148:ET148)</f>
        <v>600</v>
      </c>
      <c r="AN152" s="55">
        <f>SUM(Trading!EU148:EX148)</f>
        <v>600</v>
      </c>
      <c r="AO152" s="55">
        <f>SUM(Trading!EY148:FB148)</f>
        <v>600</v>
      </c>
    </row>
    <row r="153" spans="1:41" x14ac:dyDescent="0.25">
      <c r="A153" s="58" t="s">
        <v>20</v>
      </c>
      <c r="B153" s="53">
        <v>20</v>
      </c>
      <c r="C153" s="65">
        <f>SUM(Trading!C149:F149)</f>
        <v>0</v>
      </c>
      <c r="D153" s="65">
        <f>SUM(Trading!G149:J149)</f>
        <v>1400</v>
      </c>
      <c r="E153" s="65">
        <f>SUM(Trading!K149:N149)</f>
        <v>1400</v>
      </c>
      <c r="F153" s="65">
        <f>SUM(Trading!O149:R149)</f>
        <v>1400</v>
      </c>
      <c r="G153" s="65">
        <f>SUM(Trading!S149:V149)</f>
        <v>1400</v>
      </c>
      <c r="H153" s="65">
        <f>SUM(Trading!W149:Z149)</f>
        <v>1400</v>
      </c>
      <c r="I153" s="65">
        <f>SUM(Trading!AA149:AD149)</f>
        <v>1400</v>
      </c>
      <c r="J153" s="65">
        <f>SUM(Trading!AE149:AH149)</f>
        <v>1400</v>
      </c>
      <c r="K153" s="65">
        <f>SUM(Trading!AI149:AL149)</f>
        <v>1400</v>
      </c>
      <c r="L153" s="65">
        <f>SUM(Trading!AM149:AP149)</f>
        <v>1400</v>
      </c>
      <c r="M153" s="65">
        <f>SUM(Trading!AQ149:AT149)</f>
        <v>1400</v>
      </c>
      <c r="N153" s="65">
        <f>SUM(Trading!AU149:AX149)</f>
        <v>1400</v>
      </c>
      <c r="O153" s="65">
        <f>SUM(Trading!AY149:BB149)</f>
        <v>1400</v>
      </c>
      <c r="P153" s="65">
        <f>SUM(Trading!BC149:BF149)</f>
        <v>1400</v>
      </c>
      <c r="Q153" s="65">
        <f>SUM(Trading!BG149:BJ149)</f>
        <v>1400</v>
      </c>
      <c r="R153" s="65">
        <f>SUM(Trading!BK149:BN149)</f>
        <v>1400</v>
      </c>
      <c r="S153" s="65">
        <f>SUM(Trading!BO149:BR149)</f>
        <v>1400</v>
      </c>
      <c r="T153" s="65">
        <f>SUM(Trading!BS149:BV149)</f>
        <v>1400</v>
      </c>
      <c r="U153" s="65">
        <f>SUM(Trading!BW149:BZ149)</f>
        <v>1400</v>
      </c>
      <c r="V153" s="65">
        <f>SUM(Trading!CA149:CD149)</f>
        <v>1400</v>
      </c>
      <c r="W153" s="65">
        <f>SUM(Trading!CE149:CH149)</f>
        <v>1400</v>
      </c>
      <c r="X153" s="65">
        <f>SUM(Trading!CI149:CL149)</f>
        <v>1400</v>
      </c>
      <c r="Y153" s="65">
        <f>SUM(Trading!CM149:CP149)</f>
        <v>1400</v>
      </c>
      <c r="Z153" s="65">
        <f>SUM(Trading!CQ149:CT149)</f>
        <v>1400</v>
      </c>
      <c r="AA153" s="55">
        <f>SUM(Trading!CU149:CX149)</f>
        <v>1400</v>
      </c>
      <c r="AB153" s="55">
        <f>SUM(Trading!CY149:DB149)</f>
        <v>1400</v>
      </c>
      <c r="AC153" s="55">
        <f>SUM(Trading!DC149:DF149)</f>
        <v>1400</v>
      </c>
      <c r="AD153" s="55">
        <f>SUM(Trading!DG149:DJ149)</f>
        <v>1400</v>
      </c>
      <c r="AE153" s="55">
        <f>SUM(Trading!DK149:DN149)</f>
        <v>1400</v>
      </c>
      <c r="AF153" s="55">
        <f>SUM(Trading!DO149:DR149)</f>
        <v>1400</v>
      </c>
      <c r="AG153" s="55">
        <f>SUM(Trading!DS149:DV149)</f>
        <v>1400</v>
      </c>
      <c r="AH153" s="55">
        <f>SUM(Trading!DW149:DZ149)</f>
        <v>1400</v>
      </c>
      <c r="AI153" s="55">
        <f>SUM(Trading!EA149:ED149)</f>
        <v>1400</v>
      </c>
      <c r="AJ153" s="55">
        <f>SUM(Trading!EE149:EH149)</f>
        <v>1400</v>
      </c>
      <c r="AK153" s="55">
        <f>SUM(Trading!EI149:EL149)</f>
        <v>1400</v>
      </c>
      <c r="AL153" s="55">
        <f>SUM(Trading!EM149:EP149)</f>
        <v>1400</v>
      </c>
      <c r="AM153" s="55">
        <f>SUM(Trading!EQ149:ET149)</f>
        <v>1400</v>
      </c>
      <c r="AN153" s="55">
        <f>SUM(Trading!EU149:EX149)</f>
        <v>1400</v>
      </c>
      <c r="AO153" s="55">
        <f>SUM(Trading!EY149:FB149)</f>
        <v>1400</v>
      </c>
    </row>
    <row r="154" spans="1:41" x14ac:dyDescent="0.25">
      <c r="A154" s="58" t="s">
        <v>21</v>
      </c>
      <c r="B154" s="53">
        <v>20</v>
      </c>
      <c r="C154" s="65">
        <f>SUM(Trading!C150:F150)</f>
        <v>100</v>
      </c>
      <c r="D154" s="65">
        <f>SUM(Trading!G150:J150)</f>
        <v>114</v>
      </c>
      <c r="E154" s="65">
        <f>SUM(Trading!K150:N150)</f>
        <v>114</v>
      </c>
      <c r="F154" s="65">
        <f>SUM(Trading!O150:R150)</f>
        <v>114</v>
      </c>
      <c r="G154" s="65">
        <f>SUM(Trading!S150:V150)</f>
        <v>114</v>
      </c>
      <c r="H154" s="65">
        <f>SUM(Trading!W150:Z150)</f>
        <v>114</v>
      </c>
      <c r="I154" s="65">
        <f>SUM(Trading!AA150:AD150)</f>
        <v>114</v>
      </c>
      <c r="J154" s="65">
        <f>SUM(Trading!AE150:AH150)</f>
        <v>114</v>
      </c>
      <c r="K154" s="65">
        <f>SUM(Trading!AI150:AL150)</f>
        <v>114</v>
      </c>
      <c r="L154" s="65">
        <f>SUM(Trading!AM150:AP150)</f>
        <v>114</v>
      </c>
      <c r="M154" s="65">
        <f>SUM(Trading!AQ150:AT150)</f>
        <v>114</v>
      </c>
      <c r="N154" s="65">
        <f>SUM(Trading!AU150:AX150)</f>
        <v>114</v>
      </c>
      <c r="O154" s="65">
        <f>SUM(Trading!AY150:BB150)</f>
        <v>114</v>
      </c>
      <c r="P154" s="65">
        <f>SUM(Trading!BC150:BF150)</f>
        <v>114</v>
      </c>
      <c r="Q154" s="65">
        <f>SUM(Trading!BG150:BJ150)</f>
        <v>114</v>
      </c>
      <c r="R154" s="65">
        <f>SUM(Trading!BK150:BN150)</f>
        <v>114</v>
      </c>
      <c r="S154" s="65">
        <f>SUM(Trading!BO150:BR150)</f>
        <v>114</v>
      </c>
      <c r="T154" s="65">
        <f>SUM(Trading!BS150:BV150)</f>
        <v>114</v>
      </c>
      <c r="U154" s="65">
        <f>SUM(Trading!BW150:BZ150)</f>
        <v>114</v>
      </c>
      <c r="V154" s="65">
        <f>SUM(Trading!CA150:CD150)</f>
        <v>114</v>
      </c>
      <c r="W154" s="65">
        <f>SUM(Trading!CE150:CH150)</f>
        <v>114</v>
      </c>
      <c r="X154" s="65">
        <f>SUM(Trading!CI150:CL150)</f>
        <v>114</v>
      </c>
      <c r="Y154" s="65">
        <f>SUM(Trading!CM150:CP150)</f>
        <v>114</v>
      </c>
      <c r="Z154" s="65">
        <f>SUM(Trading!CQ150:CT150)</f>
        <v>114</v>
      </c>
      <c r="AA154" s="55">
        <f>SUM(Trading!CU150:CX150)</f>
        <v>114</v>
      </c>
      <c r="AB154" s="55">
        <f>SUM(Trading!CY150:DB150)</f>
        <v>114</v>
      </c>
      <c r="AC154" s="55">
        <f>SUM(Trading!DC150:DF150)</f>
        <v>114</v>
      </c>
      <c r="AD154" s="55">
        <f>SUM(Trading!DG150:DJ150)</f>
        <v>114</v>
      </c>
      <c r="AE154" s="55">
        <f>SUM(Trading!DK150:DN150)</f>
        <v>114</v>
      </c>
      <c r="AF154" s="55">
        <f>SUM(Trading!DO150:DR150)</f>
        <v>114</v>
      </c>
      <c r="AG154" s="55">
        <f>SUM(Trading!DS150:DV150)</f>
        <v>114</v>
      </c>
      <c r="AH154" s="55">
        <f>SUM(Trading!DW150:DZ150)</f>
        <v>114</v>
      </c>
      <c r="AI154" s="55">
        <f>SUM(Trading!EA150:ED150)</f>
        <v>114</v>
      </c>
      <c r="AJ154" s="55">
        <f>SUM(Trading!EE150:EH150)</f>
        <v>114</v>
      </c>
      <c r="AK154" s="55">
        <f>SUM(Trading!EI150:EL150)</f>
        <v>114</v>
      </c>
      <c r="AL154" s="55">
        <f>SUM(Trading!EM150:EP150)</f>
        <v>114</v>
      </c>
      <c r="AM154" s="55">
        <f>SUM(Trading!EQ150:ET150)</f>
        <v>114</v>
      </c>
      <c r="AN154" s="55">
        <f>SUM(Trading!EU150:EX150)</f>
        <v>114</v>
      </c>
      <c r="AO154" s="55">
        <f>SUM(Trading!EY150:FB150)</f>
        <v>114</v>
      </c>
    </row>
    <row r="155" spans="1:41" x14ac:dyDescent="0.25">
      <c r="A155" s="58" t="s">
        <v>22</v>
      </c>
      <c r="B155" s="53">
        <v>0</v>
      </c>
      <c r="C155" s="65">
        <f>SUM(Trading!C151:F151)</f>
        <v>0</v>
      </c>
      <c r="D155" s="65">
        <f>SUM(Trading!G151:J151)</f>
        <v>0</v>
      </c>
      <c r="E155" s="65">
        <f>SUM(Trading!K151:N151)</f>
        <v>0</v>
      </c>
      <c r="F155" s="65">
        <f>SUM(Trading!O151:R151)</f>
        <v>0</v>
      </c>
      <c r="G155" s="65">
        <f>SUM(Trading!S151:V151)</f>
        <v>0</v>
      </c>
      <c r="H155" s="65">
        <f>SUM(Trading!W151:Z151)</f>
        <v>0</v>
      </c>
      <c r="I155" s="65">
        <f>SUM(Trading!AA151:AD151)</f>
        <v>0</v>
      </c>
      <c r="J155" s="65">
        <f>SUM(Trading!AE151:AH151)</f>
        <v>0</v>
      </c>
      <c r="K155" s="65">
        <f>SUM(Trading!AI151:AL151)</f>
        <v>0</v>
      </c>
      <c r="L155" s="65">
        <f>SUM(Trading!AM151:AP151)</f>
        <v>0</v>
      </c>
      <c r="M155" s="65">
        <f>SUM(Trading!AQ151:AT151)</f>
        <v>0</v>
      </c>
      <c r="N155" s="65">
        <f>SUM(Trading!AU151:AX151)</f>
        <v>0</v>
      </c>
      <c r="O155" s="65">
        <f>SUM(Trading!AY151:BB151)</f>
        <v>0</v>
      </c>
      <c r="P155" s="65">
        <f>SUM(Trading!BC151:BF151)</f>
        <v>0</v>
      </c>
      <c r="Q155" s="65">
        <f>SUM(Trading!BG151:BJ151)</f>
        <v>0</v>
      </c>
      <c r="R155" s="65">
        <f>SUM(Trading!BK151:BN151)</f>
        <v>0</v>
      </c>
      <c r="S155" s="65">
        <f>SUM(Trading!BO151:BR151)</f>
        <v>0</v>
      </c>
      <c r="T155" s="65">
        <f>SUM(Trading!BS151:BV151)</f>
        <v>0</v>
      </c>
      <c r="U155" s="65">
        <f>SUM(Trading!BW151:BZ151)</f>
        <v>0</v>
      </c>
      <c r="V155" s="65">
        <f>SUM(Trading!CA151:CD151)</f>
        <v>0</v>
      </c>
      <c r="W155" s="65">
        <f>SUM(Trading!CE151:CH151)</f>
        <v>0</v>
      </c>
      <c r="X155" s="65">
        <f>SUM(Trading!CI151:CL151)</f>
        <v>0</v>
      </c>
      <c r="Y155" s="65">
        <f>SUM(Trading!CM151:CP151)</f>
        <v>0</v>
      </c>
      <c r="Z155" s="65">
        <f>SUM(Trading!CQ151:CT151)</f>
        <v>0</v>
      </c>
      <c r="AA155" s="55">
        <f>SUM(Trading!CU151:CX151)</f>
        <v>0</v>
      </c>
      <c r="AB155" s="55">
        <f>SUM(Trading!CY151:DB151)</f>
        <v>0</v>
      </c>
      <c r="AC155" s="55">
        <f>SUM(Trading!DC151:DF151)</f>
        <v>0</v>
      </c>
      <c r="AD155" s="55">
        <f>SUM(Trading!DG151:DJ151)</f>
        <v>0</v>
      </c>
      <c r="AE155" s="55">
        <f>SUM(Trading!DK151:DN151)</f>
        <v>0</v>
      </c>
      <c r="AF155" s="55">
        <f>SUM(Trading!DO151:DR151)</f>
        <v>0</v>
      </c>
      <c r="AG155" s="55">
        <f>SUM(Trading!DS151:DV151)</f>
        <v>0</v>
      </c>
      <c r="AH155" s="55">
        <f>SUM(Trading!DW151:DZ151)</f>
        <v>0</v>
      </c>
      <c r="AI155" s="55">
        <f>SUM(Trading!EA151:ED151)</f>
        <v>0</v>
      </c>
      <c r="AJ155" s="55">
        <f>SUM(Trading!EE151:EH151)</f>
        <v>0</v>
      </c>
      <c r="AK155" s="55">
        <f>SUM(Trading!EI151:EL151)</f>
        <v>0</v>
      </c>
      <c r="AL155" s="55">
        <f>SUM(Trading!EM151:EP151)</f>
        <v>0</v>
      </c>
      <c r="AM155" s="55">
        <f>SUM(Trading!EQ151:ET151)</f>
        <v>0</v>
      </c>
      <c r="AN155" s="55">
        <f>SUM(Trading!EU151:EX151)</f>
        <v>0</v>
      </c>
      <c r="AO155" s="55">
        <f>SUM(Trading!EY151:FB151)</f>
        <v>0</v>
      </c>
    </row>
    <row r="156" spans="1:41" x14ac:dyDescent="0.25">
      <c r="A156" s="58" t="s">
        <v>113</v>
      </c>
      <c r="B156" s="53">
        <v>20</v>
      </c>
      <c r="C156" s="65">
        <f>SUM(Trading!C152:F152)</f>
        <v>540</v>
      </c>
      <c r="D156" s="65">
        <f>SUM(Trading!G152:J152)</f>
        <v>540</v>
      </c>
      <c r="E156" s="65">
        <f>SUM(Trading!K152:N152)</f>
        <v>540</v>
      </c>
      <c r="F156" s="65">
        <f>SUM(Trading!O152:R152)</f>
        <v>540</v>
      </c>
      <c r="G156" s="65">
        <f>SUM(Trading!S152:V152)</f>
        <v>540</v>
      </c>
      <c r="H156" s="65">
        <f>SUM(Trading!W152:Z152)</f>
        <v>540</v>
      </c>
      <c r="I156" s="65">
        <f>SUM(Trading!AA152:AD152)</f>
        <v>540</v>
      </c>
      <c r="J156" s="65">
        <f>SUM(Trading!AE152:AH152)</f>
        <v>540</v>
      </c>
      <c r="K156" s="65">
        <f>SUM(Trading!AI152:AL152)</f>
        <v>540</v>
      </c>
      <c r="L156" s="65">
        <f>SUM(Trading!AM152:AP152)</f>
        <v>540</v>
      </c>
      <c r="M156" s="65">
        <f>SUM(Trading!AQ152:AT152)</f>
        <v>540</v>
      </c>
      <c r="N156" s="65">
        <f>SUM(Trading!AU152:AX152)</f>
        <v>540</v>
      </c>
      <c r="O156" s="65">
        <f>SUM(Trading!AY152:BB152)</f>
        <v>540</v>
      </c>
      <c r="P156" s="65">
        <f>SUM(Trading!BC152:BF152)</f>
        <v>540</v>
      </c>
      <c r="Q156" s="65">
        <f>SUM(Trading!BG152:BJ152)</f>
        <v>540</v>
      </c>
      <c r="R156" s="65">
        <f>SUM(Trading!BK152:BN152)</f>
        <v>540</v>
      </c>
      <c r="S156" s="65">
        <f>SUM(Trading!BO152:BR152)</f>
        <v>540</v>
      </c>
      <c r="T156" s="65">
        <f>SUM(Trading!BS152:BV152)</f>
        <v>540</v>
      </c>
      <c r="U156" s="65">
        <f>SUM(Trading!BW152:BZ152)</f>
        <v>540</v>
      </c>
      <c r="V156" s="65">
        <f>SUM(Trading!CA152:CD152)</f>
        <v>540</v>
      </c>
      <c r="W156" s="65">
        <f>SUM(Trading!CE152:CH152)</f>
        <v>0</v>
      </c>
      <c r="X156" s="65">
        <f>SUM(Trading!CI152:CL152)</f>
        <v>0</v>
      </c>
      <c r="Y156" s="65">
        <f>SUM(Trading!CM152:CP152)</f>
        <v>0</v>
      </c>
      <c r="Z156" s="65">
        <f>SUM(Trading!CQ152:CT152)</f>
        <v>0</v>
      </c>
      <c r="AA156" s="55">
        <f>SUM(Trading!CU152:CX152)</f>
        <v>0</v>
      </c>
      <c r="AB156" s="55">
        <f>SUM(Trading!CY152:DB152)</f>
        <v>0</v>
      </c>
      <c r="AC156" s="55">
        <f>SUM(Trading!DC152:DF152)</f>
        <v>0</v>
      </c>
      <c r="AD156" s="55">
        <f>SUM(Trading!DG152:DJ152)</f>
        <v>0</v>
      </c>
      <c r="AE156" s="55">
        <f>SUM(Trading!DK152:DN152)</f>
        <v>0</v>
      </c>
      <c r="AF156" s="55">
        <f>SUM(Trading!DO152:DR152)</f>
        <v>0</v>
      </c>
      <c r="AG156" s="55">
        <f>SUM(Trading!DS152:DV152)</f>
        <v>0</v>
      </c>
      <c r="AH156" s="55">
        <f>SUM(Trading!DW152:DZ152)</f>
        <v>0</v>
      </c>
      <c r="AI156" s="55">
        <f>SUM(Trading!EA152:ED152)</f>
        <v>0</v>
      </c>
      <c r="AJ156" s="55">
        <f>SUM(Trading!EE152:EH152)</f>
        <v>0</v>
      </c>
      <c r="AK156" s="55">
        <f>SUM(Trading!EI152:EL152)</f>
        <v>0</v>
      </c>
      <c r="AL156" s="55">
        <f>SUM(Trading!EM152:EP152)</f>
        <v>0</v>
      </c>
      <c r="AM156" s="55">
        <f>SUM(Trading!EQ152:ET152)</f>
        <v>0</v>
      </c>
      <c r="AN156" s="55">
        <f>SUM(Trading!EU152:EX152)</f>
        <v>0</v>
      </c>
      <c r="AO156" s="55">
        <f>SUM(Trading!EY152:FB152)</f>
        <v>0</v>
      </c>
    </row>
    <row r="157" spans="1:41" ht="7.95" customHeight="1" x14ac:dyDescent="0.25">
      <c r="A157" s="73"/>
      <c r="B157" s="73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</row>
    <row r="158" spans="1:41" ht="7.95" customHeight="1" x14ac:dyDescent="0.25"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</row>
    <row r="159" spans="1:41" x14ac:dyDescent="0.25">
      <c r="A159" s="53" t="s">
        <v>0</v>
      </c>
      <c r="C159" s="65">
        <f>SUM(C143:C157)</f>
        <v>22961.68</v>
      </c>
      <c r="D159" s="65">
        <f t="shared" ref="D159:I159" si="165">SUM(D143:D157)</f>
        <v>16575.68</v>
      </c>
      <c r="E159" s="65">
        <f t="shared" si="165"/>
        <v>21031.98</v>
      </c>
      <c r="F159" s="65">
        <f t="shared" si="165"/>
        <v>21350.68</v>
      </c>
      <c r="G159" s="65">
        <f t="shared" si="165"/>
        <v>17750.68</v>
      </c>
      <c r="H159" s="65">
        <f t="shared" si="165"/>
        <v>17750.68</v>
      </c>
      <c r="I159" s="65">
        <f t="shared" si="165"/>
        <v>21350.68</v>
      </c>
      <c r="J159" s="65">
        <f t="shared" ref="J159:Z159" si="166">SUM(J143:J157)</f>
        <v>17163.88</v>
      </c>
      <c r="K159" s="65">
        <f t="shared" si="166"/>
        <v>17163.88</v>
      </c>
      <c r="L159" s="65">
        <f t="shared" si="166"/>
        <v>21350.68</v>
      </c>
      <c r="M159" s="65">
        <f t="shared" si="166"/>
        <v>17750.68</v>
      </c>
      <c r="N159" s="65">
        <f t="shared" si="166"/>
        <v>17750.68</v>
      </c>
      <c r="O159" s="65">
        <f t="shared" si="166"/>
        <v>21350.68</v>
      </c>
      <c r="P159" s="65">
        <f t="shared" si="166"/>
        <v>10013.080000000002</v>
      </c>
      <c r="Q159" s="65">
        <f t="shared" si="166"/>
        <v>10013.080000000002</v>
      </c>
      <c r="R159" s="65">
        <f t="shared" si="166"/>
        <v>21350.68</v>
      </c>
      <c r="S159" s="65">
        <f t="shared" si="166"/>
        <v>17750.68</v>
      </c>
      <c r="T159" s="65">
        <f t="shared" si="166"/>
        <v>17750.68</v>
      </c>
      <c r="U159" s="65">
        <f t="shared" si="166"/>
        <v>26600.68</v>
      </c>
      <c r="V159" s="65">
        <f t="shared" si="166"/>
        <v>17750.68</v>
      </c>
      <c r="W159" s="65">
        <f t="shared" si="166"/>
        <v>16623.88</v>
      </c>
      <c r="X159" s="65">
        <f t="shared" si="166"/>
        <v>20223.88</v>
      </c>
      <c r="Y159" s="65">
        <f t="shared" si="166"/>
        <v>17210.68</v>
      </c>
      <c r="Z159" s="65">
        <f t="shared" si="166"/>
        <v>17210.68</v>
      </c>
      <c r="AA159" s="55">
        <f t="shared" ref="AA159" si="167">SUM(AA143:AA157)</f>
        <v>20810.68</v>
      </c>
      <c r="AB159" s="55">
        <f t="shared" ref="AB159" si="168">SUM(AB143:AB157)</f>
        <v>17210.68</v>
      </c>
      <c r="AC159" s="55">
        <f t="shared" ref="AC159" si="169">SUM(AC143:AC157)</f>
        <v>9473.0800000000017</v>
      </c>
      <c r="AD159" s="55">
        <f t="shared" ref="AD159" si="170">SUM(AD143:AD157)</f>
        <v>13073.08</v>
      </c>
      <c r="AE159" s="55">
        <f t="shared" ref="AE159" si="171">SUM(AE143:AE157)</f>
        <v>17210.68</v>
      </c>
      <c r="AF159" s="55">
        <f t="shared" ref="AF159" si="172">SUM(AF143:AF157)</f>
        <v>17210.68</v>
      </c>
      <c r="AG159" s="55">
        <f t="shared" ref="AG159" si="173">SUM(AG143:AG157)</f>
        <v>20810.68</v>
      </c>
      <c r="AH159" s="55">
        <f t="shared" ref="AH159" si="174">SUM(AH143:AH157)</f>
        <v>17210.68</v>
      </c>
      <c r="AI159" s="55">
        <f t="shared" ref="AI159" si="175">SUM(AI143:AI157)</f>
        <v>17210.68</v>
      </c>
      <c r="AJ159" s="55">
        <f t="shared" ref="AJ159" si="176">SUM(AJ143:AJ157)</f>
        <v>20223.88</v>
      </c>
      <c r="AK159" s="55">
        <f t="shared" ref="AK159" si="177">SUM(AK143:AK157)</f>
        <v>16623.88</v>
      </c>
      <c r="AL159" s="55">
        <f t="shared" ref="AL159" si="178">SUM(AL143:AL157)</f>
        <v>17210.68</v>
      </c>
      <c r="AM159" s="55">
        <f t="shared" ref="AM159" si="179">SUM(AM143:AM157)</f>
        <v>20810.68</v>
      </c>
      <c r="AN159" s="55">
        <f t="shared" ref="AN159" si="180">SUM(AN143:AN157)</f>
        <v>17210.68</v>
      </c>
      <c r="AO159" s="55">
        <f t="shared" ref="AO159" si="181">SUM(AO143:AO157)</f>
        <v>14980.429999999998</v>
      </c>
    </row>
    <row r="160" spans="1:41" x14ac:dyDescent="0.25"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</row>
    <row r="161" spans="1:41" x14ac:dyDescent="0.25">
      <c r="A161" s="53" t="s">
        <v>172</v>
      </c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</row>
    <row r="162" spans="1:41" x14ac:dyDescent="0.25">
      <c r="A162" s="53" t="s">
        <v>173</v>
      </c>
      <c r="C162" s="65">
        <f>SUM(Trading!C158:F158)</f>
        <v>8970</v>
      </c>
      <c r="D162" s="65">
        <f>SUM(Trading!G158:J158)</f>
        <v>8970</v>
      </c>
      <c r="E162" s="65">
        <f>SUM(Trading!K158:N158)</f>
        <v>8970</v>
      </c>
      <c r="F162" s="65">
        <f>SUM(Trading!O158:R158)</f>
        <v>8970</v>
      </c>
      <c r="G162" s="65">
        <f>SUM(Trading!S158:V158)</f>
        <v>8970</v>
      </c>
      <c r="H162" s="65">
        <f>SUM(Trading!W158:Z158)</f>
        <v>8970</v>
      </c>
      <c r="I162" s="65">
        <f>SUM(Trading!AA158:AD158)</f>
        <v>8970</v>
      </c>
      <c r="J162" s="65">
        <f>SUM(Trading!AE158:AH158)</f>
        <v>8970</v>
      </c>
      <c r="K162" s="65">
        <f>SUM(Trading!AI158:AL158)</f>
        <v>8970</v>
      </c>
      <c r="L162" s="65">
        <f>SUM(Trading!AM158:AP158)</f>
        <v>8970</v>
      </c>
      <c r="M162" s="65">
        <f>SUM(Trading!AQ158:AT158)</f>
        <v>8970</v>
      </c>
      <c r="N162" s="65">
        <f>SUM(Trading!AU158:AX158)</f>
        <v>8970</v>
      </c>
      <c r="O162" s="65">
        <f>SUM(Trading!AY158:BB158)</f>
        <v>8970</v>
      </c>
      <c r="P162" s="65">
        <f>SUM(Trading!BC158:BF158)</f>
        <v>8970</v>
      </c>
      <c r="Q162" s="65">
        <f>SUM(Trading!BG158:BJ158)</f>
        <v>8970</v>
      </c>
      <c r="R162" s="65">
        <f>SUM(Trading!BK158:BN158)</f>
        <v>8970</v>
      </c>
      <c r="S162" s="65">
        <f>SUM(Trading!BO158:BR158)</f>
        <v>8970</v>
      </c>
      <c r="T162" s="65">
        <f>SUM(Trading!BS158:BV158)</f>
        <v>8970</v>
      </c>
      <c r="U162" s="65">
        <f>SUM(Trading!BW158:BZ158)</f>
        <v>8970</v>
      </c>
      <c r="V162" s="65">
        <f>SUM(Trading!CA158:CD158)</f>
        <v>8970</v>
      </c>
      <c r="W162" s="65">
        <f>SUM(Trading!CE158:CH158)</f>
        <v>8970</v>
      </c>
      <c r="X162" s="65">
        <f>SUM(Trading!CI158:CL158)</f>
        <v>8970</v>
      </c>
      <c r="Y162" s="65">
        <f>SUM(Trading!CM158:CP158)</f>
        <v>8970</v>
      </c>
      <c r="Z162" s="65">
        <f>SUM(Trading!CQ158:CT158)</f>
        <v>8970</v>
      </c>
      <c r="AA162" s="55">
        <f>SUM(Trading!CU158:CX158)</f>
        <v>8970</v>
      </c>
      <c r="AB162" s="55">
        <f>SUM(Trading!CY158:DB158)</f>
        <v>8970</v>
      </c>
      <c r="AC162" s="55">
        <f>SUM(Trading!DC158:DF158)</f>
        <v>8970</v>
      </c>
      <c r="AD162" s="55">
        <f>SUM(Trading!DG158:DJ158)</f>
        <v>8970</v>
      </c>
      <c r="AE162" s="55">
        <f>SUM(Trading!DK158:DN158)</f>
        <v>8970</v>
      </c>
      <c r="AF162" s="55">
        <f>SUM(Trading!DO158:DR158)</f>
        <v>8970</v>
      </c>
      <c r="AG162" s="55">
        <f>SUM(Trading!DS158:DV158)</f>
        <v>8970</v>
      </c>
      <c r="AH162" s="55">
        <f>SUM(Trading!DW158:DZ158)</f>
        <v>8970</v>
      </c>
      <c r="AI162" s="55">
        <f>SUM(Trading!EA158:ED158)</f>
        <v>8970</v>
      </c>
      <c r="AJ162" s="55">
        <f>SUM(Trading!EE158:EH158)</f>
        <v>8970</v>
      </c>
      <c r="AK162" s="55">
        <f>SUM(Trading!EI158:EL158)</f>
        <v>8970</v>
      </c>
      <c r="AL162" s="55">
        <f>SUM(Trading!EM158:EP158)</f>
        <v>8970</v>
      </c>
      <c r="AM162" s="55">
        <f>SUM(Trading!EQ158:ET158)</f>
        <v>8970</v>
      </c>
      <c r="AN162" s="55">
        <f>SUM(Trading!EU158:EX158)</f>
        <v>8970</v>
      </c>
      <c r="AO162" s="55">
        <f>SUM(Trading!EY158:FB158)</f>
        <v>8970</v>
      </c>
    </row>
    <row r="163" spans="1:41" x14ac:dyDescent="0.25">
      <c r="A163" s="58" t="s">
        <v>139</v>
      </c>
      <c r="C163" s="65">
        <f>SUM(Trading!C159:F159)</f>
        <v>77999.999999999985</v>
      </c>
      <c r="D163" s="65">
        <f>SUM(Trading!G159:J159)</f>
        <v>77999.999999999985</v>
      </c>
      <c r="E163" s="65">
        <f>SUM(Trading!K159:N159)</f>
        <v>77999.999999999985</v>
      </c>
      <c r="F163" s="65">
        <f>SUM(Trading!O159:R159)</f>
        <v>77999.999999999985</v>
      </c>
      <c r="G163" s="65">
        <f>SUM(Trading!S159:V159)</f>
        <v>77999.999999999985</v>
      </c>
      <c r="H163" s="65">
        <f>SUM(Trading!W159:Z159)</f>
        <v>77999.999999999985</v>
      </c>
      <c r="I163" s="65">
        <f>SUM(Trading!AA159:AD159)</f>
        <v>77999.999999999985</v>
      </c>
      <c r="J163" s="65">
        <f>SUM(Trading!AE159:AH159)</f>
        <v>77999.999999999985</v>
      </c>
      <c r="K163" s="65">
        <f>SUM(Trading!AI159:AL159)</f>
        <v>77999.999999999985</v>
      </c>
      <c r="L163" s="65">
        <f>SUM(Trading!AM159:AP159)</f>
        <v>77999.999999999985</v>
      </c>
      <c r="M163" s="65">
        <f>SUM(Trading!AQ159:AT159)</f>
        <v>77999.999999999985</v>
      </c>
      <c r="N163" s="65">
        <f>SUM(Trading!AU159:AX159)</f>
        <v>77999.999999999985</v>
      </c>
      <c r="O163" s="65">
        <f>SUM(Trading!AY159:BB159)</f>
        <v>77999.999999999985</v>
      </c>
      <c r="P163" s="65">
        <f>SUM(Trading!BC159:BF159)</f>
        <v>77999.999999999985</v>
      </c>
      <c r="Q163" s="65">
        <f>SUM(Trading!BG159:BJ159)</f>
        <v>77999.999999999985</v>
      </c>
      <c r="R163" s="65">
        <f>SUM(Trading!BK159:BN159)</f>
        <v>77999.999999999985</v>
      </c>
      <c r="S163" s="65">
        <f>SUM(Trading!BO159:BR159)</f>
        <v>77999.999999999985</v>
      </c>
      <c r="T163" s="65">
        <f>SUM(Trading!BS159:BV159)</f>
        <v>77999.999999999985</v>
      </c>
      <c r="U163" s="65">
        <f>SUM(Trading!BW159:BZ159)</f>
        <v>77999.999999999985</v>
      </c>
      <c r="V163" s="65">
        <f>SUM(Trading!CA159:CD159)</f>
        <v>77999.999999999985</v>
      </c>
      <c r="W163" s="65">
        <f>SUM(Trading!CE159:CH159)</f>
        <v>77999.999999999985</v>
      </c>
      <c r="X163" s="65">
        <f>SUM(Trading!CI159:CL159)</f>
        <v>77999.999999999985</v>
      </c>
      <c r="Y163" s="65">
        <f>SUM(Trading!CM159:CP159)</f>
        <v>77999.999999999985</v>
      </c>
      <c r="Z163" s="65">
        <f>SUM(Trading!CQ159:CT159)</f>
        <v>77999.999999999985</v>
      </c>
      <c r="AA163" s="55">
        <f>SUM(Trading!CU159:CX159)</f>
        <v>77999.999999999985</v>
      </c>
      <c r="AB163" s="55">
        <f>SUM(Trading!CY159:DB159)</f>
        <v>77999.999999999985</v>
      </c>
      <c r="AC163" s="55">
        <f>SUM(Trading!DC159:DF159)</f>
        <v>77999.999999999985</v>
      </c>
      <c r="AD163" s="55">
        <f>SUM(Trading!DG159:DJ159)</f>
        <v>77999.999999999985</v>
      </c>
      <c r="AE163" s="55">
        <f>SUM(Trading!DK159:DN159)</f>
        <v>77999.999999999985</v>
      </c>
      <c r="AF163" s="55">
        <f>SUM(Trading!DO159:DR159)</f>
        <v>77999.999999999985</v>
      </c>
      <c r="AG163" s="55">
        <f>SUM(Trading!DS159:DV159)</f>
        <v>77999.999999999985</v>
      </c>
      <c r="AH163" s="55">
        <f>SUM(Trading!DW159:DZ159)</f>
        <v>77999.999999999985</v>
      </c>
      <c r="AI163" s="55">
        <f>SUM(Trading!EA159:ED159)</f>
        <v>77999.999999999985</v>
      </c>
      <c r="AJ163" s="55">
        <f>SUM(Trading!EE159:EH159)</f>
        <v>77999.999999999985</v>
      </c>
      <c r="AK163" s="55">
        <f>SUM(Trading!EI159:EL159)</f>
        <v>77999.999999999985</v>
      </c>
      <c r="AL163" s="55">
        <f>SUM(Trading!EM159:EP159)</f>
        <v>77999.999999999985</v>
      </c>
      <c r="AM163" s="55">
        <f>SUM(Trading!EQ159:ET159)</f>
        <v>77999.999999999985</v>
      </c>
      <c r="AN163" s="55">
        <f>SUM(Trading!EU159:EX159)</f>
        <v>77999.999999999985</v>
      </c>
      <c r="AO163" s="55">
        <f>SUM(Trading!EY159:FB159)</f>
        <v>77999.999999999985</v>
      </c>
    </row>
    <row r="164" spans="1:41" s="60" customFormat="1" x14ac:dyDescent="0.25">
      <c r="A164" s="58" t="s">
        <v>205</v>
      </c>
      <c r="B164" s="58"/>
      <c r="C164" s="65">
        <f>SUM(Trading!C160:F160)</f>
        <v>230000</v>
      </c>
      <c r="D164" s="65">
        <f>SUM(Trading!G160:J160)</f>
        <v>60000</v>
      </c>
      <c r="E164" s="65">
        <f>SUM(Trading!K160:N160)</f>
        <v>0</v>
      </c>
      <c r="F164" s="65">
        <f>SUM(Trading!O160:R160)</f>
        <v>0</v>
      </c>
      <c r="G164" s="65">
        <f>SUM(Trading!S160:V160)</f>
        <v>0</v>
      </c>
      <c r="H164" s="65">
        <f>SUM(Trading!W160:Z160)</f>
        <v>0</v>
      </c>
      <c r="I164" s="65">
        <f>SUM(Trading!AA160:AD160)</f>
        <v>0</v>
      </c>
      <c r="J164" s="65">
        <f>SUM(Trading!AE160:AH160)</f>
        <v>0</v>
      </c>
      <c r="K164" s="65">
        <f>SUM(Trading!AI160:AL160)</f>
        <v>0</v>
      </c>
      <c r="L164" s="65">
        <f>SUM(Trading!AM160:AP160)</f>
        <v>0</v>
      </c>
      <c r="M164" s="65">
        <f>SUM(Trading!AQ160:AT160)</f>
        <v>0</v>
      </c>
      <c r="N164" s="65">
        <f>SUM(Trading!AU160:AX160)</f>
        <v>0</v>
      </c>
      <c r="O164" s="65">
        <f>SUM(Trading!AY160:BB160)</f>
        <v>0</v>
      </c>
      <c r="P164" s="65">
        <f>SUM(Trading!BC160:BF160)</f>
        <v>0</v>
      </c>
      <c r="Q164" s="65">
        <f>SUM(Trading!BG160:BJ160)</f>
        <v>0</v>
      </c>
      <c r="R164" s="65">
        <f>SUM(Trading!BK160:BN160)</f>
        <v>0</v>
      </c>
      <c r="S164" s="65">
        <f>SUM(Trading!BO160:BR160)</f>
        <v>0</v>
      </c>
      <c r="T164" s="65">
        <f>SUM(Trading!BS160:BV160)</f>
        <v>0</v>
      </c>
      <c r="U164" s="65">
        <f>SUM(Trading!BW160:BZ160)</f>
        <v>0</v>
      </c>
      <c r="V164" s="65">
        <f>SUM(Trading!CA160:CD160)</f>
        <v>0</v>
      </c>
      <c r="W164" s="65">
        <f>SUM(Trading!CE160:CH160)</f>
        <v>0</v>
      </c>
      <c r="X164" s="65">
        <f>SUM(Trading!CI160:CL160)</f>
        <v>0</v>
      </c>
      <c r="Y164" s="65">
        <f>SUM(Trading!CM160:CP160)</f>
        <v>0</v>
      </c>
      <c r="Z164" s="65">
        <f>SUM(Trading!CQ160:CT160)</f>
        <v>0</v>
      </c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</row>
    <row r="165" spans="1:41" ht="7.95" customHeight="1" x14ac:dyDescent="0.25">
      <c r="A165" s="73"/>
      <c r="B165" s="73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</row>
    <row r="166" spans="1:41" ht="7.95" customHeight="1" x14ac:dyDescent="0.25"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</row>
    <row r="167" spans="1:41" x14ac:dyDescent="0.25">
      <c r="A167" s="58" t="s">
        <v>206</v>
      </c>
      <c r="C167" s="65">
        <f>SUM(C162:C164)</f>
        <v>316970</v>
      </c>
      <c r="D167" s="65">
        <f t="shared" ref="D167:Z167" si="182">SUM(D162:D164)</f>
        <v>146970</v>
      </c>
      <c r="E167" s="65">
        <f t="shared" si="182"/>
        <v>86969.999999999985</v>
      </c>
      <c r="F167" s="65">
        <f t="shared" si="182"/>
        <v>86969.999999999985</v>
      </c>
      <c r="G167" s="65">
        <f t="shared" si="182"/>
        <v>86969.999999999985</v>
      </c>
      <c r="H167" s="65">
        <f t="shared" si="182"/>
        <v>86969.999999999985</v>
      </c>
      <c r="I167" s="65">
        <f t="shared" si="182"/>
        <v>86969.999999999985</v>
      </c>
      <c r="J167" s="65">
        <f t="shared" si="182"/>
        <v>86969.999999999985</v>
      </c>
      <c r="K167" s="65">
        <f t="shared" si="182"/>
        <v>86969.999999999985</v>
      </c>
      <c r="L167" s="65">
        <f t="shared" si="182"/>
        <v>86969.999999999985</v>
      </c>
      <c r="M167" s="65">
        <f t="shared" si="182"/>
        <v>86969.999999999985</v>
      </c>
      <c r="N167" s="65">
        <f t="shared" si="182"/>
        <v>86969.999999999985</v>
      </c>
      <c r="O167" s="65">
        <f t="shared" si="182"/>
        <v>86969.999999999985</v>
      </c>
      <c r="P167" s="65">
        <f t="shared" si="182"/>
        <v>86969.999999999985</v>
      </c>
      <c r="Q167" s="65">
        <f t="shared" si="182"/>
        <v>86969.999999999985</v>
      </c>
      <c r="R167" s="65">
        <f t="shared" si="182"/>
        <v>86969.999999999985</v>
      </c>
      <c r="S167" s="65">
        <f t="shared" si="182"/>
        <v>86969.999999999985</v>
      </c>
      <c r="T167" s="65">
        <f t="shared" si="182"/>
        <v>86969.999999999985</v>
      </c>
      <c r="U167" s="65">
        <f t="shared" si="182"/>
        <v>86969.999999999985</v>
      </c>
      <c r="V167" s="65">
        <f t="shared" si="182"/>
        <v>86969.999999999985</v>
      </c>
      <c r="W167" s="65">
        <f t="shared" si="182"/>
        <v>86969.999999999985</v>
      </c>
      <c r="X167" s="65">
        <f t="shared" si="182"/>
        <v>86969.999999999985</v>
      </c>
      <c r="Y167" s="65">
        <f t="shared" si="182"/>
        <v>86969.999999999985</v>
      </c>
      <c r="Z167" s="65">
        <f t="shared" si="182"/>
        <v>86969.999999999985</v>
      </c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</row>
    <row r="168" spans="1:41" x14ac:dyDescent="0.25">
      <c r="B168" s="58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</row>
    <row r="169" spans="1:41" x14ac:dyDescent="0.25">
      <c r="A169" s="53" t="s">
        <v>120</v>
      </c>
      <c r="C169" s="65">
        <f>C139-C159-C167</f>
        <v>-369375.71475612384</v>
      </c>
      <c r="D169" s="65">
        <f t="shared" ref="D169:Z169" si="183">D139-D159-D167</f>
        <v>-184390.21694744448</v>
      </c>
      <c r="E169" s="65">
        <f t="shared" si="183"/>
        <v>-108299.05316662253</v>
      </c>
      <c r="F169" s="65">
        <f t="shared" si="183"/>
        <v>-81590.916378951282</v>
      </c>
      <c r="G169" s="65">
        <f t="shared" si="183"/>
        <v>-48570.112730458139</v>
      </c>
      <c r="H169" s="65">
        <f t="shared" si="183"/>
        <v>-24126.738507444439</v>
      </c>
      <c r="I169" s="65">
        <f t="shared" si="183"/>
        <v>31501.261492555568</v>
      </c>
      <c r="J169" s="65">
        <f t="shared" si="183"/>
        <v>57788.061492555556</v>
      </c>
      <c r="K169" s="65">
        <f t="shared" si="183"/>
        <v>57788.061492555556</v>
      </c>
      <c r="L169" s="65">
        <f t="shared" si="183"/>
        <v>77001.261492555568</v>
      </c>
      <c r="M169" s="65">
        <f t="shared" si="183"/>
        <v>80601.261492555568</v>
      </c>
      <c r="N169" s="65">
        <f t="shared" si="183"/>
        <v>119601.26149255557</v>
      </c>
      <c r="O169" s="65">
        <f t="shared" si="183"/>
        <v>117821.26149255557</v>
      </c>
      <c r="P169" s="65">
        <f t="shared" si="183"/>
        <v>128967.29546543346</v>
      </c>
      <c r="Q169" s="65">
        <f t="shared" si="183"/>
        <v>141225.53049293219</v>
      </c>
      <c r="R169" s="65">
        <f t="shared" si="183"/>
        <v>142887.93049293221</v>
      </c>
      <c r="S169" s="65">
        <f t="shared" si="183"/>
        <v>155587.93049293221</v>
      </c>
      <c r="T169" s="65">
        <f t="shared" si="183"/>
        <v>182887.93049293221</v>
      </c>
      <c r="U169" s="65">
        <f t="shared" si="183"/>
        <v>174037.93049293221</v>
      </c>
      <c r="V169" s="65">
        <f t="shared" si="183"/>
        <v>180157.93049293221</v>
      </c>
      <c r="W169" s="65">
        <f t="shared" si="183"/>
        <v>205006.95780305553</v>
      </c>
      <c r="X169" s="65">
        <f t="shared" si="183"/>
        <v>201406.95780305553</v>
      </c>
      <c r="Y169" s="65">
        <f t="shared" si="183"/>
        <v>204420.15780305554</v>
      </c>
      <c r="Z169" s="65">
        <f t="shared" si="183"/>
        <v>204420.15780305554</v>
      </c>
      <c r="AA169" s="55">
        <f t="shared" ref="AA169:AO169" si="184">AA139-AA159-AA163-AA162</f>
        <v>200820.15780305554</v>
      </c>
      <c r="AB169" s="55">
        <f t="shared" si="184"/>
        <v>204420.15780305554</v>
      </c>
      <c r="AC169" s="55">
        <f t="shared" si="184"/>
        <v>230754.75780305552</v>
      </c>
      <c r="AD169" s="55">
        <f t="shared" si="184"/>
        <v>227154.75780305552</v>
      </c>
      <c r="AE169" s="55">
        <f t="shared" si="184"/>
        <v>223017.15780305554</v>
      </c>
      <c r="AF169" s="55">
        <f t="shared" si="184"/>
        <v>223017.15780305554</v>
      </c>
      <c r="AG169" s="55">
        <f t="shared" si="184"/>
        <v>219417.15780305554</v>
      </c>
      <c r="AH169" s="55">
        <f t="shared" si="184"/>
        <v>223017.15780305554</v>
      </c>
      <c r="AI169" s="55">
        <f t="shared" si="184"/>
        <v>223017.15780305554</v>
      </c>
      <c r="AJ169" s="55">
        <f t="shared" si="184"/>
        <v>220003.95780305553</v>
      </c>
      <c r="AK169" s="55">
        <f t="shared" si="184"/>
        <v>223603.95780305553</v>
      </c>
      <c r="AL169" s="55">
        <f t="shared" si="184"/>
        <v>223017.15780305554</v>
      </c>
      <c r="AM169" s="55">
        <f t="shared" si="184"/>
        <v>219417.15780305554</v>
      </c>
      <c r="AN169" s="55">
        <f t="shared" si="184"/>
        <v>223017.15780305554</v>
      </c>
      <c r="AO169" s="55">
        <f t="shared" si="184"/>
        <v>225247.40780305554</v>
      </c>
    </row>
    <row r="170" spans="1:41" x14ac:dyDescent="0.25"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</row>
    <row r="171" spans="1:41" x14ac:dyDescent="0.25"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</row>
    <row r="172" spans="1:41" x14ac:dyDescent="0.25">
      <c r="A172" s="76" t="s">
        <v>114</v>
      </c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</row>
    <row r="173" spans="1:41" x14ac:dyDescent="0.25">
      <c r="A173" s="53" t="s">
        <v>119</v>
      </c>
      <c r="B173" s="53">
        <v>20</v>
      </c>
      <c r="C173" s="65">
        <f t="shared" ref="C173:AO173" si="185">$B173/100*SUM(C97:C100)</f>
        <v>28932.800000000003</v>
      </c>
      <c r="D173" s="65">
        <f t="shared" si="185"/>
        <v>31948.800000000003</v>
      </c>
      <c r="E173" s="65">
        <f t="shared" si="185"/>
        <v>32968</v>
      </c>
      <c r="F173" s="65">
        <f t="shared" si="185"/>
        <v>36254.400000000001</v>
      </c>
      <c r="G173" s="65">
        <f t="shared" si="185"/>
        <v>43378.400000000001</v>
      </c>
      <c r="H173" s="65">
        <f t="shared" si="185"/>
        <v>46051.200000000004</v>
      </c>
      <c r="I173" s="65">
        <f t="shared" si="185"/>
        <v>46196.800000000003</v>
      </c>
      <c r="J173" s="65">
        <f t="shared" si="185"/>
        <v>46196.800000000003</v>
      </c>
      <c r="K173" s="65">
        <f t="shared" si="185"/>
        <v>46196.800000000003</v>
      </c>
      <c r="L173" s="65">
        <f t="shared" si="185"/>
        <v>46196.800000000003</v>
      </c>
      <c r="M173" s="65">
        <f t="shared" si="185"/>
        <v>46196.800000000003</v>
      </c>
      <c r="N173" s="65">
        <f t="shared" si="185"/>
        <v>46196.800000000003</v>
      </c>
      <c r="O173" s="65">
        <f t="shared" si="185"/>
        <v>46560.800000000003</v>
      </c>
      <c r="P173" s="65">
        <f t="shared" si="185"/>
        <v>46924.800000000003</v>
      </c>
      <c r="Q173" s="65">
        <f t="shared" si="185"/>
        <v>46924.800000000003</v>
      </c>
      <c r="R173" s="65">
        <f t="shared" si="185"/>
        <v>46924.800000000003</v>
      </c>
      <c r="S173" s="65">
        <f t="shared" si="185"/>
        <v>46924.800000000003</v>
      </c>
      <c r="T173" s="65">
        <f t="shared" si="185"/>
        <v>46924.800000000003</v>
      </c>
      <c r="U173" s="65">
        <f t="shared" si="185"/>
        <v>46924.800000000003</v>
      </c>
      <c r="V173" s="65">
        <f t="shared" si="185"/>
        <v>46378.8</v>
      </c>
      <c r="W173" s="65">
        <f t="shared" si="185"/>
        <v>46196.800000000003</v>
      </c>
      <c r="X173" s="65">
        <f t="shared" si="185"/>
        <v>46196.800000000003</v>
      </c>
      <c r="Y173" s="65">
        <f t="shared" si="185"/>
        <v>46196.800000000003</v>
      </c>
      <c r="Z173" s="65">
        <f t="shared" si="185"/>
        <v>46196.800000000003</v>
      </c>
      <c r="AA173" s="55">
        <f t="shared" si="185"/>
        <v>46196.800000000003</v>
      </c>
      <c r="AB173" s="55">
        <f t="shared" si="185"/>
        <v>46196.800000000003</v>
      </c>
      <c r="AC173" s="55">
        <f t="shared" si="185"/>
        <v>46196.800000000003</v>
      </c>
      <c r="AD173" s="55">
        <f t="shared" si="185"/>
        <v>46196.800000000003</v>
      </c>
      <c r="AE173" s="55">
        <f t="shared" si="185"/>
        <v>46196.800000000003</v>
      </c>
      <c r="AF173" s="55">
        <f t="shared" si="185"/>
        <v>46196.800000000003</v>
      </c>
      <c r="AG173" s="55">
        <f t="shared" si="185"/>
        <v>46196.800000000003</v>
      </c>
      <c r="AH173" s="55">
        <f t="shared" si="185"/>
        <v>46196.800000000003</v>
      </c>
      <c r="AI173" s="55">
        <f t="shared" si="185"/>
        <v>46196.800000000003</v>
      </c>
      <c r="AJ173" s="55">
        <f t="shared" si="185"/>
        <v>46196.800000000003</v>
      </c>
      <c r="AK173" s="55">
        <f t="shared" si="185"/>
        <v>46196.800000000003</v>
      </c>
      <c r="AL173" s="55">
        <f t="shared" si="185"/>
        <v>46196.800000000003</v>
      </c>
      <c r="AM173" s="55">
        <f t="shared" si="185"/>
        <v>46196.800000000003</v>
      </c>
      <c r="AN173" s="55">
        <f t="shared" si="185"/>
        <v>46196.800000000003</v>
      </c>
      <c r="AO173" s="55">
        <f t="shared" si="185"/>
        <v>46196.800000000003</v>
      </c>
    </row>
    <row r="174" spans="1:41" x14ac:dyDescent="0.25"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</row>
    <row r="175" spans="1:41" s="55" customFormat="1" x14ac:dyDescent="0.25">
      <c r="A175" s="55" t="s">
        <v>115</v>
      </c>
      <c r="C175" s="65">
        <f>SUM(Trading!C172:F172)</f>
        <v>14323.660000000003</v>
      </c>
      <c r="D175" s="65">
        <f>SUM(Trading!G172:J172)</f>
        <v>14219.760000000002</v>
      </c>
      <c r="E175" s="65">
        <f>SUM(Trading!K172:N172)</f>
        <v>10737.32</v>
      </c>
      <c r="F175" s="65">
        <f>SUM(Trading!O172:R172)</f>
        <v>8238.4600000000009</v>
      </c>
      <c r="G175" s="65">
        <f>SUM(Trading!S172:V172)</f>
        <v>8920.9599999999991</v>
      </c>
      <c r="H175" s="65">
        <f>SUM(Trading!W172:Z172)</f>
        <v>9131.5600000000013</v>
      </c>
      <c r="I175" s="65">
        <f>SUM(Trading!AA172:AD172)</f>
        <v>9131.5600000000013</v>
      </c>
      <c r="J175" s="65">
        <f>SUM(Trading!AE172:AH172)</f>
        <v>9131.5600000000013</v>
      </c>
      <c r="K175" s="65">
        <f>SUM(Trading!AI172:AL172)</f>
        <v>9131.5600000000013</v>
      </c>
      <c r="L175" s="65">
        <f>SUM(Trading!AM172:AP172)</f>
        <v>9131.5600000000013</v>
      </c>
      <c r="M175" s="65">
        <f>SUM(Trading!AQ172:AT172)</f>
        <v>9131.5600000000013</v>
      </c>
      <c r="N175" s="65">
        <f>SUM(Trading!AU172:AX172)</f>
        <v>9131.5600000000013</v>
      </c>
      <c r="O175" s="65">
        <f>SUM(Trading!AY172:BB172)</f>
        <v>9131.5600000000013</v>
      </c>
      <c r="P175" s="65">
        <f>SUM(Trading!BC172:BF172)</f>
        <v>9131.5600000000013</v>
      </c>
      <c r="Q175" s="65">
        <f>SUM(Trading!BG172:BJ172)</f>
        <v>9131.5600000000013</v>
      </c>
      <c r="R175" s="65">
        <f>SUM(Trading!BK172:BN172)</f>
        <v>9131.5600000000013</v>
      </c>
      <c r="S175" s="65">
        <f>SUM(Trading!BO172:BR172)</f>
        <v>9131.5600000000013</v>
      </c>
      <c r="T175" s="65">
        <f>SUM(Trading!BS172:BV172)</f>
        <v>9131.5600000000013</v>
      </c>
      <c r="U175" s="65">
        <f>SUM(Trading!BW172:BZ172)</f>
        <v>9131.5600000000013</v>
      </c>
      <c r="V175" s="65">
        <f>SUM(Trading!CA172:CD172)</f>
        <v>9131.5600000000013</v>
      </c>
      <c r="W175" s="65">
        <f>SUM(Trading!CE172:CH172)</f>
        <v>11363.560000000001</v>
      </c>
      <c r="X175" s="65">
        <f>SUM(Trading!CI172:CL172)</f>
        <v>11363.560000000001</v>
      </c>
      <c r="Y175" s="65">
        <f>SUM(Trading!CM172:CP172)</f>
        <v>11363.560000000001</v>
      </c>
      <c r="Z175" s="65">
        <f>SUM(Trading!CQ172:CT172)</f>
        <v>11363.560000000001</v>
      </c>
      <c r="AA175" s="55">
        <f>SUM(Trading!CU172:CX172)</f>
        <v>11363.560000000001</v>
      </c>
      <c r="AB175" s="55">
        <f>SUM(Trading!CY172:DB172)</f>
        <v>11363.560000000001</v>
      </c>
      <c r="AC175" s="55">
        <f>SUM(Trading!DC172:DF172)</f>
        <v>7644.16</v>
      </c>
      <c r="AD175" s="55">
        <f>SUM(Trading!DG172:DJ172)</f>
        <v>7644.16</v>
      </c>
      <c r="AE175" s="55">
        <f>SUM(Trading!DK172:DN172)</f>
        <v>7644.16</v>
      </c>
      <c r="AF175" s="55">
        <f>SUM(Trading!DO172:DR172)</f>
        <v>7644.16</v>
      </c>
      <c r="AG175" s="55">
        <f>SUM(Trading!DS172:DV172)</f>
        <v>7644.16</v>
      </c>
      <c r="AH175" s="55">
        <f>SUM(Trading!DW172:DZ172)</f>
        <v>7644.16</v>
      </c>
      <c r="AI175" s="55">
        <f>SUM(Trading!EA172:ED172)</f>
        <v>7644.16</v>
      </c>
      <c r="AJ175" s="55">
        <f>SUM(Trading!EE172:EH172)</f>
        <v>7644.16</v>
      </c>
      <c r="AK175" s="55">
        <f>SUM(Trading!EI172:EL172)</f>
        <v>7644.16</v>
      </c>
      <c r="AL175" s="55">
        <f>SUM(Trading!EM172:EP172)</f>
        <v>7644.16</v>
      </c>
      <c r="AM175" s="55">
        <f>SUM(Trading!EQ172:ET172)</f>
        <v>7644.16</v>
      </c>
      <c r="AN175" s="55">
        <f>SUM(Trading!EU172:EX172)</f>
        <v>7644.16</v>
      </c>
      <c r="AO175" s="55">
        <f>SUM(Trading!EY172:FB172)</f>
        <v>7644.16</v>
      </c>
    </row>
    <row r="176" spans="1:41" s="55" customFormat="1" x14ac:dyDescent="0.25">
      <c r="A176" s="55" t="s">
        <v>116</v>
      </c>
      <c r="C176" s="65">
        <f>SUM(Trading!C173:F173)</f>
        <v>3895.04</v>
      </c>
      <c r="D176" s="65">
        <f>SUM(Trading!G173:J173)</f>
        <v>2617.84</v>
      </c>
      <c r="E176" s="65">
        <f>SUM(Trading!K173:N173)</f>
        <v>1961.58</v>
      </c>
      <c r="F176" s="65">
        <f>SUM(Trading!O173:R173)</f>
        <v>2025.32</v>
      </c>
      <c r="G176" s="65">
        <f>SUM(Trading!S173:V173)</f>
        <v>1305.32</v>
      </c>
      <c r="H176" s="65">
        <f>SUM(Trading!W173:Z173)</f>
        <v>1305.32</v>
      </c>
      <c r="I176" s="65">
        <f>SUM(Trading!AA173:AD173)</f>
        <v>2025.32</v>
      </c>
      <c r="J176" s="65">
        <f>SUM(Trading!AE173:AH173)</f>
        <v>1305.32</v>
      </c>
      <c r="K176" s="65">
        <f>SUM(Trading!AI173:AL173)</f>
        <v>1305.32</v>
      </c>
      <c r="L176" s="65">
        <f>SUM(Trading!AM173:AP173)</f>
        <v>2025.32</v>
      </c>
      <c r="M176" s="65">
        <f>SUM(Trading!AQ173:AT173)</f>
        <v>1305.32</v>
      </c>
      <c r="N176" s="65">
        <f>SUM(Trading!AU173:AX173)</f>
        <v>1305.32</v>
      </c>
      <c r="O176" s="65">
        <f>SUM(Trading!AY173:BB173)</f>
        <v>2025.32</v>
      </c>
      <c r="P176" s="65">
        <f>SUM(Trading!BC173:BF173)</f>
        <v>1305.32</v>
      </c>
      <c r="Q176" s="65">
        <f>SUM(Trading!BG173:BJ173)</f>
        <v>1305.32</v>
      </c>
      <c r="R176" s="65">
        <f>SUM(Trading!BK173:BN173)</f>
        <v>2025.32</v>
      </c>
      <c r="S176" s="65">
        <f>SUM(Trading!BO173:BR173)</f>
        <v>1305.32</v>
      </c>
      <c r="T176" s="65">
        <f>SUM(Trading!BS173:BV173)</f>
        <v>1305.32</v>
      </c>
      <c r="U176" s="65">
        <f>SUM(Trading!BW173:BZ173)</f>
        <v>3075.3199999999997</v>
      </c>
      <c r="V176" s="65">
        <f>SUM(Trading!CA173:CD173)</f>
        <v>1305.32</v>
      </c>
      <c r="W176" s="65">
        <f>SUM(Trading!CE173:CH173)</f>
        <v>1197.32</v>
      </c>
      <c r="X176" s="65">
        <f>SUM(Trading!CI173:CL173)</f>
        <v>1917.32</v>
      </c>
      <c r="Y176" s="65">
        <f>SUM(Trading!CM173:CP173)</f>
        <v>1197.32</v>
      </c>
      <c r="Z176" s="65">
        <f>SUM(Trading!CQ173:CT173)</f>
        <v>1197.32</v>
      </c>
      <c r="AA176" s="55">
        <f>SUM(Trading!CU173:CX173)</f>
        <v>1917.32</v>
      </c>
      <c r="AB176" s="55">
        <f>SUM(Trading!CY173:DB173)</f>
        <v>1197.32</v>
      </c>
      <c r="AC176" s="55">
        <f>SUM(Trading!DC173:DF173)</f>
        <v>1197.32</v>
      </c>
      <c r="AD176" s="55">
        <f>SUM(Trading!DG173:DJ173)</f>
        <v>1917.32</v>
      </c>
      <c r="AE176" s="55">
        <f>SUM(Trading!DK173:DN173)</f>
        <v>1197.32</v>
      </c>
      <c r="AF176" s="55">
        <f>SUM(Trading!DO173:DR173)</f>
        <v>1197.32</v>
      </c>
      <c r="AG176" s="55">
        <f>SUM(Trading!DS173:DV173)</f>
        <v>1917.32</v>
      </c>
      <c r="AH176" s="55">
        <f>SUM(Trading!DW173:DZ173)</f>
        <v>1197.32</v>
      </c>
      <c r="AI176" s="55">
        <f>SUM(Trading!EA173:ED173)</f>
        <v>1197.32</v>
      </c>
      <c r="AJ176" s="55">
        <f>SUM(Trading!EE173:EH173)</f>
        <v>1917.32</v>
      </c>
      <c r="AK176" s="55">
        <f>SUM(Trading!EI173:EL173)</f>
        <v>1197.32</v>
      </c>
      <c r="AL176" s="55">
        <f>SUM(Trading!EM173:EP173)</f>
        <v>1197.32</v>
      </c>
      <c r="AM176" s="55">
        <f>SUM(Trading!EQ173:ET173)</f>
        <v>1917.32</v>
      </c>
      <c r="AN176" s="55">
        <f>SUM(Trading!EU173:EX173)</f>
        <v>1197.32</v>
      </c>
      <c r="AO176" s="55">
        <f>SUM(Trading!EY173:FB173)</f>
        <v>1167.49</v>
      </c>
    </row>
    <row r="177" spans="1:41" s="55" customFormat="1" x14ac:dyDescent="0.25">
      <c r="A177" s="55" t="s">
        <v>136</v>
      </c>
      <c r="C177" s="65">
        <f>SUM(Trading!C174:F174)</f>
        <v>2600</v>
      </c>
      <c r="D177" s="65">
        <f>SUM(Trading!G174:J174)</f>
        <v>89700</v>
      </c>
      <c r="E177" s="65">
        <f>SUM(Trading!K174:N174)</f>
        <v>2600</v>
      </c>
      <c r="F177" s="65">
        <f>SUM(Trading!O174:R174)</f>
        <v>5200</v>
      </c>
      <c r="G177" s="65">
        <f>SUM(Trading!S174:V174)</f>
        <v>2600</v>
      </c>
      <c r="H177" s="65">
        <f>SUM(Trading!W174:Z174)</f>
        <v>0</v>
      </c>
      <c r="I177" s="65">
        <f>SUM(Trading!AA174:AD174)</f>
        <v>0</v>
      </c>
      <c r="J177" s="65">
        <f>SUM(Trading!AE174:AH174)</f>
        <v>0</v>
      </c>
      <c r="K177" s="65">
        <f>SUM(Trading!AI174:AL174)</f>
        <v>0</v>
      </c>
      <c r="L177" s="65">
        <f>SUM(Trading!AM174:AP174)</f>
        <v>0</v>
      </c>
      <c r="M177" s="65">
        <f>SUM(Trading!AQ174:AT174)</f>
        <v>0</v>
      </c>
      <c r="N177" s="65">
        <f>SUM(Trading!AU174:AX174)</f>
        <v>0</v>
      </c>
      <c r="O177" s="65">
        <f>SUM(Trading!AY174:BB174)</f>
        <v>0</v>
      </c>
      <c r="P177" s="65">
        <f>SUM(Trading!BC174:BF174)</f>
        <v>0</v>
      </c>
      <c r="Q177" s="65">
        <f>SUM(Trading!BG174:BJ174)</f>
        <v>0</v>
      </c>
      <c r="R177" s="65">
        <f>SUM(Trading!BK174:BN174)</f>
        <v>0</v>
      </c>
      <c r="S177" s="65">
        <f>SUM(Trading!BO174:BR174)</f>
        <v>0</v>
      </c>
      <c r="T177" s="65">
        <f>SUM(Trading!BS174:BV174)</f>
        <v>0</v>
      </c>
      <c r="U177" s="65">
        <f>SUM(Trading!BW174:BZ174)</f>
        <v>0</v>
      </c>
      <c r="V177" s="65">
        <f>SUM(Trading!CA174:CD174)</f>
        <v>0</v>
      </c>
      <c r="W177" s="65">
        <f>SUM(Trading!CE174:CH174)</f>
        <v>0</v>
      </c>
      <c r="X177" s="65">
        <f>SUM(Trading!CI174:CL174)</f>
        <v>0</v>
      </c>
      <c r="Y177" s="65">
        <f>SUM(Trading!CM174:CP174)</f>
        <v>0</v>
      </c>
      <c r="Z177" s="65">
        <f>SUM(Trading!CQ174:CT174)</f>
        <v>0</v>
      </c>
      <c r="AA177" s="55">
        <f>SUM(Trading!CU174:CX174)</f>
        <v>0</v>
      </c>
      <c r="AB177" s="55">
        <f>SUM(Trading!CY174:DB174)</f>
        <v>0</v>
      </c>
      <c r="AC177" s="55">
        <f>SUM(Trading!DC174:DF174)</f>
        <v>0</v>
      </c>
      <c r="AD177" s="55">
        <f>SUM(Trading!DG174:DJ174)</f>
        <v>0</v>
      </c>
      <c r="AE177" s="55">
        <f>SUM(Trading!DK174:DN174)</f>
        <v>0</v>
      </c>
      <c r="AF177" s="55">
        <f>SUM(Trading!DO174:DR174)</f>
        <v>0</v>
      </c>
      <c r="AG177" s="55">
        <f>SUM(Trading!DS174:DV174)</f>
        <v>0</v>
      </c>
      <c r="AH177" s="55">
        <f>SUM(Trading!DW174:DZ174)</f>
        <v>0</v>
      </c>
      <c r="AI177" s="55">
        <f>SUM(Trading!EA174:ED174)</f>
        <v>0</v>
      </c>
      <c r="AJ177" s="55">
        <f>SUM(Trading!EE174:EH174)</f>
        <v>0</v>
      </c>
      <c r="AK177" s="55">
        <f>SUM(Trading!EI174:EL174)</f>
        <v>0</v>
      </c>
      <c r="AL177" s="55">
        <f>SUM(Trading!EM174:EP174)</f>
        <v>0</v>
      </c>
      <c r="AM177" s="55">
        <f>SUM(Trading!EQ174:ET174)</f>
        <v>0</v>
      </c>
      <c r="AN177" s="55">
        <f>SUM(Trading!EU174:EX174)</f>
        <v>0</v>
      </c>
      <c r="AO177" s="55">
        <f>SUM(Trading!EY174:FB174)</f>
        <v>0</v>
      </c>
    </row>
    <row r="178" spans="1:41" s="55" customFormat="1" x14ac:dyDescent="0.25">
      <c r="A178" s="55" t="s">
        <v>125</v>
      </c>
      <c r="C178" s="65">
        <f>SUM(Trading!C175:F175)</f>
        <v>0</v>
      </c>
      <c r="D178" s="65">
        <f>SUM(Trading!G175:J175)</f>
        <v>0</v>
      </c>
      <c r="E178" s="65">
        <f>SUM(Trading!K175:N175)</f>
        <v>0</v>
      </c>
      <c r="F178" s="65">
        <f>SUM(Trading!O175:R175)</f>
        <v>0</v>
      </c>
      <c r="G178" s="65">
        <f>SUM(Trading!S175:V175)</f>
        <v>-44838.55000000001</v>
      </c>
      <c r="H178" s="65">
        <f>SUM(Trading!W175:Z175)</f>
        <v>0</v>
      </c>
      <c r="I178" s="65">
        <f>SUM(Trading!AA175:AD175)</f>
        <v>0</v>
      </c>
      <c r="J178" s="65">
        <f>SUM(Trading!AE175:AH175)</f>
        <v>122888.73999999999</v>
      </c>
      <c r="K178" s="65">
        <f>SUM(Trading!AI175:AL175)</f>
        <v>0</v>
      </c>
      <c r="L178" s="65">
        <f>SUM(Trading!AM175:AP175)</f>
        <v>0</v>
      </c>
      <c r="M178" s="65">
        <f>SUM(Trading!AQ175:AT175)</f>
        <v>182699.14</v>
      </c>
      <c r="N178" s="65">
        <f>SUM(Trading!AU175:AX175)</f>
        <v>0</v>
      </c>
      <c r="O178" s="65">
        <f>SUM(Trading!AY175:BB175)</f>
        <v>0</v>
      </c>
      <c r="P178" s="65">
        <f>SUM(Trading!BC175:BF175)</f>
        <v>0</v>
      </c>
      <c r="Q178" s="65">
        <f>SUM(Trading!BG175:BJ175)</f>
        <v>212287.14</v>
      </c>
      <c r="R178" s="65">
        <f>SUM(Trading!BK175:BN175)</f>
        <v>0</v>
      </c>
      <c r="S178" s="65">
        <f>SUM(Trading!BO175:BR175)</f>
        <v>0</v>
      </c>
      <c r="T178" s="65">
        <f>SUM(Trading!BS175:BV175)</f>
        <v>231475.14</v>
      </c>
      <c r="U178" s="65">
        <f>SUM(Trading!BW175:BZ175)</f>
        <v>0</v>
      </c>
      <c r="V178" s="65">
        <f>SUM(Trading!CA175:CD175)</f>
        <v>0</v>
      </c>
      <c r="W178" s="65">
        <f>SUM(Trading!CE175:CH175)</f>
        <v>259789.14</v>
      </c>
      <c r="X178" s="65">
        <f>SUM(Trading!CI175:CL175)</f>
        <v>0</v>
      </c>
      <c r="Y178" s="65">
        <f>SUM(Trading!CM175:CP175)</f>
        <v>0</v>
      </c>
      <c r="Z178" s="65">
        <f>SUM(Trading!CQ175:CT175)</f>
        <v>257969.14</v>
      </c>
      <c r="AA178" s="55">
        <f>SUM(Trading!CU175:CX175)</f>
        <v>0</v>
      </c>
      <c r="AB178" s="55">
        <f>SUM(Trading!CY175:DB175)</f>
        <v>0</v>
      </c>
      <c r="AC178" s="55">
        <f>SUM(Trading!DC175:DF175)</f>
        <v>10</v>
      </c>
      <c r="AD178" s="55">
        <f>SUM(Trading!DG175:DJ175)</f>
        <v>26</v>
      </c>
      <c r="AE178" s="55">
        <f>SUM(Trading!DK175:DN175)</f>
        <v>42</v>
      </c>
      <c r="AF178" s="55">
        <f>SUM(Trading!DO175:DR175)</f>
        <v>58</v>
      </c>
      <c r="AG178" s="55">
        <f>SUM(Trading!DS175:DV175)</f>
        <v>74</v>
      </c>
      <c r="AH178" s="55">
        <f>SUM(Trading!DW175:DZ175)</f>
        <v>90</v>
      </c>
      <c r="AI178" s="55">
        <f>SUM(Trading!EA175:ED175)</f>
        <v>106</v>
      </c>
      <c r="AJ178" s="55">
        <f>SUM(Trading!EE175:EH175)</f>
        <v>122</v>
      </c>
      <c r="AK178" s="55">
        <f>SUM(Trading!EI175:EL175)</f>
        <v>138</v>
      </c>
      <c r="AL178" s="55">
        <f>SUM(Trading!EM175:EP175)</f>
        <v>154</v>
      </c>
      <c r="AM178" s="55">
        <f>SUM(Trading!EQ175:ET175)</f>
        <v>170</v>
      </c>
      <c r="AN178" s="55">
        <f>SUM(Trading!EU175:EX175)</f>
        <v>186</v>
      </c>
      <c r="AO178" s="55">
        <f>SUM(Trading!EY175:FB175)</f>
        <v>202</v>
      </c>
    </row>
    <row r="179" spans="1:41" ht="7.95" customHeight="1" x14ac:dyDescent="0.25">
      <c r="A179" s="73"/>
      <c r="B179" s="73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</row>
    <row r="180" spans="1:41" ht="7.95" customHeight="1" x14ac:dyDescent="0.25"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</row>
    <row r="181" spans="1:41" x14ac:dyDescent="0.25">
      <c r="A181" s="53" t="s">
        <v>117</v>
      </c>
      <c r="C181" s="65">
        <f t="shared" ref="C181:V181" si="186">C173-C175+-C176-C178</f>
        <v>10714.099999999999</v>
      </c>
      <c r="D181" s="65">
        <f t="shared" si="186"/>
        <v>15111.2</v>
      </c>
      <c r="E181" s="65">
        <f t="shared" si="186"/>
        <v>20269.099999999999</v>
      </c>
      <c r="F181" s="65">
        <f t="shared" si="186"/>
        <v>25990.620000000003</v>
      </c>
      <c r="G181" s="65">
        <f t="shared" si="186"/>
        <v>77990.670000000013</v>
      </c>
      <c r="H181" s="65">
        <f t="shared" si="186"/>
        <v>35614.32</v>
      </c>
      <c r="I181" s="65">
        <f t="shared" si="186"/>
        <v>35039.920000000006</v>
      </c>
      <c r="J181" s="65">
        <f t="shared" si="186"/>
        <v>-87128.819999999978</v>
      </c>
      <c r="K181" s="65">
        <f t="shared" si="186"/>
        <v>35759.920000000006</v>
      </c>
      <c r="L181" s="65">
        <f t="shared" si="186"/>
        <v>35039.920000000006</v>
      </c>
      <c r="M181" s="65">
        <f t="shared" si="186"/>
        <v>-146939.22</v>
      </c>
      <c r="N181" s="65">
        <f t="shared" si="186"/>
        <v>35759.920000000006</v>
      </c>
      <c r="O181" s="65">
        <f t="shared" si="186"/>
        <v>35403.920000000006</v>
      </c>
      <c r="P181" s="65">
        <f t="shared" si="186"/>
        <v>36487.920000000006</v>
      </c>
      <c r="Q181" s="65">
        <f t="shared" si="186"/>
        <v>-175799.22</v>
      </c>
      <c r="R181" s="65">
        <f t="shared" si="186"/>
        <v>35767.920000000006</v>
      </c>
      <c r="S181" s="65">
        <f t="shared" si="186"/>
        <v>36487.920000000006</v>
      </c>
      <c r="T181" s="65">
        <f t="shared" si="186"/>
        <v>-194987.22</v>
      </c>
      <c r="U181" s="65">
        <f t="shared" si="186"/>
        <v>34717.920000000006</v>
      </c>
      <c r="V181" s="65">
        <f t="shared" si="186"/>
        <v>35941.920000000006</v>
      </c>
      <c r="W181" s="65">
        <f t="shared" ref="W181:AB181" si="187">W173-W175+-W176-W178</f>
        <v>-226153.22</v>
      </c>
      <c r="X181" s="65">
        <f t="shared" si="187"/>
        <v>32915.920000000006</v>
      </c>
      <c r="Y181" s="65">
        <f t="shared" si="187"/>
        <v>33635.920000000006</v>
      </c>
      <c r="Z181" s="65">
        <f t="shared" si="187"/>
        <v>-224333.22</v>
      </c>
      <c r="AA181" s="55">
        <f t="shared" si="187"/>
        <v>32915.920000000006</v>
      </c>
      <c r="AB181" s="55">
        <f t="shared" si="187"/>
        <v>33635.920000000006</v>
      </c>
      <c r="AC181" s="55">
        <f t="shared" ref="AC181" si="188">AC173-AC175+-AC176-AC178</f>
        <v>37345.32</v>
      </c>
      <c r="AD181" s="55">
        <f t="shared" ref="AD181" si="189">AD173-AD175+-AD176-AD178</f>
        <v>36609.32</v>
      </c>
      <c r="AE181" s="55">
        <f t="shared" ref="AE181" si="190">AE173-AE175+-AE176-AE178</f>
        <v>37313.32</v>
      </c>
      <c r="AF181" s="55">
        <f t="shared" ref="AF181" si="191">AF173-AF175+-AF176-AF178</f>
        <v>37297.32</v>
      </c>
      <c r="AG181" s="55">
        <f t="shared" ref="AG181" si="192">AG173-AG175+-AG176-AG178</f>
        <v>36561.32</v>
      </c>
      <c r="AH181" s="55">
        <f t="shared" ref="AH181" si="193">AH173-AH175+-AH176-AH178</f>
        <v>37265.32</v>
      </c>
      <c r="AI181" s="55">
        <f t="shared" ref="AI181" si="194">AI173-AI175+-AI176-AI178</f>
        <v>37249.32</v>
      </c>
      <c r="AJ181" s="55">
        <f t="shared" ref="AJ181" si="195">AJ173-AJ175+-AJ176-AJ178</f>
        <v>36513.32</v>
      </c>
      <c r="AK181" s="55">
        <f t="shared" ref="AK181" si="196">AK173-AK175+-AK176-AK178</f>
        <v>37217.32</v>
      </c>
      <c r="AL181" s="55">
        <f t="shared" ref="AL181" si="197">AL173-AL175+-AL176-AL178</f>
        <v>37201.32</v>
      </c>
      <c r="AM181" s="55">
        <f t="shared" ref="AM181" si="198">AM173-AM175+-AM176-AM178</f>
        <v>36465.32</v>
      </c>
      <c r="AN181" s="55">
        <f t="shared" ref="AN181" si="199">AN173-AN175+-AN176-AN178</f>
        <v>37169.32</v>
      </c>
      <c r="AO181" s="55">
        <f t="shared" ref="AO181" si="200">AO173-AO175+-AO176-AO178</f>
        <v>37183.15</v>
      </c>
    </row>
    <row r="182" spans="1:41" ht="7.95" customHeight="1" x14ac:dyDescent="0.25">
      <c r="A182" s="73"/>
      <c r="B182" s="73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</row>
    <row r="183" spans="1:41" ht="7.95" customHeight="1" x14ac:dyDescent="0.25"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</row>
    <row r="184" spans="1:41" x14ac:dyDescent="0.25">
      <c r="A184" s="74" t="s">
        <v>118</v>
      </c>
      <c r="C184" s="65">
        <f t="shared" ref="C184:V184" si="201">C169+C181</f>
        <v>-358661.61475612386</v>
      </c>
      <c r="D184" s="65">
        <f t="shared" si="201"/>
        <v>-169279.01694744447</v>
      </c>
      <c r="E184" s="65">
        <f t="shared" si="201"/>
        <v>-88029.953166622523</v>
      </c>
      <c r="F184" s="65">
        <f t="shared" si="201"/>
        <v>-55600.29637895128</v>
      </c>
      <c r="G184" s="65">
        <f t="shared" si="201"/>
        <v>29420.557269541874</v>
      </c>
      <c r="H184" s="65">
        <f t="shared" si="201"/>
        <v>11487.581492555561</v>
      </c>
      <c r="I184" s="65">
        <f t="shared" si="201"/>
        <v>66541.181492555566</v>
      </c>
      <c r="J184" s="65">
        <f t="shared" si="201"/>
        <v>-29340.758507444421</v>
      </c>
      <c r="K184" s="65">
        <f t="shared" si="201"/>
        <v>93547.981492555555</v>
      </c>
      <c r="L184" s="65">
        <f t="shared" si="201"/>
        <v>112041.18149255557</v>
      </c>
      <c r="M184" s="65">
        <f t="shared" si="201"/>
        <v>-66337.958507444433</v>
      </c>
      <c r="N184" s="65">
        <f t="shared" si="201"/>
        <v>155361.18149255557</v>
      </c>
      <c r="O184" s="65">
        <f t="shared" si="201"/>
        <v>153225.18149255557</v>
      </c>
      <c r="P184" s="65">
        <f t="shared" si="201"/>
        <v>165455.21546543346</v>
      </c>
      <c r="Q184" s="65">
        <f t="shared" si="201"/>
        <v>-34573.689507067815</v>
      </c>
      <c r="R184" s="65">
        <f t="shared" si="201"/>
        <v>178655.85049293222</v>
      </c>
      <c r="S184" s="65">
        <f t="shared" si="201"/>
        <v>192075.85049293222</v>
      </c>
      <c r="T184" s="65">
        <f t="shared" si="201"/>
        <v>-12099.289507067791</v>
      </c>
      <c r="U184" s="65">
        <f t="shared" si="201"/>
        <v>208755.85049293222</v>
      </c>
      <c r="V184" s="65">
        <f t="shared" si="201"/>
        <v>216099.85049293222</v>
      </c>
      <c r="W184" s="65">
        <f t="shared" ref="W184:AB184" si="202">W169+W181</f>
        <v>-21146.262196944474</v>
      </c>
      <c r="X184" s="65">
        <f t="shared" si="202"/>
        <v>234322.87780305554</v>
      </c>
      <c r="Y184" s="65">
        <f t="shared" si="202"/>
        <v>238056.07780305555</v>
      </c>
      <c r="Z184" s="65">
        <f t="shared" si="202"/>
        <v>-19913.062196944462</v>
      </c>
      <c r="AA184" s="55">
        <f t="shared" si="202"/>
        <v>233736.07780305555</v>
      </c>
      <c r="AB184" s="55">
        <f t="shared" si="202"/>
        <v>238056.07780305555</v>
      </c>
      <c r="AC184" s="55">
        <f t="shared" ref="AC184" si="203">AC169+AC181</f>
        <v>268100.07780305552</v>
      </c>
      <c r="AD184" s="55">
        <f t="shared" ref="AD184" si="204">AD169+AD181</f>
        <v>263764.07780305552</v>
      </c>
      <c r="AE184" s="55">
        <f t="shared" ref="AE184" si="205">AE169+AE181</f>
        <v>260330.47780305555</v>
      </c>
      <c r="AF184" s="55">
        <f t="shared" ref="AF184" si="206">AF169+AF181</f>
        <v>260314.47780305555</v>
      </c>
      <c r="AG184" s="55">
        <f t="shared" ref="AG184" si="207">AG169+AG181</f>
        <v>255978.47780305555</v>
      </c>
      <c r="AH184" s="55">
        <f t="shared" ref="AH184" si="208">AH169+AH181</f>
        <v>260282.47780305555</v>
      </c>
      <c r="AI184" s="55">
        <f t="shared" ref="AI184" si="209">AI169+AI181</f>
        <v>260266.47780305555</v>
      </c>
      <c r="AJ184" s="55">
        <f t="shared" ref="AJ184" si="210">AJ169+AJ181</f>
        <v>256517.27780305553</v>
      </c>
      <c r="AK184" s="55">
        <f t="shared" ref="AK184" si="211">AK169+AK181</f>
        <v>260821.27780305553</v>
      </c>
      <c r="AL184" s="55">
        <f t="shared" ref="AL184" si="212">AL169+AL181</f>
        <v>260218.47780305555</v>
      </c>
      <c r="AM184" s="55">
        <f t="shared" ref="AM184" si="213">AM169+AM181</f>
        <v>255882.47780305555</v>
      </c>
      <c r="AN184" s="55">
        <f t="shared" ref="AN184" si="214">AN169+AN181</f>
        <v>260186.47780305555</v>
      </c>
      <c r="AO184" s="55">
        <f t="shared" ref="AO184" si="215">AO169+AO181</f>
        <v>262430.55780305556</v>
      </c>
    </row>
    <row r="185" spans="1:41" x14ac:dyDescent="0.25">
      <c r="A185" s="74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</row>
    <row r="186" spans="1:41" x14ac:dyDescent="0.25">
      <c r="A186" s="74" t="s">
        <v>137</v>
      </c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</row>
    <row r="187" spans="1:41" x14ac:dyDescent="0.25">
      <c r="A187" s="53" t="s">
        <v>140</v>
      </c>
      <c r="C187" s="65">
        <f>SUM(Trading!C184:F184)</f>
        <v>8450000</v>
      </c>
      <c r="D187" s="65">
        <f>SUM(Trading!G184:J184)</f>
        <v>0</v>
      </c>
      <c r="E187" s="65">
        <f>SUM(Trading!K184:N184)</f>
        <v>0</v>
      </c>
      <c r="F187" s="65">
        <f>SUM(Trading!O184:R184)</f>
        <v>0</v>
      </c>
      <c r="G187" s="65">
        <f>SUM(Trading!P184:S184)</f>
        <v>0</v>
      </c>
      <c r="H187" s="65">
        <f>SUM(Trading!Q184:T184)</f>
        <v>0</v>
      </c>
      <c r="I187" s="65">
        <f>SUM(Trading!R184:U184)</f>
        <v>0</v>
      </c>
      <c r="J187" s="65">
        <f>SUM(Trading!AE184:AH184)</f>
        <v>0</v>
      </c>
      <c r="K187" s="65">
        <f>SUM(Trading!AI184:AL184)</f>
        <v>0</v>
      </c>
      <c r="L187" s="65">
        <f>SUM(Trading!AM184:AP184)</f>
        <v>0</v>
      </c>
      <c r="M187" s="65">
        <f>SUM(Trading!AQ184:AT184)</f>
        <v>0</v>
      </c>
      <c r="N187" s="65">
        <f>SUM(Trading!AU184:AX184)</f>
        <v>0</v>
      </c>
      <c r="O187" s="65">
        <f>SUM(Trading!AY184:BB184)</f>
        <v>0</v>
      </c>
      <c r="P187" s="65">
        <f>SUM(Trading!BC184:BF184)</f>
        <v>0</v>
      </c>
      <c r="Q187" s="65">
        <f>SUM(Trading!BG184:BJ184)</f>
        <v>0</v>
      </c>
      <c r="R187" s="65">
        <f>SUM(Trading!BK184:BN184)</f>
        <v>0</v>
      </c>
      <c r="S187" s="65">
        <f>SUM(Trading!BO184:BR184)</f>
        <v>0</v>
      </c>
      <c r="T187" s="65">
        <f>SUM(Trading!BS184:BV184)</f>
        <v>0</v>
      </c>
      <c r="U187" s="65">
        <f>SUM(Trading!BW184:BZ184)</f>
        <v>0</v>
      </c>
      <c r="V187" s="65">
        <f>SUM(Trading!CA184:CD184)</f>
        <v>0</v>
      </c>
      <c r="W187" s="65">
        <f>SUM(Trading!CE184:CH184)</f>
        <v>0</v>
      </c>
      <c r="X187" s="65">
        <f>SUM(Trading!CI184:CL184)</f>
        <v>0</v>
      </c>
      <c r="Y187" s="65">
        <f>SUM(Trading!CM184:CP184)</f>
        <v>0</v>
      </c>
      <c r="Z187" s="65">
        <f>SUM(Trading!CQ184:CT184)</f>
        <v>0</v>
      </c>
      <c r="AA187" s="55">
        <f>SUM(Trading!CU184:CX184)</f>
        <v>0</v>
      </c>
      <c r="AB187" s="55">
        <f>SUM(Trading!CY184:DB184)</f>
        <v>0</v>
      </c>
      <c r="AC187" s="55">
        <f>SUM(Trading!DC184:DF184)</f>
        <v>0</v>
      </c>
      <c r="AD187" s="55">
        <f>SUM(Trading!DG184:DJ184)</f>
        <v>0</v>
      </c>
      <c r="AE187" s="55">
        <f>SUM(Trading!DK184:DN184)</f>
        <v>0</v>
      </c>
      <c r="AF187" s="55">
        <f>SUM(Trading!DO184:DR184)</f>
        <v>0</v>
      </c>
      <c r="AG187" s="55">
        <f>SUM(Trading!DS184:DV184)</f>
        <v>0</v>
      </c>
      <c r="AH187" s="55">
        <f>SUM(Trading!DW184:DZ184)</f>
        <v>0</v>
      </c>
      <c r="AI187" s="55">
        <f>SUM(Trading!EA184:ED184)</f>
        <v>0</v>
      </c>
      <c r="AJ187" s="55">
        <f>SUM(Trading!EE184:EH184)</f>
        <v>0</v>
      </c>
      <c r="AK187" s="55">
        <f>SUM(Trading!EI184:EL184)</f>
        <v>0</v>
      </c>
      <c r="AL187" s="55">
        <f>SUM(Trading!EM184:EP184)</f>
        <v>0</v>
      </c>
      <c r="AM187" s="55">
        <f>SUM(Trading!EQ184:ET184)</f>
        <v>0</v>
      </c>
      <c r="AN187" s="55">
        <f>SUM(Trading!EU184:EX184)</f>
        <v>0</v>
      </c>
      <c r="AO187" s="55">
        <f>SUM(Trading!EY184:FB184)</f>
        <v>0</v>
      </c>
    </row>
    <row r="188" spans="1:41" x14ac:dyDescent="0.25">
      <c r="A188" s="53" t="s">
        <v>141</v>
      </c>
      <c r="C188" s="65">
        <f>SUM(Trading!C185:F185)</f>
        <v>0</v>
      </c>
      <c r="D188" s="65">
        <f>SUM(Trading!G185:J185)</f>
        <v>0</v>
      </c>
      <c r="E188" s="65">
        <f>SUM(Trading!K185:N185)</f>
        <v>0</v>
      </c>
      <c r="F188" s="65">
        <f>SUM(Trading!O185:R185)</f>
        <v>0</v>
      </c>
      <c r="G188" s="65">
        <f>SUM(Trading!P185:S185)</f>
        <v>0</v>
      </c>
      <c r="H188" s="65">
        <f>SUM(Trading!Q185:T185)</f>
        <v>0</v>
      </c>
      <c r="I188" s="65">
        <f>SUM(Trading!R185:U185)</f>
        <v>0</v>
      </c>
      <c r="J188" s="65">
        <f>SUM(Trading!AE185:AH185)</f>
        <v>0</v>
      </c>
      <c r="K188" s="65">
        <f>SUM(Trading!AI185:AL185)</f>
        <v>0</v>
      </c>
      <c r="L188" s="65">
        <f>SUM(Trading!AM185:AP185)</f>
        <v>0</v>
      </c>
      <c r="M188" s="65">
        <f>SUM(Trading!AQ185:AT185)</f>
        <v>0</v>
      </c>
      <c r="N188" s="65">
        <f>SUM(Trading!AU185:AX185)</f>
        <v>0</v>
      </c>
      <c r="O188" s="65">
        <f>SUM(Trading!AY185:BB185)</f>
        <v>0</v>
      </c>
      <c r="P188" s="65">
        <f>SUM(Trading!BC185:BF185)</f>
        <v>0</v>
      </c>
      <c r="Q188" s="65">
        <f>SUM(Trading!BG185:BJ185)</f>
        <v>0</v>
      </c>
      <c r="R188" s="65">
        <f>SUM(Trading!BK185:BN185)</f>
        <v>0</v>
      </c>
      <c r="S188" s="65">
        <f>SUM(Trading!BO185:BR185)</f>
        <v>0</v>
      </c>
      <c r="T188" s="65">
        <f>SUM(Trading!BS185:BV185)</f>
        <v>0</v>
      </c>
      <c r="U188" s="65">
        <f>SUM(Trading!BW185:BZ185)</f>
        <v>0</v>
      </c>
      <c r="V188" s="65">
        <f>SUM(Trading!CA185:CD185)</f>
        <v>0</v>
      </c>
      <c r="W188" s="65">
        <f>SUM(Trading!CE185:CH185)</f>
        <v>0</v>
      </c>
      <c r="X188" s="65">
        <f>SUM(Trading!CI185:CL185)</f>
        <v>0</v>
      </c>
      <c r="Y188" s="65">
        <f>SUM(Trading!CM185:CP185)</f>
        <v>0</v>
      </c>
      <c r="Z188" s="65">
        <f>SUM(Trading!CQ185:CT185)</f>
        <v>0</v>
      </c>
      <c r="AA188" s="55">
        <f>SUM(Trading!CU185:CX185)</f>
        <v>0</v>
      </c>
      <c r="AB188" s="55">
        <f>SUM(Trading!CY185:DB185)</f>
        <v>0</v>
      </c>
      <c r="AC188" s="55">
        <f>SUM(Trading!DC185:DF185)</f>
        <v>0</v>
      </c>
      <c r="AD188" s="55">
        <f>SUM(Trading!DG185:DJ185)</f>
        <v>0</v>
      </c>
      <c r="AE188" s="55">
        <f>SUM(Trading!DK185:DN185)</f>
        <v>0</v>
      </c>
      <c r="AF188" s="55">
        <f>SUM(Trading!DO185:DR185)</f>
        <v>0</v>
      </c>
      <c r="AG188" s="55">
        <f>SUM(Trading!DS185:DV185)</f>
        <v>0</v>
      </c>
      <c r="AH188" s="55">
        <f>SUM(Trading!DW185:DZ185)</f>
        <v>0</v>
      </c>
      <c r="AI188" s="55">
        <f>SUM(Trading!EA185:ED185)</f>
        <v>0</v>
      </c>
      <c r="AJ188" s="55">
        <f>SUM(Trading!EE185:EH185)</f>
        <v>0</v>
      </c>
      <c r="AK188" s="55">
        <f>SUM(Trading!EI185:EL185)</f>
        <v>0</v>
      </c>
      <c r="AL188" s="55">
        <f>SUM(Trading!EM185:EP185)</f>
        <v>0</v>
      </c>
      <c r="AM188" s="55">
        <f>SUM(Trading!EQ185:ET185)</f>
        <v>0</v>
      </c>
      <c r="AN188" s="55">
        <f>SUM(Trading!EU185:EX185)</f>
        <v>0</v>
      </c>
      <c r="AO188" s="55">
        <f>SUM(Trading!EY185:FB185)</f>
        <v>0</v>
      </c>
    </row>
    <row r="189" spans="1:41" ht="7.95" customHeight="1" x14ac:dyDescent="0.25">
      <c r="A189" s="73"/>
      <c r="B189" s="73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</row>
    <row r="190" spans="1:41" ht="7.95" customHeight="1" x14ac:dyDescent="0.25"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</row>
    <row r="191" spans="1:41" x14ac:dyDescent="0.25">
      <c r="A191" s="75" t="s">
        <v>142</v>
      </c>
      <c r="C191" s="65">
        <f>C187-C188</f>
        <v>8450000</v>
      </c>
      <c r="D191" s="65">
        <f t="shared" ref="D191:Z191" si="216">D187-D188</f>
        <v>0</v>
      </c>
      <c r="E191" s="65">
        <f t="shared" si="216"/>
        <v>0</v>
      </c>
      <c r="F191" s="65">
        <f t="shared" si="216"/>
        <v>0</v>
      </c>
      <c r="G191" s="65">
        <f t="shared" si="216"/>
        <v>0</v>
      </c>
      <c r="H191" s="65">
        <f t="shared" si="216"/>
        <v>0</v>
      </c>
      <c r="I191" s="65">
        <f t="shared" si="216"/>
        <v>0</v>
      </c>
      <c r="J191" s="65">
        <f t="shared" si="216"/>
        <v>0</v>
      </c>
      <c r="K191" s="65">
        <f t="shared" si="216"/>
        <v>0</v>
      </c>
      <c r="L191" s="65">
        <f t="shared" si="216"/>
        <v>0</v>
      </c>
      <c r="M191" s="65">
        <f t="shared" si="216"/>
        <v>0</v>
      </c>
      <c r="N191" s="65">
        <f t="shared" si="216"/>
        <v>0</v>
      </c>
      <c r="O191" s="65">
        <f t="shared" si="216"/>
        <v>0</v>
      </c>
      <c r="P191" s="65">
        <f t="shared" si="216"/>
        <v>0</v>
      </c>
      <c r="Q191" s="65">
        <f t="shared" si="216"/>
        <v>0</v>
      </c>
      <c r="R191" s="65">
        <f t="shared" si="216"/>
        <v>0</v>
      </c>
      <c r="S191" s="65">
        <f t="shared" si="216"/>
        <v>0</v>
      </c>
      <c r="T191" s="65">
        <f t="shared" si="216"/>
        <v>0</v>
      </c>
      <c r="U191" s="65">
        <f t="shared" si="216"/>
        <v>0</v>
      </c>
      <c r="V191" s="65">
        <f t="shared" si="216"/>
        <v>0</v>
      </c>
      <c r="W191" s="65">
        <f t="shared" si="216"/>
        <v>0</v>
      </c>
      <c r="X191" s="65">
        <f t="shared" si="216"/>
        <v>0</v>
      </c>
      <c r="Y191" s="65">
        <f t="shared" si="216"/>
        <v>0</v>
      </c>
      <c r="Z191" s="65">
        <f t="shared" si="216"/>
        <v>0</v>
      </c>
      <c r="AA191" s="55">
        <f t="shared" ref="AA191" si="217">AA187-AA188</f>
        <v>0</v>
      </c>
      <c r="AB191" s="55">
        <f t="shared" ref="AB191" si="218">AB187-AB188</f>
        <v>0</v>
      </c>
      <c r="AC191" s="55">
        <f t="shared" ref="AC191" si="219">AC187-AC188</f>
        <v>0</v>
      </c>
      <c r="AD191" s="55">
        <f t="shared" ref="AD191" si="220">AD187-AD188</f>
        <v>0</v>
      </c>
      <c r="AE191" s="55">
        <f t="shared" ref="AE191" si="221">AE187-AE188</f>
        <v>0</v>
      </c>
      <c r="AF191" s="55">
        <f t="shared" ref="AF191" si="222">AF187-AF188</f>
        <v>0</v>
      </c>
      <c r="AG191" s="55">
        <f t="shared" ref="AG191" si="223">AG187-AG188</f>
        <v>0</v>
      </c>
      <c r="AH191" s="55">
        <f t="shared" ref="AH191" si="224">AH187-AH188</f>
        <v>0</v>
      </c>
      <c r="AI191" s="55">
        <f t="shared" ref="AI191" si="225">AI187-AI188</f>
        <v>0</v>
      </c>
      <c r="AJ191" s="55">
        <f t="shared" ref="AJ191" si="226">AJ187-AJ188</f>
        <v>0</v>
      </c>
      <c r="AK191" s="55">
        <f t="shared" ref="AK191" si="227">AK187-AK188</f>
        <v>0</v>
      </c>
      <c r="AL191" s="55">
        <f t="shared" ref="AL191" si="228">AL187-AL188</f>
        <v>0</v>
      </c>
      <c r="AM191" s="55">
        <f t="shared" ref="AM191" si="229">AM187-AM188</f>
        <v>0</v>
      </c>
      <c r="AN191" s="55">
        <f t="shared" ref="AN191" si="230">AN187-AN188</f>
        <v>0</v>
      </c>
      <c r="AO191" s="55">
        <f t="shared" ref="AO191" si="231">AO187-AO188</f>
        <v>0</v>
      </c>
    </row>
    <row r="192" spans="1:41" x14ac:dyDescent="0.25"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</row>
    <row r="193" spans="1:41" x14ac:dyDescent="0.25">
      <c r="A193" s="74" t="s">
        <v>127</v>
      </c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</row>
    <row r="194" spans="1:41" x14ac:dyDescent="0.25">
      <c r="A194" s="53" t="s">
        <v>144</v>
      </c>
      <c r="C194" s="65">
        <f>SUM(Trading!C191:F191)</f>
        <v>5460000</v>
      </c>
      <c r="D194" s="65">
        <f>SUM(Trading!G191:J191)</f>
        <v>0</v>
      </c>
      <c r="E194" s="65">
        <f>SUM(Trading!K191:N191)</f>
        <v>0</v>
      </c>
      <c r="F194" s="65">
        <f>SUM(Trading!O191:R191)</f>
        <v>0</v>
      </c>
      <c r="G194" s="65">
        <f>SUM(Trading!P191:S191)</f>
        <v>0</v>
      </c>
      <c r="H194" s="65">
        <f>SUM(Trading!Q191:T191)</f>
        <v>0</v>
      </c>
      <c r="I194" s="65">
        <f>SUM(Trading!R191:U191)</f>
        <v>0</v>
      </c>
      <c r="J194" s="65">
        <f>SUM(Trading!AE191:AH191)</f>
        <v>0</v>
      </c>
      <c r="K194" s="65">
        <f>SUM(Trading!AI191:AL191)</f>
        <v>0</v>
      </c>
      <c r="L194" s="65">
        <f>SUM(Trading!AM191:AP191)</f>
        <v>0</v>
      </c>
      <c r="M194" s="65">
        <f>SUM(Trading!AQ191:AT191)</f>
        <v>0</v>
      </c>
      <c r="N194" s="65">
        <f>SUM(Trading!AU191:AX191)</f>
        <v>0</v>
      </c>
      <c r="O194" s="65">
        <f>SUM(Trading!AY191:BB191)</f>
        <v>0</v>
      </c>
      <c r="P194" s="65">
        <f>SUM(Trading!BC191:BF191)</f>
        <v>0</v>
      </c>
      <c r="Q194" s="65">
        <f>SUM(Trading!BG191:BJ191)</f>
        <v>0</v>
      </c>
      <c r="R194" s="65">
        <f>SUM(Trading!BK191:BN191)</f>
        <v>0</v>
      </c>
      <c r="S194" s="65">
        <f>SUM(Trading!BO191:BR191)</f>
        <v>0</v>
      </c>
      <c r="T194" s="65">
        <f>SUM(Trading!BS191:BV191)</f>
        <v>0</v>
      </c>
      <c r="U194" s="65">
        <f>SUM(Trading!BW191:BZ191)</f>
        <v>0</v>
      </c>
      <c r="V194" s="65">
        <f>SUM(Trading!CA191:CD191)</f>
        <v>0</v>
      </c>
      <c r="W194" s="65">
        <f>SUM(Trading!CE191:CH191)</f>
        <v>0</v>
      </c>
      <c r="X194" s="65">
        <f>SUM(Trading!CI191:CL191)</f>
        <v>0</v>
      </c>
      <c r="Y194" s="65">
        <f>SUM(Trading!CM191:CP191)</f>
        <v>0</v>
      </c>
      <c r="Z194" s="65">
        <f>SUM(Trading!CQ191:CT191)</f>
        <v>0</v>
      </c>
      <c r="AA194" s="55">
        <f>SUM(Trading!CU191:CX191)</f>
        <v>0</v>
      </c>
      <c r="AB194" s="55">
        <f>SUM(Trading!CY191:DB191)</f>
        <v>0</v>
      </c>
      <c r="AC194" s="55">
        <f>SUM(Trading!DC191:DF191)</f>
        <v>0</v>
      </c>
      <c r="AD194" s="55">
        <f>SUM(Trading!DG191:DJ191)</f>
        <v>0</v>
      </c>
      <c r="AE194" s="55">
        <f>SUM(Trading!DK191:DN191)</f>
        <v>0</v>
      </c>
      <c r="AF194" s="55">
        <f>SUM(Trading!DO191:DR191)</f>
        <v>0</v>
      </c>
      <c r="AG194" s="55">
        <f>SUM(Trading!DS191:DV191)</f>
        <v>0</v>
      </c>
      <c r="AH194" s="55">
        <f>SUM(Trading!DW191:DZ191)</f>
        <v>0</v>
      </c>
      <c r="AI194" s="55">
        <f>SUM(Trading!EA191:ED191)</f>
        <v>0</v>
      </c>
      <c r="AJ194" s="55">
        <f>SUM(Trading!EE191:EH191)</f>
        <v>0</v>
      </c>
      <c r="AK194" s="55">
        <f>SUM(Trading!EI191:EL191)</f>
        <v>0</v>
      </c>
      <c r="AL194" s="55">
        <f>SUM(Trading!EM191:EP191)</f>
        <v>0</v>
      </c>
      <c r="AM194" s="55">
        <f>SUM(Trading!EQ191:ET191)</f>
        <v>0</v>
      </c>
      <c r="AN194" s="55">
        <f>SUM(Trading!EU191:EX191)</f>
        <v>0</v>
      </c>
      <c r="AO194" s="55">
        <f>SUM(Trading!EY191:FB191)</f>
        <v>0</v>
      </c>
    </row>
    <row r="195" spans="1:41" x14ac:dyDescent="0.25">
      <c r="A195" s="53" t="s">
        <v>128</v>
      </c>
      <c r="C195" s="65">
        <f>SUM(Trading!C192:F192)</f>
        <v>0</v>
      </c>
      <c r="D195" s="65">
        <f>SUM(Trading!G192:J192)</f>
        <v>13000</v>
      </c>
      <c r="E195" s="65">
        <f>SUM(Trading!K192:N192)</f>
        <v>75500</v>
      </c>
      <c r="F195" s="65">
        <f>SUM(Trading!O192:R192)</f>
        <v>100000</v>
      </c>
      <c r="G195" s="65">
        <f>SUM(Trading!P192:S192)</f>
        <v>125000</v>
      </c>
      <c r="H195" s="65">
        <f>SUM(Trading!Q192:T192)</f>
        <v>75000</v>
      </c>
      <c r="I195" s="65">
        <f>SUM(Trading!R192:U192)</f>
        <v>75000</v>
      </c>
      <c r="J195" s="65">
        <f>SUM(Trading!AE192:AH192)</f>
        <v>0</v>
      </c>
      <c r="K195" s="65">
        <f>SUM(Trading!AI192:AL192)</f>
        <v>0</v>
      </c>
      <c r="L195" s="65">
        <f>SUM(Trading!AM192:AP192)</f>
        <v>0</v>
      </c>
      <c r="M195" s="65">
        <f>SUM(Trading!AQ192:AT192)</f>
        <v>0</v>
      </c>
      <c r="N195" s="65">
        <f>SUM(Trading!AU192:AX192)</f>
        <v>0</v>
      </c>
      <c r="O195" s="65">
        <f>SUM(Trading!AY192:BB192)</f>
        <v>0</v>
      </c>
      <c r="P195" s="65">
        <f>SUM(Trading!BC192:BF192)</f>
        <v>0</v>
      </c>
      <c r="Q195" s="65">
        <f>SUM(Trading!BG192:BJ192)</f>
        <v>0</v>
      </c>
      <c r="R195" s="65">
        <f>SUM(Trading!BK192:BN192)</f>
        <v>0</v>
      </c>
      <c r="S195" s="65">
        <f>SUM(Trading!BO192:BR192)</f>
        <v>0</v>
      </c>
      <c r="T195" s="65">
        <f>SUM(Trading!BS192:BV192)</f>
        <v>0</v>
      </c>
      <c r="U195" s="65">
        <f>SUM(Trading!BW192:BZ192)</f>
        <v>0</v>
      </c>
      <c r="V195" s="65">
        <f>SUM(Trading!CA192:CD192)</f>
        <v>0</v>
      </c>
      <c r="W195" s="65">
        <f>SUM(Trading!CE192:CH192)</f>
        <v>0</v>
      </c>
      <c r="X195" s="65">
        <f>SUM(Trading!CI192:CL192)</f>
        <v>0</v>
      </c>
      <c r="Y195" s="65">
        <f>SUM(Trading!CM192:CP192)</f>
        <v>0</v>
      </c>
      <c r="Z195" s="65">
        <f>SUM(Trading!CQ192:CT192)</f>
        <v>0</v>
      </c>
      <c r="AA195" s="55">
        <f>SUM(Trading!CU192:CX192)</f>
        <v>0</v>
      </c>
      <c r="AB195" s="55">
        <f>SUM(Trading!CY192:DB192)</f>
        <v>0</v>
      </c>
      <c r="AC195" s="55">
        <f>SUM(Trading!DC192:DF192)</f>
        <v>0</v>
      </c>
      <c r="AD195" s="55">
        <f>SUM(Trading!DG192:DJ192)</f>
        <v>0</v>
      </c>
      <c r="AE195" s="55">
        <f>SUM(Trading!DK192:DN192)</f>
        <v>0</v>
      </c>
      <c r="AF195" s="55">
        <f>SUM(Trading!DO192:DR192)</f>
        <v>0</v>
      </c>
      <c r="AG195" s="55">
        <f>SUM(Trading!DS192:DV192)</f>
        <v>0</v>
      </c>
      <c r="AH195" s="55">
        <f>SUM(Trading!DW192:DZ192)</f>
        <v>0</v>
      </c>
      <c r="AI195" s="55">
        <f>SUM(Trading!EA192:ED192)</f>
        <v>0</v>
      </c>
      <c r="AJ195" s="55">
        <f>SUM(Trading!EE192:EH192)</f>
        <v>0</v>
      </c>
      <c r="AK195" s="55">
        <f>SUM(Trading!EI192:EL192)</f>
        <v>0</v>
      </c>
      <c r="AL195" s="55">
        <f>SUM(Trading!EM192:EP192)</f>
        <v>0</v>
      </c>
      <c r="AM195" s="55">
        <f>SUM(Trading!EQ192:ET192)</f>
        <v>0</v>
      </c>
      <c r="AN195" s="55">
        <f>SUM(Trading!EU192:EX192)</f>
        <v>0</v>
      </c>
      <c r="AO195" s="55">
        <f>SUM(Trading!EY192:FB192)</f>
        <v>0</v>
      </c>
    </row>
    <row r="196" spans="1:41" x14ac:dyDescent="0.25">
      <c r="A196" s="53" t="s">
        <v>134</v>
      </c>
      <c r="C196" s="65">
        <f>SUM(Trading!C194:F194)</f>
        <v>13000</v>
      </c>
      <c r="D196" s="65">
        <f>SUM(Trading!G194:J194)</f>
        <v>448500</v>
      </c>
      <c r="E196" s="65">
        <f>SUM(Trading!K194:N194)</f>
        <v>13000</v>
      </c>
      <c r="F196" s="65">
        <f>SUM(Trading!O194:R194)</f>
        <v>26000</v>
      </c>
      <c r="G196" s="65">
        <f>SUM(Trading!S194:V194)</f>
        <v>13000</v>
      </c>
      <c r="H196" s="65">
        <f>SUM(Trading!W194:Z194)</f>
        <v>0</v>
      </c>
      <c r="I196" s="65">
        <f>SUM(Trading!AA194:AD194)</f>
        <v>0</v>
      </c>
      <c r="J196" s="65">
        <f>SUM(Trading!AE194:AH194)</f>
        <v>0</v>
      </c>
      <c r="K196" s="65">
        <f>SUM(Trading!AF194:AI194)</f>
        <v>0</v>
      </c>
      <c r="L196" s="65">
        <f>SUM(Trading!AG194:AJ194)</f>
        <v>0</v>
      </c>
      <c r="M196" s="65">
        <f>SUM(Trading!AH194:AK194)</f>
        <v>0</v>
      </c>
      <c r="N196" s="65">
        <f>SUM(Trading!AI194:AL194)</f>
        <v>0</v>
      </c>
      <c r="O196" s="65">
        <f>SUM(Trading!AJ194:AM194)</f>
        <v>0</v>
      </c>
      <c r="P196" s="65">
        <f>SUM(Trading!BC194:BF194)</f>
        <v>0</v>
      </c>
      <c r="Q196" s="65">
        <f>SUM(Trading!BG194:BJ194)</f>
        <v>0</v>
      </c>
      <c r="R196" s="65">
        <f>SUM(Trading!BK194:BN194)</f>
        <v>0</v>
      </c>
      <c r="S196" s="65">
        <f>SUM(Trading!BO194:BR194)</f>
        <v>0</v>
      </c>
      <c r="T196" s="65">
        <f>SUM(Trading!BS194:BV194)</f>
        <v>0</v>
      </c>
      <c r="U196" s="65">
        <f>SUM(Trading!BW194:BZ194)</f>
        <v>0</v>
      </c>
      <c r="V196" s="65">
        <f>SUM(Trading!CA194:CD194)</f>
        <v>0</v>
      </c>
      <c r="W196" s="65">
        <f>SUM(Trading!CE194:CH194)</f>
        <v>0</v>
      </c>
      <c r="X196" s="65">
        <f>SUM(Trading!CI194:CL194)</f>
        <v>0</v>
      </c>
      <c r="Y196" s="65">
        <f>SUM(Trading!CM194:CP194)</f>
        <v>0</v>
      </c>
      <c r="Z196" s="65">
        <f>SUM(Trading!CQ194:CT194)</f>
        <v>0</v>
      </c>
      <c r="AA196" s="55">
        <f>SUM(Trading!CU194:CX194)</f>
        <v>0</v>
      </c>
      <c r="AB196" s="55">
        <f>SUM(Trading!CY194:DB194)</f>
        <v>0</v>
      </c>
      <c r="AC196" s="55">
        <f>SUM(Trading!DC194:DF194)</f>
        <v>0</v>
      </c>
      <c r="AD196" s="55">
        <f>SUM(Trading!DG194:DJ194)</f>
        <v>0</v>
      </c>
      <c r="AE196" s="55">
        <f>SUM(Trading!DK194:DN194)</f>
        <v>0</v>
      </c>
      <c r="AF196" s="55">
        <f>SUM(Trading!DO194:DR194)</f>
        <v>0</v>
      </c>
      <c r="AG196" s="55">
        <f>SUM(Trading!DS194:DV194)</f>
        <v>0</v>
      </c>
      <c r="AH196" s="55">
        <f>SUM(Trading!DW194:DZ194)</f>
        <v>0</v>
      </c>
      <c r="AI196" s="55">
        <f>SUM(Trading!EA194:ED194)</f>
        <v>0</v>
      </c>
      <c r="AJ196" s="55">
        <f>SUM(Trading!EE194:EH194)</f>
        <v>0</v>
      </c>
      <c r="AK196" s="55">
        <f>SUM(Trading!EI194:EL194)</f>
        <v>0</v>
      </c>
      <c r="AL196" s="55">
        <f>SUM(Trading!EM194:EP194)</f>
        <v>0</v>
      </c>
      <c r="AM196" s="55">
        <f>SUM(Trading!EQ194:ET194)</f>
        <v>0</v>
      </c>
      <c r="AN196" s="55">
        <f>SUM(Trading!EU194:EX194)</f>
        <v>0</v>
      </c>
      <c r="AO196" s="55">
        <f>SUM(Trading!EY194:FB194)</f>
        <v>0</v>
      </c>
    </row>
    <row r="197" spans="1:41" ht="7.95" customHeight="1" x14ac:dyDescent="0.25">
      <c r="A197" s="73"/>
      <c r="B197" s="73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</row>
    <row r="198" spans="1:41" ht="7.95" customHeight="1" x14ac:dyDescent="0.25"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</row>
    <row r="199" spans="1:41" x14ac:dyDescent="0.25">
      <c r="C199" s="65">
        <f t="shared" ref="C199:AB199" si="232">SUM(C194:C196)</f>
        <v>5473000</v>
      </c>
      <c r="D199" s="65">
        <f t="shared" si="232"/>
        <v>461500</v>
      </c>
      <c r="E199" s="65">
        <f t="shared" si="232"/>
        <v>88500</v>
      </c>
      <c r="F199" s="65">
        <f t="shared" si="232"/>
        <v>126000</v>
      </c>
      <c r="G199" s="65">
        <f t="shared" si="232"/>
        <v>138000</v>
      </c>
      <c r="H199" s="65">
        <f t="shared" si="232"/>
        <v>75000</v>
      </c>
      <c r="I199" s="65">
        <f t="shared" si="232"/>
        <v>75000</v>
      </c>
      <c r="J199" s="65">
        <f t="shared" si="232"/>
        <v>0</v>
      </c>
      <c r="K199" s="65">
        <f t="shared" si="232"/>
        <v>0</v>
      </c>
      <c r="L199" s="65">
        <f t="shared" si="232"/>
        <v>0</v>
      </c>
      <c r="M199" s="65">
        <f t="shared" si="232"/>
        <v>0</v>
      </c>
      <c r="N199" s="65">
        <f t="shared" si="232"/>
        <v>0</v>
      </c>
      <c r="O199" s="65">
        <f t="shared" si="232"/>
        <v>0</v>
      </c>
      <c r="P199" s="65">
        <f t="shared" si="232"/>
        <v>0</v>
      </c>
      <c r="Q199" s="65">
        <f t="shared" si="232"/>
        <v>0</v>
      </c>
      <c r="R199" s="65">
        <f t="shared" si="232"/>
        <v>0</v>
      </c>
      <c r="S199" s="65">
        <f t="shared" si="232"/>
        <v>0</v>
      </c>
      <c r="T199" s="65">
        <f t="shared" si="232"/>
        <v>0</v>
      </c>
      <c r="U199" s="65">
        <f t="shared" si="232"/>
        <v>0</v>
      </c>
      <c r="V199" s="65">
        <f t="shared" si="232"/>
        <v>0</v>
      </c>
      <c r="W199" s="65">
        <f t="shared" si="232"/>
        <v>0</v>
      </c>
      <c r="X199" s="65">
        <f t="shared" si="232"/>
        <v>0</v>
      </c>
      <c r="Y199" s="65">
        <f t="shared" si="232"/>
        <v>0</v>
      </c>
      <c r="Z199" s="65">
        <f t="shared" si="232"/>
        <v>0</v>
      </c>
      <c r="AA199" s="55">
        <f t="shared" si="232"/>
        <v>0</v>
      </c>
      <c r="AB199" s="55">
        <f t="shared" si="232"/>
        <v>0</v>
      </c>
      <c r="AC199" s="55">
        <f t="shared" ref="AC199" si="233">SUM(AC194:AC196)</f>
        <v>0</v>
      </c>
      <c r="AD199" s="55">
        <f t="shared" ref="AD199" si="234">SUM(AD194:AD196)</f>
        <v>0</v>
      </c>
      <c r="AE199" s="55">
        <f t="shared" ref="AE199" si="235">SUM(AE194:AE196)</f>
        <v>0</v>
      </c>
      <c r="AF199" s="55">
        <f t="shared" ref="AF199" si="236">SUM(AF194:AF196)</f>
        <v>0</v>
      </c>
      <c r="AG199" s="55">
        <f t="shared" ref="AG199" si="237">SUM(AG194:AG196)</f>
        <v>0</v>
      </c>
      <c r="AH199" s="55">
        <f t="shared" ref="AH199" si="238">SUM(AH194:AH196)</f>
        <v>0</v>
      </c>
      <c r="AI199" s="55">
        <f t="shared" ref="AI199" si="239">SUM(AI194:AI196)</f>
        <v>0</v>
      </c>
      <c r="AJ199" s="55">
        <f t="shared" ref="AJ199" si="240">SUM(AJ194:AJ196)</f>
        <v>0</v>
      </c>
      <c r="AK199" s="55">
        <f t="shared" ref="AK199" si="241">SUM(AK194:AK196)</f>
        <v>0</v>
      </c>
      <c r="AL199" s="55">
        <f t="shared" ref="AL199" si="242">SUM(AL194:AL196)</f>
        <v>0</v>
      </c>
      <c r="AM199" s="55">
        <f t="shared" ref="AM199" si="243">SUM(AM194:AM196)</f>
        <v>0</v>
      </c>
      <c r="AN199" s="55">
        <f t="shared" ref="AN199" si="244">SUM(AN194:AN196)</f>
        <v>0</v>
      </c>
      <c r="AO199" s="55">
        <f t="shared" ref="AO199" si="245">SUM(AO194:AO196)</f>
        <v>0</v>
      </c>
    </row>
    <row r="200" spans="1:41" ht="7.95" customHeight="1" x14ac:dyDescent="0.25">
      <c r="A200" s="73"/>
      <c r="B200" s="73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</row>
    <row r="201" spans="1:41" ht="7.95" customHeight="1" x14ac:dyDescent="0.25"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</row>
    <row r="202" spans="1:41" x14ac:dyDescent="0.25">
      <c r="A202" s="53" t="s">
        <v>129</v>
      </c>
      <c r="C202" s="65">
        <f t="shared" ref="C202:AB202" si="246">C184-C199+C187</f>
        <v>2618338.3852438759</v>
      </c>
      <c r="D202" s="65">
        <f t="shared" si="246"/>
        <v>-630779.01694744453</v>
      </c>
      <c r="E202" s="65">
        <f t="shared" si="246"/>
        <v>-176529.95316662252</v>
      </c>
      <c r="F202" s="65">
        <f t="shared" si="246"/>
        <v>-181600.29637895129</v>
      </c>
      <c r="G202" s="65">
        <f t="shared" si="246"/>
        <v>-108579.44273045813</v>
      </c>
      <c r="H202" s="65">
        <f t="shared" si="246"/>
        <v>-63512.418507444439</v>
      </c>
      <c r="I202" s="65">
        <f t="shared" si="246"/>
        <v>-8458.8185074444336</v>
      </c>
      <c r="J202" s="65">
        <f t="shared" si="246"/>
        <v>-29340.758507444421</v>
      </c>
      <c r="K202" s="65">
        <f t="shared" si="246"/>
        <v>93547.981492555555</v>
      </c>
      <c r="L202" s="65">
        <f t="shared" si="246"/>
        <v>112041.18149255557</v>
      </c>
      <c r="M202" s="65">
        <f t="shared" si="246"/>
        <v>-66337.958507444433</v>
      </c>
      <c r="N202" s="65">
        <f t="shared" si="246"/>
        <v>155361.18149255557</v>
      </c>
      <c r="O202" s="65">
        <f t="shared" si="246"/>
        <v>153225.18149255557</v>
      </c>
      <c r="P202" s="65">
        <f t="shared" si="246"/>
        <v>165455.21546543346</v>
      </c>
      <c r="Q202" s="65">
        <f t="shared" si="246"/>
        <v>-34573.689507067815</v>
      </c>
      <c r="R202" s="65">
        <f t="shared" si="246"/>
        <v>178655.85049293222</v>
      </c>
      <c r="S202" s="65">
        <f t="shared" si="246"/>
        <v>192075.85049293222</v>
      </c>
      <c r="T202" s="65">
        <f t="shared" si="246"/>
        <v>-12099.289507067791</v>
      </c>
      <c r="U202" s="65">
        <f t="shared" si="246"/>
        <v>208755.85049293222</v>
      </c>
      <c r="V202" s="65">
        <f t="shared" si="246"/>
        <v>216099.85049293222</v>
      </c>
      <c r="W202" s="65">
        <f t="shared" si="246"/>
        <v>-21146.262196944474</v>
      </c>
      <c r="X202" s="65">
        <f t="shared" si="246"/>
        <v>234322.87780305554</v>
      </c>
      <c r="Y202" s="65">
        <f t="shared" si="246"/>
        <v>238056.07780305555</v>
      </c>
      <c r="Z202" s="65">
        <f t="shared" si="246"/>
        <v>-19913.062196944462</v>
      </c>
      <c r="AA202" s="55">
        <f t="shared" si="246"/>
        <v>233736.07780305555</v>
      </c>
      <c r="AB202" s="55">
        <f t="shared" si="246"/>
        <v>238056.07780305555</v>
      </c>
      <c r="AC202" s="55">
        <f t="shared" ref="AC202" si="247">AC184-AC199+AC187</f>
        <v>268100.07780305552</v>
      </c>
      <c r="AD202" s="55">
        <f t="shared" ref="AD202" si="248">AD184-AD199+AD187</f>
        <v>263764.07780305552</v>
      </c>
      <c r="AE202" s="55">
        <f t="shared" ref="AE202" si="249">AE184-AE199+AE187</f>
        <v>260330.47780305555</v>
      </c>
      <c r="AF202" s="55">
        <f t="shared" ref="AF202" si="250">AF184-AF199+AF187</f>
        <v>260314.47780305555</v>
      </c>
      <c r="AG202" s="55">
        <f t="shared" ref="AG202" si="251">AG184-AG199+AG187</f>
        <v>255978.47780305555</v>
      </c>
      <c r="AH202" s="55">
        <f t="shared" ref="AH202" si="252">AH184-AH199+AH187</f>
        <v>260282.47780305555</v>
      </c>
      <c r="AI202" s="55">
        <f t="shared" ref="AI202" si="253">AI184-AI199+AI187</f>
        <v>260266.47780305555</v>
      </c>
      <c r="AJ202" s="55">
        <f t="shared" ref="AJ202" si="254">AJ184-AJ199+AJ187</f>
        <v>256517.27780305553</v>
      </c>
      <c r="AK202" s="55">
        <f t="shared" ref="AK202" si="255">AK184-AK199+AK187</f>
        <v>260821.27780305553</v>
      </c>
      <c r="AL202" s="55">
        <f t="shared" ref="AL202" si="256">AL184-AL199+AL187</f>
        <v>260218.47780305555</v>
      </c>
      <c r="AM202" s="55">
        <f t="shared" ref="AM202" si="257">AM184-AM199+AM187</f>
        <v>255882.47780305555</v>
      </c>
      <c r="AN202" s="55">
        <f t="shared" ref="AN202" si="258">AN184-AN199+AN187</f>
        <v>260186.47780305555</v>
      </c>
      <c r="AO202" s="55">
        <f t="shared" ref="AO202" si="259">AO184-AO199+AO187</f>
        <v>262430.55780305556</v>
      </c>
    </row>
    <row r="203" spans="1:41" x14ac:dyDescent="0.25"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</row>
    <row r="204" spans="1:41" x14ac:dyDescent="0.25">
      <c r="A204" s="53" t="s">
        <v>130</v>
      </c>
      <c r="C204" s="65">
        <f>C202+B204</f>
        <v>2618338.3852438759</v>
      </c>
      <c r="D204" s="65">
        <f t="shared" ref="D204:U204" si="260">D202+C204</f>
        <v>1987559.3682964314</v>
      </c>
      <c r="E204" s="65">
        <f t="shared" si="260"/>
        <v>1811029.4151298089</v>
      </c>
      <c r="F204" s="65">
        <f t="shared" si="260"/>
        <v>1629429.1187508577</v>
      </c>
      <c r="G204" s="65">
        <f t="shared" si="260"/>
        <v>1520849.6760203994</v>
      </c>
      <c r="H204" s="65">
        <f t="shared" si="260"/>
        <v>1457337.257512955</v>
      </c>
      <c r="I204" s="65">
        <f t="shared" si="260"/>
        <v>1448878.4390055106</v>
      </c>
      <c r="J204" s="65">
        <f t="shared" si="260"/>
        <v>1419537.6804980661</v>
      </c>
      <c r="K204" s="65">
        <f t="shared" si="260"/>
        <v>1513085.6619906216</v>
      </c>
      <c r="L204" s="65">
        <f t="shared" si="260"/>
        <v>1625126.8434831772</v>
      </c>
      <c r="M204" s="65">
        <f t="shared" si="260"/>
        <v>1558788.8849757328</v>
      </c>
      <c r="N204" s="65">
        <f t="shared" si="260"/>
        <v>1714150.0664682884</v>
      </c>
      <c r="O204" s="65">
        <f t="shared" si="260"/>
        <v>1867375.2479608441</v>
      </c>
      <c r="P204" s="65">
        <f t="shared" si="260"/>
        <v>2032830.4634262775</v>
      </c>
      <c r="Q204" s="65">
        <f t="shared" si="260"/>
        <v>1998256.7739192096</v>
      </c>
      <c r="R204" s="65">
        <f t="shared" si="260"/>
        <v>2176912.6244121417</v>
      </c>
      <c r="S204" s="65">
        <f t="shared" si="260"/>
        <v>2368988.4749050741</v>
      </c>
      <c r="T204" s="65">
        <f t="shared" si="260"/>
        <v>2356889.1853980063</v>
      </c>
      <c r="U204" s="65">
        <f t="shared" si="260"/>
        <v>2565645.0358909387</v>
      </c>
      <c r="V204" s="65">
        <f>V202+U204</f>
        <v>2781744.8863838711</v>
      </c>
      <c r="W204" s="65">
        <f>W202+V204</f>
        <v>2760598.6241869265</v>
      </c>
      <c r="X204" s="65">
        <f>X202+W204</f>
        <v>2994921.5019899821</v>
      </c>
      <c r="Y204" s="65">
        <f>Y202+X204</f>
        <v>3232977.5797930378</v>
      </c>
      <c r="Z204" s="65">
        <f>Z202+Y204</f>
        <v>3213064.5175960935</v>
      </c>
      <c r="AA204" s="55">
        <f t="shared" ref="AA204:AC204" si="261">AA202+Z204</f>
        <v>3446800.5953991492</v>
      </c>
      <c r="AB204" s="55">
        <f t="shared" si="261"/>
        <v>3684856.673202205</v>
      </c>
      <c r="AC204" s="55">
        <f t="shared" si="261"/>
        <v>3952956.7510052603</v>
      </c>
      <c r="AD204" s="55">
        <f t="shared" ref="AD204" si="262">AD202+AC204</f>
        <v>4216720.828808316</v>
      </c>
      <c r="AE204" s="55">
        <f t="shared" ref="AE204" si="263">AE202+AD204</f>
        <v>4477051.3066113712</v>
      </c>
      <c r="AF204" s="55">
        <f t="shared" ref="AF204" si="264">AF202+AE204</f>
        <v>4737365.7844144264</v>
      </c>
      <c r="AG204" s="55">
        <f t="shared" ref="AG204" si="265">AG202+AF204</f>
        <v>4993344.2622174816</v>
      </c>
      <c r="AH204" s="55">
        <f t="shared" ref="AH204" si="266">AH202+AG204</f>
        <v>5253626.7400205368</v>
      </c>
      <c r="AI204" s="55">
        <f t="shared" ref="AI204" si="267">AI202+AH204</f>
        <v>5513893.217823592</v>
      </c>
      <c r="AJ204" s="55">
        <f t="shared" ref="AJ204" si="268">AJ202+AI204</f>
        <v>5770410.495626648</v>
      </c>
      <c r="AK204" s="55">
        <f t="shared" ref="AK204" si="269">AK202+AJ204</f>
        <v>6031231.7734297039</v>
      </c>
      <c r="AL204" s="55">
        <f t="shared" ref="AL204" si="270">AL202+AK204</f>
        <v>6291450.2512327591</v>
      </c>
      <c r="AM204" s="55">
        <f t="shared" ref="AM204" si="271">AM202+AL204</f>
        <v>6547332.7290358143</v>
      </c>
      <c r="AN204" s="55">
        <f t="shared" ref="AN204" si="272">AN202+AM204</f>
        <v>6807519.2068388695</v>
      </c>
      <c r="AO204" s="55">
        <f t="shared" ref="AO204" si="273">AO202+AN204</f>
        <v>7069949.7646419248</v>
      </c>
    </row>
    <row r="205" spans="1:41" x14ac:dyDescent="0.25"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</row>
    <row r="206" spans="1:41" x14ac:dyDescent="0.25"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</row>
    <row r="207" spans="1:41" x14ac:dyDescent="0.25"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</row>
    <row r="208" spans="1:41" x14ac:dyDescent="0.25"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</row>
  </sheetData>
  <pageMargins left="0.31496062992125984" right="0.51181102362204722" top="0.74803149606299213" bottom="0.74803149606299213" header="0.31496062992125984" footer="0.31496062992125984"/>
  <pageSetup scale="88" orientation="landscape" r:id="rId1"/>
  <rowBreaks count="5" manualBreakCount="5">
    <brk id="36" max="16383" man="1"/>
    <brk id="80" max="16383" man="1"/>
    <brk id="93" max="16383" man="1"/>
    <brk id="131" max="16383" man="1"/>
    <brk id="17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47"/>
  <sheetViews>
    <sheetView zoomScaleNormal="100" workbookViewId="0">
      <pane ySplit="576" topLeftCell="A70" activePane="bottomLeft"/>
      <selection sqref="A1:XFD1"/>
      <selection pane="bottomLeft" activeCell="A120" sqref="A120"/>
    </sheetView>
  </sheetViews>
  <sheetFormatPr defaultColWidth="8.88671875" defaultRowHeight="13.8" x14ac:dyDescent="0.3"/>
  <cols>
    <col min="1" max="1" width="18.44140625" style="3" customWidth="1"/>
    <col min="2" max="2" width="10.44140625" style="3" customWidth="1"/>
    <col min="3" max="3" width="10.6640625" style="3" bestFit="1" customWidth="1"/>
    <col min="4" max="16384" width="8.88671875" style="3"/>
  </cols>
  <sheetData>
    <row r="1" spans="1:158" s="15" customFormat="1" x14ac:dyDescent="0.3">
      <c r="A1" s="15" t="s">
        <v>13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16">
        <v>40</v>
      </c>
      <c r="AQ1" s="16">
        <v>41</v>
      </c>
      <c r="AR1" s="16">
        <v>42</v>
      </c>
      <c r="AS1" s="16">
        <v>43</v>
      </c>
      <c r="AT1" s="16">
        <v>44</v>
      </c>
      <c r="AU1" s="16">
        <v>45</v>
      </c>
      <c r="AV1" s="16">
        <v>46</v>
      </c>
      <c r="AW1" s="16">
        <v>47</v>
      </c>
      <c r="AX1" s="16">
        <v>48</v>
      </c>
      <c r="AY1" s="16">
        <v>49</v>
      </c>
      <c r="AZ1" s="16">
        <v>50</v>
      </c>
      <c r="BA1" s="16">
        <v>51</v>
      </c>
      <c r="BB1" s="16">
        <v>52</v>
      </c>
      <c r="BC1" s="16">
        <v>53</v>
      </c>
      <c r="BD1" s="16">
        <v>54</v>
      </c>
      <c r="BE1" s="16">
        <v>55</v>
      </c>
      <c r="BF1" s="16">
        <v>56</v>
      </c>
      <c r="BG1" s="16">
        <v>57</v>
      </c>
      <c r="BH1" s="16">
        <v>58</v>
      </c>
      <c r="BI1" s="16">
        <v>59</v>
      </c>
      <c r="BJ1" s="16">
        <v>60</v>
      </c>
      <c r="BK1" s="16">
        <v>61</v>
      </c>
      <c r="BL1" s="16">
        <v>62</v>
      </c>
      <c r="BM1" s="16">
        <v>63</v>
      </c>
      <c r="BN1" s="16">
        <v>64</v>
      </c>
      <c r="BO1" s="16">
        <v>65</v>
      </c>
      <c r="BP1" s="16">
        <v>66</v>
      </c>
      <c r="BQ1" s="16">
        <v>67</v>
      </c>
      <c r="BR1" s="16">
        <v>68</v>
      </c>
      <c r="BS1" s="16">
        <v>69</v>
      </c>
      <c r="BT1" s="16">
        <v>70</v>
      </c>
      <c r="BU1" s="16">
        <v>71</v>
      </c>
      <c r="BV1" s="16">
        <v>72</v>
      </c>
      <c r="BW1" s="16">
        <v>73</v>
      </c>
      <c r="BX1" s="16">
        <v>74</v>
      </c>
      <c r="BY1" s="16">
        <v>75</v>
      </c>
      <c r="BZ1" s="16">
        <v>76</v>
      </c>
      <c r="CA1" s="16">
        <v>77</v>
      </c>
      <c r="CB1" s="16">
        <v>78</v>
      </c>
      <c r="CC1" s="16">
        <v>79</v>
      </c>
      <c r="CD1" s="16">
        <v>80</v>
      </c>
      <c r="CE1" s="16">
        <v>81</v>
      </c>
      <c r="CF1" s="16">
        <v>82</v>
      </c>
      <c r="CG1" s="16">
        <v>83</v>
      </c>
      <c r="CH1" s="16">
        <v>84</v>
      </c>
      <c r="CI1" s="16">
        <v>85</v>
      </c>
      <c r="CJ1" s="16">
        <v>86</v>
      </c>
      <c r="CK1" s="16">
        <v>87</v>
      </c>
      <c r="CL1" s="16">
        <v>88</v>
      </c>
      <c r="CM1" s="16">
        <v>89</v>
      </c>
      <c r="CN1" s="16">
        <v>90</v>
      </c>
      <c r="CO1" s="16">
        <v>91</v>
      </c>
      <c r="CP1" s="16">
        <v>92</v>
      </c>
      <c r="CQ1" s="16">
        <v>93</v>
      </c>
      <c r="CR1" s="16">
        <v>94</v>
      </c>
      <c r="CS1" s="16">
        <v>95</v>
      </c>
      <c r="CT1" s="16">
        <v>96</v>
      </c>
      <c r="CU1" s="16">
        <v>97</v>
      </c>
      <c r="CV1" s="16">
        <v>98</v>
      </c>
      <c r="CW1" s="16">
        <v>99</v>
      </c>
      <c r="CX1" s="16">
        <v>100</v>
      </c>
      <c r="CY1" s="16">
        <v>101</v>
      </c>
      <c r="CZ1" s="16">
        <v>102</v>
      </c>
      <c r="DA1" s="16">
        <v>103</v>
      </c>
      <c r="DB1" s="16">
        <v>104</v>
      </c>
      <c r="DC1" s="16">
        <v>105</v>
      </c>
      <c r="DD1" s="16">
        <v>106</v>
      </c>
      <c r="DE1" s="16">
        <v>107</v>
      </c>
      <c r="DF1" s="16">
        <v>108</v>
      </c>
      <c r="DG1" s="16">
        <v>109</v>
      </c>
      <c r="DH1" s="16">
        <v>110</v>
      </c>
      <c r="DI1" s="16">
        <v>111</v>
      </c>
      <c r="DJ1" s="16">
        <v>112</v>
      </c>
      <c r="DK1" s="16">
        <v>113</v>
      </c>
      <c r="DL1" s="16">
        <v>114</v>
      </c>
      <c r="DM1" s="16">
        <v>115</v>
      </c>
      <c r="DN1" s="16">
        <v>116</v>
      </c>
      <c r="DO1" s="16">
        <v>117</v>
      </c>
      <c r="DP1" s="16">
        <v>118</v>
      </c>
      <c r="DQ1" s="16">
        <v>119</v>
      </c>
      <c r="DR1" s="16">
        <v>120</v>
      </c>
      <c r="DS1" s="16">
        <v>121</v>
      </c>
      <c r="DT1" s="16">
        <v>122</v>
      </c>
      <c r="DU1" s="16">
        <v>123</v>
      </c>
      <c r="DV1" s="16">
        <v>124</v>
      </c>
      <c r="DW1" s="16">
        <v>125</v>
      </c>
      <c r="DX1" s="16">
        <v>126</v>
      </c>
      <c r="DY1" s="16">
        <v>127</v>
      </c>
      <c r="DZ1" s="16">
        <v>128</v>
      </c>
      <c r="EA1" s="16">
        <v>129</v>
      </c>
      <c r="EB1" s="16">
        <v>130</v>
      </c>
      <c r="EC1" s="16">
        <v>131</v>
      </c>
      <c r="ED1" s="16">
        <v>132</v>
      </c>
      <c r="EE1" s="16">
        <v>133</v>
      </c>
      <c r="EF1" s="16">
        <v>134</v>
      </c>
      <c r="EG1" s="16">
        <v>135</v>
      </c>
      <c r="EH1" s="16">
        <v>136</v>
      </c>
      <c r="EI1" s="16">
        <v>137</v>
      </c>
      <c r="EJ1" s="16">
        <v>138</v>
      </c>
      <c r="EK1" s="16">
        <v>139</v>
      </c>
      <c r="EL1" s="16">
        <v>140</v>
      </c>
      <c r="EM1" s="16">
        <v>141</v>
      </c>
      <c r="EN1" s="16">
        <v>142</v>
      </c>
      <c r="EO1" s="16">
        <v>143</v>
      </c>
      <c r="EP1" s="16">
        <v>144</v>
      </c>
      <c r="EQ1" s="16">
        <v>145</v>
      </c>
      <c r="ER1" s="16">
        <v>146</v>
      </c>
      <c r="ES1" s="16">
        <v>147</v>
      </c>
      <c r="ET1" s="16">
        <v>148</v>
      </c>
      <c r="EU1" s="16">
        <v>149</v>
      </c>
      <c r="EV1" s="16">
        <v>150</v>
      </c>
      <c r="EW1" s="16">
        <v>151</v>
      </c>
      <c r="EX1" s="16">
        <v>152</v>
      </c>
      <c r="EY1" s="16">
        <v>153</v>
      </c>
      <c r="EZ1" s="16">
        <v>154</v>
      </c>
      <c r="FA1" s="16">
        <v>155</v>
      </c>
      <c r="FB1" s="16">
        <v>156</v>
      </c>
    </row>
    <row r="3" spans="1:158" x14ac:dyDescent="0.3">
      <c r="A3" s="3" t="s">
        <v>64</v>
      </c>
      <c r="C3" s="3">
        <f>Trading!C4</f>
        <v>600</v>
      </c>
      <c r="D3" s="3">
        <f>Trading!D4</f>
        <v>600</v>
      </c>
      <c r="E3" s="3">
        <f>Trading!E4</f>
        <v>600</v>
      </c>
      <c r="F3" s="3">
        <f>Trading!F4</f>
        <v>600</v>
      </c>
      <c r="G3" s="3">
        <f>Trading!G4</f>
        <v>600</v>
      </c>
      <c r="H3" s="3">
        <f>Trading!H4</f>
        <v>600</v>
      </c>
      <c r="I3" s="3">
        <f>Trading!I4</f>
        <v>600</v>
      </c>
      <c r="J3" s="3">
        <f>Trading!J4</f>
        <v>600</v>
      </c>
      <c r="K3" s="3">
        <f>Trading!K4</f>
        <v>700</v>
      </c>
      <c r="L3" s="3">
        <f>Trading!L4</f>
        <v>700</v>
      </c>
      <c r="M3" s="3">
        <f>Trading!M4</f>
        <v>750</v>
      </c>
      <c r="N3" s="3">
        <f>Trading!N4</f>
        <v>750</v>
      </c>
      <c r="O3" s="3">
        <f>Trading!O4</f>
        <v>750</v>
      </c>
      <c r="P3" s="3">
        <f>Trading!P4</f>
        <v>750</v>
      </c>
      <c r="Q3" s="3">
        <f>Trading!Q4</f>
        <v>850</v>
      </c>
      <c r="R3" s="3">
        <f>Trading!R4</f>
        <v>850</v>
      </c>
      <c r="S3" s="3">
        <f>Trading!S4</f>
        <v>950</v>
      </c>
      <c r="T3" s="3">
        <f>Trading!T4</f>
        <v>950</v>
      </c>
      <c r="U3" s="3">
        <f>Trading!U4</f>
        <v>950</v>
      </c>
      <c r="V3" s="3">
        <f>Trading!V4</f>
        <v>950</v>
      </c>
      <c r="W3" s="3">
        <f>Trading!W4</f>
        <v>950</v>
      </c>
      <c r="X3" s="3">
        <f>Trading!X4</f>
        <v>950</v>
      </c>
      <c r="Y3" s="3">
        <f>Trading!Y4</f>
        <v>950</v>
      </c>
      <c r="Z3" s="3">
        <f>Trading!Z4</f>
        <v>950</v>
      </c>
      <c r="AA3" s="3">
        <f>Trading!AA4</f>
        <v>950</v>
      </c>
      <c r="AB3" s="3">
        <f>Trading!AB4</f>
        <v>950</v>
      </c>
      <c r="AC3" s="3">
        <f>Trading!AC4</f>
        <v>950</v>
      </c>
      <c r="AD3" s="3">
        <f>Trading!AD4</f>
        <v>950</v>
      </c>
      <c r="AE3" s="3">
        <f>Trading!AE4</f>
        <v>950</v>
      </c>
      <c r="AF3" s="3">
        <f>Trading!AF4</f>
        <v>950</v>
      </c>
      <c r="AG3" s="3">
        <f>Trading!AG4</f>
        <v>950</v>
      </c>
      <c r="AH3" s="3">
        <f>Trading!AH4</f>
        <v>950</v>
      </c>
      <c r="AI3" s="3">
        <f>Trading!AI4</f>
        <v>950</v>
      </c>
      <c r="AJ3" s="3">
        <f>Trading!AJ4</f>
        <v>950</v>
      </c>
      <c r="AK3" s="3">
        <f>Trading!AK4</f>
        <v>950</v>
      </c>
      <c r="AL3" s="3">
        <f>Trading!AL4</f>
        <v>950</v>
      </c>
      <c r="AM3" s="3">
        <f>Trading!AM4</f>
        <v>950</v>
      </c>
      <c r="AN3" s="3">
        <f>Trading!AN4</f>
        <v>950</v>
      </c>
      <c r="AO3" s="3">
        <f>Trading!AO4</f>
        <v>950</v>
      </c>
      <c r="AP3" s="3">
        <f>Trading!AP4</f>
        <v>950</v>
      </c>
      <c r="AQ3" s="3">
        <f>Trading!AQ4</f>
        <v>950</v>
      </c>
      <c r="AR3" s="3">
        <f>Trading!AR4</f>
        <v>950</v>
      </c>
      <c r="AS3" s="3">
        <f>Trading!AS4</f>
        <v>950</v>
      </c>
      <c r="AT3" s="3">
        <f>Trading!AT4</f>
        <v>950</v>
      </c>
      <c r="AU3" s="3">
        <f>Trading!AU4</f>
        <v>950</v>
      </c>
      <c r="AV3" s="3">
        <f>Trading!AV4</f>
        <v>950</v>
      </c>
      <c r="AW3" s="3">
        <f>Trading!AW4</f>
        <v>950</v>
      </c>
      <c r="AX3" s="3">
        <f>Trading!AX4</f>
        <v>950</v>
      </c>
      <c r="AY3" s="3">
        <f>Trading!AY4</f>
        <v>950</v>
      </c>
      <c r="AZ3" s="3">
        <f>Trading!AZ4</f>
        <v>950</v>
      </c>
      <c r="BA3" s="3">
        <f>Trading!BA4</f>
        <v>950</v>
      </c>
      <c r="BB3" s="3">
        <f>Trading!BB4</f>
        <v>950</v>
      </c>
      <c r="BC3" s="3">
        <f>Trading!BC4</f>
        <v>950</v>
      </c>
      <c r="BD3" s="3">
        <f>Trading!BD4</f>
        <v>950</v>
      </c>
      <c r="BE3" s="3">
        <f>Trading!BE4</f>
        <v>950</v>
      </c>
      <c r="BF3" s="3">
        <f>Trading!BF4</f>
        <v>950</v>
      </c>
      <c r="BG3" s="3">
        <f>Trading!BG4</f>
        <v>950</v>
      </c>
      <c r="BH3" s="3">
        <f>Trading!BH4</f>
        <v>950</v>
      </c>
      <c r="BI3" s="3">
        <f>Trading!BI4</f>
        <v>950</v>
      </c>
      <c r="BJ3" s="3">
        <f>Trading!BJ4</f>
        <v>950</v>
      </c>
      <c r="BK3" s="3">
        <f>Trading!BK4</f>
        <v>950</v>
      </c>
      <c r="BL3" s="3">
        <f>Trading!BL4</f>
        <v>950</v>
      </c>
      <c r="BM3" s="3">
        <f>Trading!BM4</f>
        <v>950</v>
      </c>
      <c r="BN3" s="3">
        <f>Trading!BN4</f>
        <v>950</v>
      </c>
      <c r="BO3" s="3">
        <f>Trading!BO4</f>
        <v>950</v>
      </c>
      <c r="BP3" s="3">
        <f>Trading!BP4</f>
        <v>950</v>
      </c>
      <c r="BQ3" s="3">
        <f>Trading!BQ4</f>
        <v>950</v>
      </c>
      <c r="BR3" s="3">
        <f>Trading!BR4</f>
        <v>950</v>
      </c>
      <c r="BS3" s="3">
        <f>Trading!BS4</f>
        <v>950</v>
      </c>
      <c r="BT3" s="3">
        <f>Trading!BT4</f>
        <v>950</v>
      </c>
      <c r="BU3" s="3">
        <f>Trading!BU4</f>
        <v>950</v>
      </c>
      <c r="BV3" s="3">
        <f>Trading!BV4</f>
        <v>950</v>
      </c>
      <c r="BW3" s="3">
        <f>Trading!BW4</f>
        <v>950</v>
      </c>
      <c r="BX3" s="3">
        <f>Trading!BX4</f>
        <v>950</v>
      </c>
      <c r="BY3" s="3">
        <f>Trading!BY4</f>
        <v>950</v>
      </c>
      <c r="BZ3" s="3">
        <f>Trading!BZ4</f>
        <v>950</v>
      </c>
      <c r="CA3" s="3">
        <f>Trading!CA4</f>
        <v>950</v>
      </c>
      <c r="CB3" s="3">
        <f>Trading!CB4</f>
        <v>950</v>
      </c>
      <c r="CC3" s="3">
        <f>Trading!CC4</f>
        <v>950</v>
      </c>
      <c r="CD3" s="3">
        <f>Trading!CD4</f>
        <v>950</v>
      </c>
      <c r="CE3" s="3">
        <f>Trading!CE4</f>
        <v>950</v>
      </c>
      <c r="CF3" s="3">
        <f>Trading!CF4</f>
        <v>950</v>
      </c>
      <c r="CG3" s="3">
        <f>Trading!CG4</f>
        <v>950</v>
      </c>
      <c r="CH3" s="3">
        <f>Trading!CH4</f>
        <v>950</v>
      </c>
      <c r="CI3" s="3">
        <f>Trading!CI4</f>
        <v>950</v>
      </c>
      <c r="CJ3" s="3">
        <f>Trading!CJ4</f>
        <v>950</v>
      </c>
      <c r="CK3" s="3">
        <f>Trading!CK4</f>
        <v>950</v>
      </c>
      <c r="CL3" s="3">
        <f>Trading!CL4</f>
        <v>950</v>
      </c>
      <c r="CM3" s="3">
        <f>Trading!CM4</f>
        <v>950</v>
      </c>
      <c r="CN3" s="3">
        <f>Trading!CN4</f>
        <v>950</v>
      </c>
      <c r="CO3" s="3">
        <f>Trading!CO4</f>
        <v>950</v>
      </c>
      <c r="CP3" s="3">
        <f>Trading!CP4</f>
        <v>950</v>
      </c>
      <c r="CQ3" s="3">
        <f>Trading!CQ4</f>
        <v>950</v>
      </c>
      <c r="CR3" s="3">
        <f>Trading!CR4</f>
        <v>950</v>
      </c>
      <c r="CS3" s="3">
        <f>Trading!CS4</f>
        <v>950</v>
      </c>
      <c r="CT3" s="3">
        <f>Trading!CT4</f>
        <v>950</v>
      </c>
      <c r="CU3" s="3">
        <f>Trading!CU4</f>
        <v>950</v>
      </c>
      <c r="CV3" s="3">
        <f>Trading!CV4</f>
        <v>950</v>
      </c>
      <c r="CW3" s="3">
        <f>Trading!CW4</f>
        <v>950</v>
      </c>
      <c r="CX3" s="3">
        <f>Trading!CX4</f>
        <v>950</v>
      </c>
      <c r="CY3" s="3">
        <f>Trading!CY4</f>
        <v>950</v>
      </c>
      <c r="CZ3" s="3">
        <f>Trading!CZ4</f>
        <v>950</v>
      </c>
      <c r="DA3" s="3">
        <f>Trading!DA4</f>
        <v>950</v>
      </c>
      <c r="DB3" s="3">
        <f>Trading!DB4</f>
        <v>950</v>
      </c>
      <c r="DC3" s="3">
        <f>Trading!DC4</f>
        <v>950</v>
      </c>
      <c r="DD3" s="3">
        <f>Trading!DD4</f>
        <v>950</v>
      </c>
      <c r="DE3" s="3">
        <f>Trading!DE4</f>
        <v>950</v>
      </c>
      <c r="DF3" s="3">
        <f>Trading!DF4</f>
        <v>950</v>
      </c>
      <c r="DG3" s="3">
        <f>Trading!DG4</f>
        <v>950</v>
      </c>
      <c r="DH3" s="3">
        <f>Trading!DH4</f>
        <v>950</v>
      </c>
      <c r="DI3" s="3">
        <f>Trading!DI4</f>
        <v>950</v>
      </c>
      <c r="DJ3" s="3">
        <f>Trading!DJ4</f>
        <v>950</v>
      </c>
      <c r="DK3" s="3">
        <f>Trading!DK4</f>
        <v>950</v>
      </c>
      <c r="DL3" s="3">
        <f>Trading!DL4</f>
        <v>950</v>
      </c>
      <c r="DM3" s="3">
        <f>Trading!DM4</f>
        <v>950</v>
      </c>
      <c r="DN3" s="3">
        <f>Trading!DN4</f>
        <v>950</v>
      </c>
      <c r="DO3" s="3">
        <f>Trading!DO4</f>
        <v>950</v>
      </c>
      <c r="DP3" s="3">
        <f>Trading!DP4</f>
        <v>950</v>
      </c>
      <c r="DQ3" s="3">
        <f>Trading!DQ4</f>
        <v>950</v>
      </c>
      <c r="DR3" s="3">
        <f>Trading!DR4</f>
        <v>950</v>
      </c>
      <c r="DS3" s="3">
        <f>Trading!DS4</f>
        <v>950</v>
      </c>
      <c r="DT3" s="3">
        <f>Trading!DT4</f>
        <v>950</v>
      </c>
      <c r="DU3" s="3">
        <f>Trading!DU4</f>
        <v>950</v>
      </c>
      <c r="DV3" s="3">
        <f>Trading!DV4</f>
        <v>950</v>
      </c>
      <c r="DW3" s="3">
        <f>Trading!DW4</f>
        <v>950</v>
      </c>
      <c r="DX3" s="3">
        <f>Trading!DX4</f>
        <v>950</v>
      </c>
      <c r="DY3" s="3">
        <f>Trading!DY4</f>
        <v>950</v>
      </c>
      <c r="DZ3" s="3">
        <f>Trading!DZ4</f>
        <v>950</v>
      </c>
      <c r="EA3" s="3">
        <f>Trading!EA4</f>
        <v>950</v>
      </c>
      <c r="EB3" s="3">
        <f>Trading!EB4</f>
        <v>950</v>
      </c>
      <c r="EC3" s="3">
        <f>Trading!EC4</f>
        <v>950</v>
      </c>
      <c r="ED3" s="3">
        <f>Trading!ED4</f>
        <v>950</v>
      </c>
      <c r="EE3" s="3">
        <f>Trading!EE4</f>
        <v>950</v>
      </c>
      <c r="EF3" s="3">
        <f>Trading!EF4</f>
        <v>950</v>
      </c>
      <c r="EG3" s="3">
        <f>Trading!EG4</f>
        <v>950</v>
      </c>
      <c r="EH3" s="3">
        <f>Trading!EH4</f>
        <v>950</v>
      </c>
      <c r="EI3" s="3">
        <f>Trading!EI4</f>
        <v>950</v>
      </c>
      <c r="EJ3" s="3">
        <f>Trading!EJ4</f>
        <v>950</v>
      </c>
      <c r="EK3" s="3">
        <f>Trading!EK4</f>
        <v>950</v>
      </c>
      <c r="EL3" s="3">
        <f>Trading!EL4</f>
        <v>950</v>
      </c>
      <c r="EM3" s="3">
        <f>Trading!EM4</f>
        <v>950</v>
      </c>
      <c r="EN3" s="3">
        <f>Trading!EN4</f>
        <v>950</v>
      </c>
      <c r="EO3" s="3">
        <f>Trading!EO4</f>
        <v>950</v>
      </c>
      <c r="EP3" s="3">
        <f>Trading!EP4</f>
        <v>950</v>
      </c>
      <c r="EQ3" s="3">
        <f>Trading!EQ4</f>
        <v>950</v>
      </c>
      <c r="ER3" s="3">
        <f>Trading!ER4</f>
        <v>950</v>
      </c>
      <c r="ES3" s="3">
        <f>Trading!ES4</f>
        <v>950</v>
      </c>
      <c r="ET3" s="3">
        <f>Trading!ET4</f>
        <v>950</v>
      </c>
      <c r="EU3" s="3">
        <f>Trading!EU4</f>
        <v>950</v>
      </c>
      <c r="EV3" s="3">
        <f>Trading!EV4</f>
        <v>950</v>
      </c>
      <c r="EW3" s="3">
        <f>Trading!EW4</f>
        <v>950</v>
      </c>
      <c r="EX3" s="3">
        <f>Trading!EX4</f>
        <v>950</v>
      </c>
      <c r="EY3" s="3">
        <f>Trading!EY4</f>
        <v>950</v>
      </c>
      <c r="EZ3" s="3">
        <f>Trading!EZ4</f>
        <v>950</v>
      </c>
      <c r="FA3" s="3">
        <f>Trading!FA4</f>
        <v>950</v>
      </c>
      <c r="FB3" s="3">
        <f>Trading!FB4</f>
        <v>950</v>
      </c>
    </row>
    <row r="7" spans="1:158" s="4" customFormat="1" x14ac:dyDescent="0.3">
      <c r="A7" s="4" t="s">
        <v>14</v>
      </c>
      <c r="C7" s="4">
        <f>IF((C3&lt;300), 0, (C3-300)*Model!$C60)</f>
        <v>526.5</v>
      </c>
      <c r="D7" s="4">
        <f>IF((D3&lt;300), 0, (D3-300)*Model!$C60)</f>
        <v>526.5</v>
      </c>
      <c r="E7" s="4">
        <f>IF((E3&lt;300), 0, (E3-300)*Model!$C60)</f>
        <v>526.5</v>
      </c>
      <c r="F7" s="4">
        <f>IF((F3&lt;300), 0, (F3-300)*Model!$C60)</f>
        <v>526.5</v>
      </c>
      <c r="G7" s="4">
        <f>IF((G3&lt;300), 0, (G3-300)*Model!$C60)</f>
        <v>526.5</v>
      </c>
      <c r="H7" s="4">
        <f>IF((H3&lt;300), 0, (H3-300)*Model!$C60)</f>
        <v>526.5</v>
      </c>
      <c r="I7" s="4">
        <f>IF((I3&lt;300), 0, (I3-300)*Model!$C60)</f>
        <v>526.5</v>
      </c>
      <c r="J7" s="4">
        <f>IF((J3&lt;300), 0, (J3-300)*Model!$C60)</f>
        <v>526.5</v>
      </c>
      <c r="K7" s="4">
        <f>IF((K3&lt;300), 0, (K3-300)*Model!$C60)</f>
        <v>702</v>
      </c>
      <c r="L7" s="4">
        <f>IF((L3&lt;300), 0, (L3-300)*Model!$C60)</f>
        <v>702</v>
      </c>
      <c r="M7" s="4">
        <f>IF((M3&lt;300), 0, (M3-300)*Model!$C60)</f>
        <v>789.75</v>
      </c>
      <c r="N7" s="4">
        <f>IF((N3&lt;300), 0, (N3-300)*Model!$C60)</f>
        <v>789.75</v>
      </c>
      <c r="O7" s="4">
        <f>IF((O3&lt;300), 0, (O3-300)*Model!$C60)</f>
        <v>789.75</v>
      </c>
      <c r="P7" s="4">
        <f>IF((P3&lt;300), 0, (P3-300)*Model!$C60)</f>
        <v>789.75</v>
      </c>
      <c r="Q7" s="4">
        <f>IF((Q3&lt;300), 0, (Q3-300)*Model!$C60)</f>
        <v>965.25000000000011</v>
      </c>
      <c r="R7" s="4">
        <f>IF((R3&lt;300), 0, (R3-300)*Model!$C60)</f>
        <v>965.25000000000011</v>
      </c>
      <c r="S7" s="4">
        <f>IF((S3&lt;300), 0, (S3-300)*Model!$C60)</f>
        <v>1140.75</v>
      </c>
      <c r="T7" s="4">
        <f>IF((T3&lt;300), 0, (T3-300)*Model!$C60)</f>
        <v>1140.75</v>
      </c>
      <c r="U7" s="4">
        <f>IF((U3&lt;300), 0, (U3-300)*Model!$C60)</f>
        <v>1140.75</v>
      </c>
      <c r="V7" s="4">
        <f>IF((V3&lt;300), 0, (V3-300)*Model!$C60)</f>
        <v>1140.75</v>
      </c>
      <c r="W7" s="4">
        <f>IF((W3&lt;300), 0, (W3-300)*Model!$C60)</f>
        <v>1140.75</v>
      </c>
      <c r="X7" s="4">
        <f>IF((X3&lt;300), 0, (X3-300)*Model!$C60)</f>
        <v>1140.75</v>
      </c>
      <c r="Y7" s="4">
        <f>IF((Y3&lt;300), 0, (Y3-300)*Model!$C60)</f>
        <v>1140.75</v>
      </c>
      <c r="Z7" s="4">
        <f>IF((Z3&lt;300), 0, (Z3-300)*Model!$C60)</f>
        <v>1140.75</v>
      </c>
      <c r="AA7" s="4">
        <f>IF((AA3&lt;300), 0, (AA3-300)*Model!$C60)</f>
        <v>1140.75</v>
      </c>
      <c r="AB7" s="4">
        <f>IF((AB3&lt;300), 0, (AB3-300)*Model!$C60)</f>
        <v>1140.75</v>
      </c>
      <c r="AC7" s="4">
        <f>IF((AC3&lt;300), 0, (AC3-300)*Model!$C60)</f>
        <v>1140.75</v>
      </c>
      <c r="AD7" s="4">
        <f>IF((AD3&lt;300), 0, (AD3-300)*Model!$C60)</f>
        <v>1140.75</v>
      </c>
      <c r="AE7" s="4">
        <f>IF((AE3&lt;300), 0, (AE3-300)*Model!$C60)</f>
        <v>1140.75</v>
      </c>
      <c r="AF7" s="4">
        <f>IF((AF3&lt;300), 0, (AF3-300)*Model!$C60)</f>
        <v>1140.75</v>
      </c>
      <c r="AG7" s="4">
        <f>IF((AG3&lt;300), 0, (AG3-300)*Model!$C60)</f>
        <v>1140.75</v>
      </c>
      <c r="AH7" s="4">
        <f>IF((AH3&lt;300), 0, (AH3-300)*Model!$C60)</f>
        <v>1140.75</v>
      </c>
      <c r="AI7" s="4">
        <f>IF((AI3&lt;300), 0, (AI3-300)*Model!$C60)</f>
        <v>1140.75</v>
      </c>
      <c r="AJ7" s="4">
        <f>IF((AJ3&lt;300), 0, (AJ3-300)*Model!$C60)</f>
        <v>1140.75</v>
      </c>
      <c r="AK7" s="4">
        <f>IF((AK3&lt;300), 0, (AK3-300)*Model!$C60)</f>
        <v>1140.75</v>
      </c>
      <c r="AL7" s="4">
        <f>IF((AL3&lt;300), 0, (AL3-300)*Model!$C60)</f>
        <v>1140.75</v>
      </c>
      <c r="AM7" s="4">
        <f>IF((AM3&lt;300), 0, (AM3-300)*Model!$C60)</f>
        <v>1140.75</v>
      </c>
      <c r="AN7" s="4">
        <f>IF((AN3&lt;300), 0, (AN3-300)*Model!$C60)</f>
        <v>1140.75</v>
      </c>
      <c r="AO7" s="4">
        <f>IF((AO3&lt;300), 0, (AO3-300)*Model!$C60)</f>
        <v>1140.75</v>
      </c>
      <c r="AP7" s="4">
        <f>IF((AP3&lt;300), 0, (AP3-300)*Model!$C60)</f>
        <v>1140.75</v>
      </c>
      <c r="AQ7" s="4">
        <f>IF((AQ3&lt;300), 0, (AQ3-300)*Model!$C60)</f>
        <v>1140.75</v>
      </c>
      <c r="AR7" s="4">
        <f>IF((AR3&lt;300), 0, (AR3-300)*Model!$C60)</f>
        <v>1140.75</v>
      </c>
      <c r="AS7" s="4">
        <f>IF((AS3&lt;300), 0, (AS3-300)*Model!$C60)</f>
        <v>1140.75</v>
      </c>
      <c r="AT7" s="4">
        <f>IF((AT3&lt;300), 0, (AT3-300)*Model!$C60)</f>
        <v>1140.75</v>
      </c>
      <c r="AU7" s="4">
        <f>IF((AU3&lt;300), 0, (AU3-300)*Model!$C60)</f>
        <v>1140.75</v>
      </c>
      <c r="AV7" s="4">
        <f>IF((AV3&lt;300), 0, (AV3-300)*Model!$C60)</f>
        <v>1140.75</v>
      </c>
      <c r="AW7" s="4">
        <f>IF((AW3&lt;300), 0, (AW3-300)*Model!$C60)</f>
        <v>1140.75</v>
      </c>
      <c r="AX7" s="4">
        <f>IF((AX3&lt;300), 0, (AX3-300)*Model!$C60)</f>
        <v>1140.75</v>
      </c>
      <c r="AY7" s="4">
        <f>IF((AY3&lt;300), 0, (AY3-300)*Model!$C60)</f>
        <v>1140.75</v>
      </c>
      <c r="AZ7" s="4">
        <f>IF((AZ3&lt;300), 0, (AZ3-300)*Model!$C60)</f>
        <v>1140.75</v>
      </c>
      <c r="BA7" s="4">
        <f>IF((BA3&lt;300), 0, (BA3-300)*Model!$C60)</f>
        <v>1140.75</v>
      </c>
      <c r="BB7" s="4">
        <f>IF((BB3&lt;300), 0, (BB3-300)*Model!$C60)</f>
        <v>1140.75</v>
      </c>
      <c r="BC7" s="4">
        <f>IF((BC3&lt;300), 0, (BC3-300)*Model!$C60)</f>
        <v>1140.75</v>
      </c>
      <c r="BD7" s="4">
        <f>IF((BD3&lt;300), 0, (BD3-300)*Model!$C60)</f>
        <v>1140.75</v>
      </c>
      <c r="BE7" s="4">
        <f>IF((BE3&lt;300), 0, (BE3-300)*Model!$C60)</f>
        <v>1140.75</v>
      </c>
      <c r="BF7" s="4">
        <f>IF((BF3&lt;300), 0, (BF3-300)*Model!$C60)</f>
        <v>1140.75</v>
      </c>
      <c r="BG7" s="4">
        <f>IF((BG3&lt;300), 0, (BG3-300)*Model!$C60)</f>
        <v>1140.75</v>
      </c>
      <c r="BH7" s="4">
        <f>IF((BH3&lt;300), 0, (BH3-300)*Model!$C60)</f>
        <v>1140.75</v>
      </c>
      <c r="BI7" s="4">
        <f>IF((BI3&lt;300), 0, (BI3-300)*Model!$C60)</f>
        <v>1140.75</v>
      </c>
      <c r="BJ7" s="4">
        <f>IF((BJ3&lt;300), 0, (BJ3-300)*Model!$C60)</f>
        <v>1140.75</v>
      </c>
      <c r="BK7" s="4">
        <f>IF((BK3&lt;300), 0, (BK3-300)*Model!$C60)</f>
        <v>1140.75</v>
      </c>
      <c r="BL7" s="4">
        <f>IF((BL3&lt;300), 0, (BL3-300)*Model!$C60)</f>
        <v>1140.75</v>
      </c>
      <c r="BM7" s="4">
        <f>IF((BM3&lt;300), 0, (BM3-300)*Model!$C60)</f>
        <v>1140.75</v>
      </c>
      <c r="BN7" s="4">
        <f>IF((BN3&lt;300), 0, (BN3-300)*Model!$C60)</f>
        <v>1140.75</v>
      </c>
      <c r="BO7" s="4">
        <f>IF((BO3&lt;300), 0, (BO3-300)*Model!$C60)</f>
        <v>1140.75</v>
      </c>
      <c r="BP7" s="4">
        <f>IF((BP3&lt;300), 0, (BP3-300)*Model!$C60)</f>
        <v>1140.75</v>
      </c>
      <c r="BQ7" s="4">
        <f>IF((BQ3&lt;300), 0, (BQ3-300)*Model!$C60)</f>
        <v>1140.75</v>
      </c>
      <c r="BR7" s="4">
        <f>IF((BR3&lt;300), 0, (BR3-300)*Model!$C60)</f>
        <v>1140.75</v>
      </c>
      <c r="BS7" s="4">
        <f>IF((BS3&lt;300), 0, (BS3-300)*Model!$C60)</f>
        <v>1140.75</v>
      </c>
      <c r="BT7" s="4">
        <f>IF((BT3&lt;300), 0, (BT3-300)*Model!$C60)</f>
        <v>1140.75</v>
      </c>
      <c r="BU7" s="4">
        <f>IF((BU3&lt;300), 0, (BU3-300)*Model!$C60)</f>
        <v>1140.75</v>
      </c>
      <c r="BV7" s="4">
        <f>IF((BV3&lt;300), 0, (BV3-300)*Model!$C60)</f>
        <v>1140.75</v>
      </c>
      <c r="BW7" s="4">
        <f>IF((BW3&lt;300), 0, (BW3-300)*Model!$C60)</f>
        <v>1140.75</v>
      </c>
      <c r="BX7" s="4">
        <f>IF((BX3&lt;300), 0, (BX3-300)*Model!$C60)</f>
        <v>1140.75</v>
      </c>
      <c r="BY7" s="4">
        <f>IF((BY3&lt;300), 0, (BY3-300)*Model!$C60)</f>
        <v>1140.75</v>
      </c>
      <c r="BZ7" s="4">
        <f>IF((BZ3&lt;300), 0, (BZ3-300)*Model!$C60)</f>
        <v>1140.75</v>
      </c>
      <c r="CA7" s="4">
        <f>IF((CA3&lt;300), 0, (CA3-300)*Model!$C60)</f>
        <v>1140.75</v>
      </c>
      <c r="CB7" s="4">
        <f>IF((CB3&lt;300), 0, (CB3-300)*Model!$C60)</f>
        <v>1140.75</v>
      </c>
      <c r="CC7" s="4">
        <f>IF((CC3&lt;300), 0, (CC3-300)*Model!$C60)</f>
        <v>1140.75</v>
      </c>
      <c r="CD7" s="4">
        <f>IF((CD3&lt;300), 0, (CD3-300)*Model!$C60)</f>
        <v>1140.75</v>
      </c>
      <c r="CE7" s="4">
        <f>IF((CE3&lt;300), 0, (CE3-300)*Model!$C60)</f>
        <v>1140.75</v>
      </c>
      <c r="CF7" s="4">
        <f>IF((CF3&lt;300), 0, (CF3-300)*Model!$C60)</f>
        <v>1140.75</v>
      </c>
      <c r="CG7" s="4">
        <f>IF((CG3&lt;300), 0, (CG3-300)*Model!$C60)</f>
        <v>1140.75</v>
      </c>
      <c r="CH7" s="4">
        <f>IF((CH3&lt;300), 0, (CH3-300)*Model!$C60)</f>
        <v>1140.75</v>
      </c>
      <c r="CI7" s="4">
        <f>IF((CI3&lt;300), 0, (CI3-300)*Model!$C60)</f>
        <v>1140.75</v>
      </c>
      <c r="CJ7" s="4">
        <f>IF((CJ3&lt;300), 0, (CJ3-300)*Model!$C60)</f>
        <v>1140.75</v>
      </c>
      <c r="CK7" s="4">
        <f>IF((CK3&lt;300), 0, (CK3-300)*Model!$C60)</f>
        <v>1140.75</v>
      </c>
      <c r="CL7" s="4">
        <f>IF((CL3&lt;300), 0, (CL3-300)*Model!$C60)</f>
        <v>1140.75</v>
      </c>
      <c r="CM7" s="4">
        <f>IF((CM3&lt;300), 0, (CM3-300)*Model!$C60)</f>
        <v>1140.75</v>
      </c>
      <c r="CN7" s="4">
        <f>IF((CN3&lt;300), 0, (CN3-300)*Model!$C60)</f>
        <v>1140.75</v>
      </c>
      <c r="CO7" s="4">
        <f>IF((CO3&lt;300), 0, (CO3-300)*Model!$C60)</f>
        <v>1140.75</v>
      </c>
      <c r="CP7" s="4">
        <f>IF((CP3&lt;300), 0, (CP3-300)*Model!$C60)</f>
        <v>1140.75</v>
      </c>
      <c r="CQ7" s="4">
        <f>IF((CQ3&lt;300), 0, (CQ3-300)*Model!$C60)</f>
        <v>1140.75</v>
      </c>
      <c r="CR7" s="4">
        <f>IF((CR3&lt;300), 0, (CR3-300)*Model!$C60)</f>
        <v>1140.75</v>
      </c>
      <c r="CS7" s="4">
        <f>IF((CS3&lt;300), 0, (CS3-300)*Model!$C60)</f>
        <v>1140.75</v>
      </c>
      <c r="CT7" s="4">
        <f>IF((CT3&lt;300), 0, (CT3-300)*Model!$C60)</f>
        <v>1140.75</v>
      </c>
      <c r="CU7" s="4">
        <f>IF((CU3&lt;300), 0, (CU3-300)*Model!$C60)</f>
        <v>1140.75</v>
      </c>
      <c r="CV7" s="4">
        <f>IF((CV3&lt;300), 0, (CV3-300)*Model!$C60)</f>
        <v>1140.75</v>
      </c>
      <c r="CW7" s="4">
        <f>IF((CW3&lt;300), 0, (CW3-300)*Model!$C60)</f>
        <v>1140.75</v>
      </c>
      <c r="CX7" s="4">
        <f>IF((CX3&lt;300), 0, (CX3-300)*Model!$C60)</f>
        <v>1140.75</v>
      </c>
      <c r="CY7" s="4">
        <f>IF((CY3&lt;300), 0, (CY3-300)*Model!$C60)</f>
        <v>1140.75</v>
      </c>
      <c r="CZ7" s="4">
        <f>IF((CZ3&lt;300), 0, (CZ3-300)*Model!$C60)</f>
        <v>1140.75</v>
      </c>
      <c r="DA7" s="4">
        <f>IF((DA3&lt;300), 0, (DA3-300)*Model!$C60)</f>
        <v>1140.75</v>
      </c>
      <c r="DB7" s="4">
        <f>IF((DB3&lt;300), 0, (DB3-300)*Model!$C60)</f>
        <v>1140.75</v>
      </c>
      <c r="DC7" s="4">
        <f>IF((DC3&lt;300), 0, (DC3-300)*Model!$C60)</f>
        <v>1140.75</v>
      </c>
      <c r="DD7" s="4">
        <f>IF((DD3&lt;300), 0, (DD3-300)*Model!$C60)</f>
        <v>1140.75</v>
      </c>
      <c r="DE7" s="4">
        <f>IF((DE3&lt;300), 0, (DE3-300)*Model!$C60)</f>
        <v>1140.75</v>
      </c>
      <c r="DF7" s="4">
        <f>IF((DF3&lt;300), 0, (DF3-300)*Model!$C60)</f>
        <v>1140.75</v>
      </c>
      <c r="DG7" s="4">
        <f>IF((DG3&lt;300), 0, (DG3-300)*Model!$C60)</f>
        <v>1140.75</v>
      </c>
      <c r="DH7" s="4">
        <f>IF((DH3&lt;300), 0, (DH3-300)*Model!$C60)</f>
        <v>1140.75</v>
      </c>
      <c r="DI7" s="4">
        <f>IF((DI3&lt;300), 0, (DI3-300)*Model!$C60)</f>
        <v>1140.75</v>
      </c>
      <c r="DJ7" s="4">
        <f>IF((DJ3&lt;300), 0, (DJ3-300)*Model!$C60)</f>
        <v>1140.75</v>
      </c>
      <c r="DK7" s="4">
        <f>IF((DK3&lt;300), 0, (DK3-300)*Model!$C60)</f>
        <v>1140.75</v>
      </c>
      <c r="DL7" s="4">
        <f>IF((DL3&lt;300), 0, (DL3-300)*Model!$C60)</f>
        <v>1140.75</v>
      </c>
      <c r="DM7" s="4">
        <f>IF((DM3&lt;300), 0, (DM3-300)*Model!$C60)</f>
        <v>1140.75</v>
      </c>
      <c r="DN7" s="4">
        <f>IF((DN3&lt;300), 0, (DN3-300)*Model!$C60)</f>
        <v>1140.75</v>
      </c>
      <c r="DO7" s="4">
        <f>IF((DO3&lt;300), 0, (DO3-300)*Model!$C60)</f>
        <v>1140.75</v>
      </c>
      <c r="DP7" s="4">
        <f>IF((DP3&lt;300), 0, (DP3-300)*Model!$C60)</f>
        <v>1140.75</v>
      </c>
      <c r="DQ7" s="4">
        <f>IF((DQ3&lt;300), 0, (DQ3-300)*Model!$C60)</f>
        <v>1140.75</v>
      </c>
      <c r="DR7" s="4">
        <f>IF((DR3&lt;300), 0, (DR3-300)*Model!$C60)</f>
        <v>1140.75</v>
      </c>
      <c r="DS7" s="4">
        <f>IF((DS3&lt;300), 0, (DS3-300)*Model!$C60)</f>
        <v>1140.75</v>
      </c>
      <c r="DT7" s="4">
        <f>IF((DT3&lt;300), 0, (DT3-300)*Model!$C60)</f>
        <v>1140.75</v>
      </c>
      <c r="DU7" s="4">
        <f>IF((DU3&lt;300), 0, (DU3-300)*Model!$C60)</f>
        <v>1140.75</v>
      </c>
      <c r="DV7" s="4">
        <f>IF((DV3&lt;300), 0, (DV3-300)*Model!$C60)</f>
        <v>1140.75</v>
      </c>
      <c r="DW7" s="4">
        <f>IF((DW3&lt;300), 0, (DW3-300)*Model!$C60)</f>
        <v>1140.75</v>
      </c>
      <c r="DX7" s="4">
        <f>IF((DX3&lt;300), 0, (DX3-300)*Model!$C60)</f>
        <v>1140.75</v>
      </c>
      <c r="DY7" s="4">
        <f>IF((DY3&lt;300), 0, (DY3-300)*Model!$C60)</f>
        <v>1140.75</v>
      </c>
      <c r="DZ7" s="4">
        <f>IF((DZ3&lt;300), 0, (DZ3-300)*Model!$C60)</f>
        <v>1140.75</v>
      </c>
      <c r="EA7" s="4">
        <f>IF((EA3&lt;300), 0, (EA3-300)*Model!$C60)</f>
        <v>1140.75</v>
      </c>
      <c r="EB7" s="4">
        <f>IF((EB3&lt;300), 0, (EB3-300)*Model!$C60)</f>
        <v>1140.75</v>
      </c>
      <c r="EC7" s="4">
        <f>IF((EC3&lt;300), 0, (EC3-300)*Model!$C60)</f>
        <v>1140.75</v>
      </c>
      <c r="ED7" s="4">
        <f>IF((ED3&lt;300), 0, (ED3-300)*Model!$C60)</f>
        <v>1140.75</v>
      </c>
      <c r="EE7" s="4">
        <f>IF((EE3&lt;300), 0, (EE3-300)*Model!$C60)</f>
        <v>1140.75</v>
      </c>
      <c r="EF7" s="4">
        <f>IF((EF3&lt;300), 0, (EF3-300)*Model!$C60)</f>
        <v>1140.75</v>
      </c>
      <c r="EG7" s="4">
        <f>IF((EG3&lt;300), 0, (EG3-300)*Model!$C60)</f>
        <v>1140.75</v>
      </c>
      <c r="EH7" s="4">
        <f>IF((EH3&lt;300), 0, (EH3-300)*Model!$C60)</f>
        <v>1140.75</v>
      </c>
      <c r="EI7" s="4">
        <f>IF((EI3&lt;300), 0, (EI3-300)*Model!$C60)</f>
        <v>1140.75</v>
      </c>
      <c r="EJ7" s="4">
        <f>IF((EJ3&lt;300), 0, (EJ3-300)*Model!$C60)</f>
        <v>1140.75</v>
      </c>
      <c r="EK7" s="4">
        <f>IF((EK3&lt;300), 0, (EK3-300)*Model!$C60)</f>
        <v>1140.75</v>
      </c>
      <c r="EL7" s="4">
        <f>IF((EL3&lt;300), 0, (EL3-300)*Model!$C60)</f>
        <v>1140.75</v>
      </c>
      <c r="EM7" s="4">
        <f>IF((EM3&lt;300), 0, (EM3-300)*Model!$C60)</f>
        <v>1140.75</v>
      </c>
      <c r="EN7" s="4">
        <f>IF((EN3&lt;300), 0, (EN3-300)*Model!$C60)</f>
        <v>1140.75</v>
      </c>
      <c r="EO7" s="4">
        <f>IF((EO3&lt;300), 0, (EO3-300)*Model!$C60)</f>
        <v>1140.75</v>
      </c>
      <c r="EP7" s="4">
        <f>IF((EP3&lt;300), 0, (EP3-300)*Model!$C60)</f>
        <v>1140.75</v>
      </c>
      <c r="EQ7" s="4">
        <f>IF((EQ3&lt;300), 0, (EQ3-300)*Model!$C60)</f>
        <v>1140.75</v>
      </c>
      <c r="ER7" s="4">
        <f>IF((ER3&lt;300), 0, (ER3-300)*Model!$C60)</f>
        <v>1140.75</v>
      </c>
      <c r="ES7" s="4">
        <f>IF((ES3&lt;300), 0, (ES3-300)*Model!$C60)</f>
        <v>1140.75</v>
      </c>
      <c r="ET7" s="4">
        <f>IF((ET3&lt;300), 0, (ET3-300)*Model!$C60)</f>
        <v>1140.75</v>
      </c>
      <c r="EU7" s="4">
        <f>IF((EU3&lt;300), 0, (EU3-300)*Model!$C60)</f>
        <v>1140.75</v>
      </c>
      <c r="EV7" s="4">
        <f>IF((EV3&lt;300), 0, (EV3-300)*Model!$C60)</f>
        <v>1140.75</v>
      </c>
      <c r="EW7" s="4">
        <f>IF((EW3&lt;300), 0, (EW3-300)*Model!$C60)</f>
        <v>1140.75</v>
      </c>
      <c r="EX7" s="4">
        <f>IF((EX3&lt;300), 0, (EX3-300)*Model!$C60)</f>
        <v>1140.75</v>
      </c>
      <c r="EY7" s="4">
        <f>IF((EY3&lt;300), 0, (EY3-300)*Model!$C60)</f>
        <v>1140.75</v>
      </c>
      <c r="EZ7" s="4">
        <f>IF((EZ3&lt;300), 0, (EZ3-300)*Model!$C60)</f>
        <v>1140.75</v>
      </c>
      <c r="FA7" s="4">
        <f>IF((FA3&lt;300), 0, (FA3-300)*Model!$C60)</f>
        <v>1140.75</v>
      </c>
      <c r="FB7" s="4">
        <f>IF((FB3&lt;300), 0, (FB3-300)*Model!$C60)</f>
        <v>1140.75</v>
      </c>
    </row>
    <row r="8" spans="1:158" s="4" customFormat="1" x14ac:dyDescent="0.3">
      <c r="A8" s="4" t="s">
        <v>65</v>
      </c>
      <c r="C8" s="4">
        <f>C3*SUM(Model!$B54:$B59)</f>
        <v>13229.314800000002</v>
      </c>
      <c r="D8" s="4">
        <f>D3*SUM(Model!$B54:$B59)</f>
        <v>13229.314800000002</v>
      </c>
      <c r="E8" s="4">
        <f>E3*SUM(Model!$B54:$B59)</f>
        <v>13229.314800000002</v>
      </c>
      <c r="F8" s="4">
        <f>F3*SUM(Model!$B54:$B59)</f>
        <v>13229.314800000002</v>
      </c>
      <c r="G8" s="4">
        <f>G3*SUM(Model!$B54:$B59)</f>
        <v>13229.314800000002</v>
      </c>
      <c r="H8" s="4">
        <f>H3*SUM(Model!$B54:$B59)</f>
        <v>13229.314800000002</v>
      </c>
      <c r="I8" s="4">
        <f>I3*SUM(Model!$B54:$B59)</f>
        <v>13229.314800000002</v>
      </c>
      <c r="J8" s="4">
        <f>J3*SUM(Model!$B54:$B59)</f>
        <v>13229.314800000002</v>
      </c>
      <c r="K8" s="4">
        <f>K3*SUM(Model!$B54:$B59)</f>
        <v>15434.200600000002</v>
      </c>
      <c r="L8" s="4">
        <f>L3*SUM(Model!$B54:$B59)</f>
        <v>15434.200600000002</v>
      </c>
      <c r="M8" s="4">
        <f>M3*SUM(Model!$B54:$B59)</f>
        <v>16536.643500000002</v>
      </c>
      <c r="N8" s="4">
        <f>N3*SUM(Model!$B54:$B59)</f>
        <v>16536.643500000002</v>
      </c>
      <c r="O8" s="4">
        <f>O3*SUM(Model!$B54:$B59)</f>
        <v>16536.643500000002</v>
      </c>
      <c r="P8" s="4">
        <f>P3*SUM(Model!$B54:$B59)</f>
        <v>16536.643500000002</v>
      </c>
      <c r="Q8" s="4">
        <f>Q3*SUM(Model!$B54:$B59)</f>
        <v>18741.529300000002</v>
      </c>
      <c r="R8" s="4">
        <f>R3*SUM(Model!$B54:$B59)</f>
        <v>18741.529300000002</v>
      </c>
      <c r="S8" s="4">
        <f>S3*SUM(Model!$B54:$B59)</f>
        <v>20946.415100000002</v>
      </c>
      <c r="T8" s="4">
        <f>T3*SUM(Model!$B54:$B59)</f>
        <v>20946.415100000002</v>
      </c>
      <c r="U8" s="4">
        <f>U3*SUM(Model!$B54:$B59)</f>
        <v>20946.415100000002</v>
      </c>
      <c r="V8" s="4">
        <f>V3*SUM(Model!$B54:$B59)</f>
        <v>20946.415100000002</v>
      </c>
      <c r="W8" s="4">
        <f>W3*SUM(Model!$B54:$B59)</f>
        <v>20946.415100000002</v>
      </c>
      <c r="X8" s="4">
        <f>X3*SUM(Model!$B54:$B59)</f>
        <v>20946.415100000002</v>
      </c>
      <c r="Y8" s="4">
        <f>Y3*SUM(Model!$B54:$B59)</f>
        <v>20946.415100000002</v>
      </c>
      <c r="Z8" s="4">
        <f>Z3*SUM(Model!$B54:$B59)</f>
        <v>20946.415100000002</v>
      </c>
      <c r="AA8" s="4">
        <f>AA3*SUM(Model!$B54:$B59)</f>
        <v>20946.415100000002</v>
      </c>
      <c r="AB8" s="4">
        <f>AB3*SUM(Model!$B54:$B59)</f>
        <v>20946.415100000002</v>
      </c>
      <c r="AC8" s="4">
        <f>AC3*SUM(Model!$B54:$B59)</f>
        <v>20946.415100000002</v>
      </c>
      <c r="AD8" s="4">
        <f>AD3*SUM(Model!$B54:$B59)</f>
        <v>20946.415100000002</v>
      </c>
      <c r="AE8" s="4">
        <f>AE3*SUM(Model!$B54:$B59)</f>
        <v>20946.415100000002</v>
      </c>
      <c r="AF8" s="4">
        <f>AF3*SUM(Model!$B54:$B59)</f>
        <v>20946.415100000002</v>
      </c>
      <c r="AG8" s="4">
        <f>AG3*SUM(Model!$B54:$B59)</f>
        <v>20946.415100000002</v>
      </c>
      <c r="AH8" s="4">
        <f>AH3*SUM(Model!$B54:$B59)</f>
        <v>20946.415100000002</v>
      </c>
      <c r="AI8" s="4">
        <f>AI3*SUM(Model!$B54:$B59)</f>
        <v>20946.415100000002</v>
      </c>
      <c r="AJ8" s="4">
        <f>AJ3*SUM(Model!$B54:$B59)</f>
        <v>20946.415100000002</v>
      </c>
      <c r="AK8" s="4">
        <f>AK3*SUM(Model!$B54:$B59)</f>
        <v>20946.415100000002</v>
      </c>
      <c r="AL8" s="4">
        <f>AL3*SUM(Model!$B54:$B59)</f>
        <v>20946.415100000002</v>
      </c>
      <c r="AM8" s="4">
        <f>AM3*SUM(Model!$B54:$B59)</f>
        <v>20946.415100000002</v>
      </c>
      <c r="AN8" s="4">
        <f>AN3*SUM(Model!$B54:$B59)</f>
        <v>20946.415100000002</v>
      </c>
      <c r="AO8" s="4">
        <f>AO3*SUM(Model!$B54:$B59)</f>
        <v>20946.415100000002</v>
      </c>
      <c r="AP8" s="4">
        <f>AP3*SUM(Model!$B54:$B59)</f>
        <v>20946.415100000002</v>
      </c>
      <c r="AQ8" s="4">
        <f>AQ3*SUM(Model!$B54:$B59)</f>
        <v>20946.415100000002</v>
      </c>
      <c r="AR8" s="4">
        <f>AR3*SUM(Model!$B54:$B59)</f>
        <v>20946.415100000002</v>
      </c>
      <c r="AS8" s="4">
        <f>AS3*SUM(Model!$B54:$B59)</f>
        <v>20946.415100000002</v>
      </c>
      <c r="AT8" s="4">
        <f>AT3*SUM(Model!$B54:$B59)</f>
        <v>20946.415100000002</v>
      </c>
      <c r="AU8" s="4">
        <f>AU3*SUM(Model!$B54:$B59)</f>
        <v>20946.415100000002</v>
      </c>
      <c r="AV8" s="4">
        <f>AV3*SUM(Model!$B54:$B59)</f>
        <v>20946.415100000002</v>
      </c>
      <c r="AW8" s="4">
        <f>AW3*SUM(Model!$B54:$B59)</f>
        <v>20946.415100000002</v>
      </c>
      <c r="AX8" s="4">
        <f>AX3*SUM(Model!$B54:$B59)</f>
        <v>20946.415100000002</v>
      </c>
      <c r="AY8" s="4">
        <f>AY3*SUM(Model!$B54:$B59)</f>
        <v>20946.415100000002</v>
      </c>
      <c r="AZ8" s="4">
        <f>AZ3*SUM(Model!$B54:$B59)</f>
        <v>20946.415100000002</v>
      </c>
      <c r="BA8" s="4">
        <f>BA3*SUM(Model!$B54:$B59)</f>
        <v>20946.415100000002</v>
      </c>
      <c r="BB8" s="4">
        <f>BB3*SUM(Model!$B54:$B59)</f>
        <v>20946.415100000002</v>
      </c>
      <c r="BC8" s="4">
        <f>BC3*SUM(Model!$B54:$B59)</f>
        <v>20946.415100000002</v>
      </c>
      <c r="BD8" s="4">
        <f>BD3*SUM(Model!$B54:$B59)</f>
        <v>20946.415100000002</v>
      </c>
      <c r="BE8" s="4">
        <f>BE3*SUM(Model!$B54:$B59)</f>
        <v>20946.415100000002</v>
      </c>
      <c r="BF8" s="4">
        <f>BF3*SUM(Model!$B54:$B59)</f>
        <v>20946.415100000002</v>
      </c>
      <c r="BG8" s="4">
        <f>BG3*SUM(Model!$B54:$B59)</f>
        <v>20946.415100000002</v>
      </c>
      <c r="BH8" s="4">
        <f>BH3*SUM(Model!$B54:$B59)</f>
        <v>20946.415100000002</v>
      </c>
      <c r="BI8" s="4">
        <f>BI3*SUM(Model!$B54:$B59)</f>
        <v>20946.415100000002</v>
      </c>
      <c r="BJ8" s="4">
        <f>BJ3*SUM(Model!$B54:$B59)</f>
        <v>20946.415100000002</v>
      </c>
      <c r="BK8" s="4">
        <f>BK3*SUM(Model!$B54:$B59)</f>
        <v>20946.415100000002</v>
      </c>
      <c r="BL8" s="4">
        <f>BL3*SUM(Model!$B54:$B59)</f>
        <v>20946.415100000002</v>
      </c>
      <c r="BM8" s="4">
        <f>BM3*SUM(Model!$B54:$B59)</f>
        <v>20946.415100000002</v>
      </c>
      <c r="BN8" s="4">
        <f>BN3*SUM(Model!$B54:$B59)</f>
        <v>20946.415100000002</v>
      </c>
      <c r="BO8" s="4">
        <f>BO3*SUM(Model!$B54:$B59)</f>
        <v>20946.415100000002</v>
      </c>
      <c r="BP8" s="4">
        <f>BP3*SUM(Model!$B54:$B59)</f>
        <v>20946.415100000002</v>
      </c>
      <c r="BQ8" s="4">
        <f>BQ3*SUM(Model!$B54:$B59)</f>
        <v>20946.415100000002</v>
      </c>
      <c r="BR8" s="4">
        <f>BR3*SUM(Model!$B54:$B59)</f>
        <v>20946.415100000002</v>
      </c>
      <c r="BS8" s="4">
        <f>BS3*SUM(Model!$B54:$B59)</f>
        <v>20946.415100000002</v>
      </c>
      <c r="BT8" s="4">
        <f>BT3*SUM(Model!$B54:$B59)</f>
        <v>20946.415100000002</v>
      </c>
      <c r="BU8" s="4">
        <f>BU3*SUM(Model!$B54:$B59)</f>
        <v>20946.415100000002</v>
      </c>
      <c r="BV8" s="4">
        <f>BV3*SUM(Model!$B54:$B59)</f>
        <v>20946.415100000002</v>
      </c>
      <c r="BW8" s="4">
        <f>BW3*SUM(Model!$B54:$B59)</f>
        <v>20946.415100000002</v>
      </c>
      <c r="BX8" s="4">
        <f>BX3*SUM(Model!$B54:$B59)</f>
        <v>20946.415100000002</v>
      </c>
      <c r="BY8" s="4">
        <f>BY3*SUM(Model!$B54:$B59)</f>
        <v>20946.415100000002</v>
      </c>
      <c r="BZ8" s="4">
        <f>BZ3*SUM(Model!$B54:$B59)</f>
        <v>20946.415100000002</v>
      </c>
      <c r="CA8" s="4">
        <f>CA3*SUM(Model!$B54:$B59)</f>
        <v>20946.415100000002</v>
      </c>
      <c r="CB8" s="4">
        <f>CB3*SUM(Model!$B54:$B59)</f>
        <v>20946.415100000002</v>
      </c>
      <c r="CC8" s="4">
        <f>CC3*SUM(Model!$B54:$B59)</f>
        <v>20946.415100000002</v>
      </c>
      <c r="CD8" s="4">
        <f>CD3*SUM(Model!$B54:$B59)</f>
        <v>20946.415100000002</v>
      </c>
      <c r="CE8" s="4">
        <f>CE3*SUM(Model!$B54:$B59)</f>
        <v>20946.415100000002</v>
      </c>
      <c r="CF8" s="4">
        <f>CF3*SUM(Model!$B54:$B59)</f>
        <v>20946.415100000002</v>
      </c>
      <c r="CG8" s="4">
        <f>CG3*SUM(Model!$B54:$B59)</f>
        <v>20946.415100000002</v>
      </c>
      <c r="CH8" s="4">
        <f>CH3*SUM(Model!$B54:$B59)</f>
        <v>20946.415100000002</v>
      </c>
      <c r="CI8" s="4">
        <f>CI3*SUM(Model!$B54:$B59)</f>
        <v>20946.415100000002</v>
      </c>
      <c r="CJ8" s="4">
        <f>CJ3*SUM(Model!$B54:$B59)</f>
        <v>20946.415100000002</v>
      </c>
      <c r="CK8" s="4">
        <f>CK3*SUM(Model!$B54:$B59)</f>
        <v>20946.415100000002</v>
      </c>
      <c r="CL8" s="4">
        <f>CL3*SUM(Model!$B54:$B59)</f>
        <v>20946.415100000002</v>
      </c>
      <c r="CM8" s="4">
        <f>CM3*SUM(Model!$B54:$B59)</f>
        <v>20946.415100000002</v>
      </c>
      <c r="CN8" s="4">
        <f>CN3*SUM(Model!$B54:$B59)</f>
        <v>20946.415100000002</v>
      </c>
      <c r="CO8" s="4">
        <f>CO3*SUM(Model!$B54:$B59)</f>
        <v>20946.415100000002</v>
      </c>
      <c r="CP8" s="4">
        <f>CP3*SUM(Model!$B54:$B59)</f>
        <v>20946.415100000002</v>
      </c>
      <c r="CQ8" s="4">
        <f>CQ3*SUM(Model!$B54:$B59)</f>
        <v>20946.415100000002</v>
      </c>
      <c r="CR8" s="4">
        <f>CR3*SUM(Model!$B54:$B59)</f>
        <v>20946.415100000002</v>
      </c>
      <c r="CS8" s="4">
        <f>CS3*SUM(Model!$B54:$B59)</f>
        <v>20946.415100000002</v>
      </c>
      <c r="CT8" s="4">
        <f>CT3*SUM(Model!$B54:$B59)</f>
        <v>20946.415100000002</v>
      </c>
      <c r="CU8" s="4">
        <f>CU3*SUM(Model!$B54:$B59)</f>
        <v>20946.415100000002</v>
      </c>
      <c r="CV8" s="4">
        <f>CV3*SUM(Model!$B54:$B59)</f>
        <v>20946.415100000002</v>
      </c>
      <c r="CW8" s="4">
        <f>CW3*SUM(Model!$B54:$B59)</f>
        <v>20946.415100000002</v>
      </c>
      <c r="CX8" s="4">
        <f>CX3*SUM(Model!$B54:$B59)</f>
        <v>20946.415100000002</v>
      </c>
      <c r="CY8" s="4">
        <f>CY3*SUM(Model!$B54:$B59)</f>
        <v>20946.415100000002</v>
      </c>
      <c r="CZ8" s="4">
        <f>CZ3*SUM(Model!$B54:$B59)</f>
        <v>20946.415100000002</v>
      </c>
      <c r="DA8" s="4">
        <f>DA3*SUM(Model!$B54:$B59)</f>
        <v>20946.415100000002</v>
      </c>
      <c r="DB8" s="4">
        <f>DB3*SUM(Model!$B54:$B59)</f>
        <v>20946.415100000002</v>
      </c>
      <c r="DC8" s="4">
        <f>DC3*SUM(Model!$B54:$B59)</f>
        <v>20946.415100000002</v>
      </c>
      <c r="DD8" s="4">
        <f>DD3*SUM(Model!$B54:$B59)</f>
        <v>20946.415100000002</v>
      </c>
      <c r="DE8" s="4">
        <f>DE3*SUM(Model!$B54:$B59)</f>
        <v>20946.415100000002</v>
      </c>
      <c r="DF8" s="4">
        <f>DF3*SUM(Model!$B54:$B59)</f>
        <v>20946.415100000002</v>
      </c>
      <c r="DG8" s="4">
        <f>DG3*SUM(Model!$B54:$B59)</f>
        <v>20946.415100000002</v>
      </c>
      <c r="DH8" s="4">
        <f>DH3*SUM(Model!$B54:$B59)</f>
        <v>20946.415100000002</v>
      </c>
      <c r="DI8" s="4">
        <f>DI3*SUM(Model!$B54:$B59)</f>
        <v>20946.415100000002</v>
      </c>
      <c r="DJ8" s="4">
        <f>DJ3*SUM(Model!$B54:$B59)</f>
        <v>20946.415100000002</v>
      </c>
      <c r="DK8" s="4">
        <f>DK3*SUM(Model!$B54:$B59)</f>
        <v>20946.415100000002</v>
      </c>
      <c r="DL8" s="4">
        <f>DL3*SUM(Model!$B54:$B59)</f>
        <v>20946.415100000002</v>
      </c>
      <c r="DM8" s="4">
        <f>DM3*SUM(Model!$B54:$B59)</f>
        <v>20946.415100000002</v>
      </c>
      <c r="DN8" s="4">
        <f>DN3*SUM(Model!$B54:$B59)</f>
        <v>20946.415100000002</v>
      </c>
      <c r="DO8" s="4">
        <f>DO3*SUM(Model!$B54:$B59)</f>
        <v>20946.415100000002</v>
      </c>
      <c r="DP8" s="4">
        <f>DP3*SUM(Model!$B54:$B59)</f>
        <v>20946.415100000002</v>
      </c>
      <c r="DQ8" s="4">
        <f>DQ3*SUM(Model!$B54:$B59)</f>
        <v>20946.415100000002</v>
      </c>
      <c r="DR8" s="4">
        <f>DR3*SUM(Model!$B54:$B59)</f>
        <v>20946.415100000002</v>
      </c>
      <c r="DS8" s="4">
        <f>DS3*SUM(Model!$B54:$B59)</f>
        <v>20946.415100000002</v>
      </c>
      <c r="DT8" s="4">
        <f>DT3*SUM(Model!$B54:$B59)</f>
        <v>20946.415100000002</v>
      </c>
      <c r="DU8" s="4">
        <f>DU3*SUM(Model!$B54:$B59)</f>
        <v>20946.415100000002</v>
      </c>
      <c r="DV8" s="4">
        <f>DV3*SUM(Model!$B54:$B59)</f>
        <v>20946.415100000002</v>
      </c>
      <c r="DW8" s="4">
        <f>DW3*SUM(Model!$B54:$B59)</f>
        <v>20946.415100000002</v>
      </c>
      <c r="DX8" s="4">
        <f>DX3*SUM(Model!$B54:$B59)</f>
        <v>20946.415100000002</v>
      </c>
      <c r="DY8" s="4">
        <f>DY3*SUM(Model!$B54:$B59)</f>
        <v>20946.415100000002</v>
      </c>
      <c r="DZ8" s="4">
        <f>DZ3*SUM(Model!$B54:$B59)</f>
        <v>20946.415100000002</v>
      </c>
      <c r="EA8" s="4">
        <f>EA3*SUM(Model!$B54:$B59)</f>
        <v>20946.415100000002</v>
      </c>
      <c r="EB8" s="4">
        <f>EB3*SUM(Model!$B54:$B59)</f>
        <v>20946.415100000002</v>
      </c>
      <c r="EC8" s="4">
        <f>EC3*SUM(Model!$B54:$B59)</f>
        <v>20946.415100000002</v>
      </c>
      <c r="ED8" s="4">
        <f>ED3*SUM(Model!$B54:$B59)</f>
        <v>20946.415100000002</v>
      </c>
      <c r="EE8" s="4">
        <f>EE3*SUM(Model!$B54:$B59)</f>
        <v>20946.415100000002</v>
      </c>
      <c r="EF8" s="4">
        <f>EF3*SUM(Model!$B54:$B59)</f>
        <v>20946.415100000002</v>
      </c>
      <c r="EG8" s="4">
        <f>EG3*SUM(Model!$B54:$B59)</f>
        <v>20946.415100000002</v>
      </c>
      <c r="EH8" s="4">
        <f>EH3*SUM(Model!$B54:$B59)</f>
        <v>20946.415100000002</v>
      </c>
      <c r="EI8" s="4">
        <f>EI3*SUM(Model!$B54:$B59)</f>
        <v>20946.415100000002</v>
      </c>
      <c r="EJ8" s="4">
        <f>EJ3*SUM(Model!$B54:$B59)</f>
        <v>20946.415100000002</v>
      </c>
      <c r="EK8" s="4">
        <f>EK3*SUM(Model!$B54:$B59)</f>
        <v>20946.415100000002</v>
      </c>
      <c r="EL8" s="4">
        <f>EL3*SUM(Model!$B54:$B59)</f>
        <v>20946.415100000002</v>
      </c>
      <c r="EM8" s="4">
        <f>EM3*SUM(Model!$B54:$B59)</f>
        <v>20946.415100000002</v>
      </c>
      <c r="EN8" s="4">
        <f>EN3*SUM(Model!$B54:$B59)</f>
        <v>20946.415100000002</v>
      </c>
      <c r="EO8" s="4">
        <f>EO3*SUM(Model!$B54:$B59)</f>
        <v>20946.415100000002</v>
      </c>
      <c r="EP8" s="4">
        <f>EP3*SUM(Model!$B54:$B59)</f>
        <v>20946.415100000002</v>
      </c>
      <c r="EQ8" s="4">
        <f>EQ3*SUM(Model!$B54:$B59)</f>
        <v>20946.415100000002</v>
      </c>
      <c r="ER8" s="4">
        <f>ER3*SUM(Model!$B54:$B59)</f>
        <v>20946.415100000002</v>
      </c>
      <c r="ES8" s="4">
        <f>ES3*SUM(Model!$B54:$B59)</f>
        <v>20946.415100000002</v>
      </c>
      <c r="ET8" s="4">
        <f>ET3*SUM(Model!$B54:$B59)</f>
        <v>20946.415100000002</v>
      </c>
      <c r="EU8" s="4">
        <f>EU3*SUM(Model!$B54:$B59)</f>
        <v>20946.415100000002</v>
      </c>
      <c r="EV8" s="4">
        <f>EV3*SUM(Model!$B54:$B59)</f>
        <v>20946.415100000002</v>
      </c>
      <c r="EW8" s="4">
        <f>EW3*SUM(Model!$B54:$B59)</f>
        <v>20946.415100000002</v>
      </c>
      <c r="EX8" s="4">
        <f>EX3*SUM(Model!$B54:$B59)</f>
        <v>20946.415100000002</v>
      </c>
      <c r="EY8" s="4">
        <f>EY3*SUM(Model!$B54:$B59)</f>
        <v>20946.415100000002</v>
      </c>
      <c r="EZ8" s="4">
        <f>EZ3*SUM(Model!$B54:$B59)</f>
        <v>20946.415100000002</v>
      </c>
      <c r="FA8" s="4">
        <f>FA3*SUM(Model!$B54:$B59)</f>
        <v>20946.415100000002</v>
      </c>
      <c r="FB8" s="4">
        <f>FB3*SUM(Model!$B54:$B59)</f>
        <v>20946.415100000002</v>
      </c>
    </row>
    <row r="9" spans="1:158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</row>
    <row r="12" spans="1:158" x14ac:dyDescent="0.3">
      <c r="BV12" s="3" t="e">
        <f>+#REF!</f>
        <v>#REF!</v>
      </c>
    </row>
    <row r="13" spans="1:158" x14ac:dyDescent="0.3">
      <c r="A13" s="3" t="s">
        <v>36</v>
      </c>
    </row>
    <row r="14" spans="1:158" x14ac:dyDescent="0.3">
      <c r="C14" s="18">
        <f>Model!$C59</f>
        <v>1.222</v>
      </c>
      <c r="D14" s="18">
        <f>Model!$C59</f>
        <v>1.222</v>
      </c>
      <c r="E14" s="18">
        <f>Model!$C59</f>
        <v>1.222</v>
      </c>
      <c r="F14" s="18">
        <f>Model!$C59</f>
        <v>1.222</v>
      </c>
      <c r="G14" s="18">
        <f>Model!$C59</f>
        <v>1.222</v>
      </c>
      <c r="H14" s="18">
        <f>Model!$C59</f>
        <v>1.222</v>
      </c>
      <c r="I14" s="18">
        <f>Model!$C59</f>
        <v>1.222</v>
      </c>
      <c r="J14" s="18">
        <f>Model!$C59</f>
        <v>1.222</v>
      </c>
      <c r="K14" s="18">
        <f>Model!$C59</f>
        <v>1.222</v>
      </c>
      <c r="L14" s="18">
        <f>Model!$C59</f>
        <v>1.222</v>
      </c>
      <c r="M14" s="18">
        <f>Model!$C59</f>
        <v>1.222</v>
      </c>
      <c r="N14" s="18">
        <f>Model!$C59</f>
        <v>1.222</v>
      </c>
      <c r="O14" s="18">
        <f>Model!$C59</f>
        <v>1.222</v>
      </c>
      <c r="P14" s="18">
        <f>Model!$C59</f>
        <v>1.222</v>
      </c>
      <c r="Q14" s="18">
        <f>Model!$C59</f>
        <v>1.222</v>
      </c>
      <c r="R14" s="18">
        <f>Model!$C59</f>
        <v>1.222</v>
      </c>
      <c r="S14" s="18">
        <f>Model!$C59</f>
        <v>1.222</v>
      </c>
      <c r="T14" s="18">
        <f>Model!$C59</f>
        <v>1.222</v>
      </c>
      <c r="U14" s="18">
        <f>Model!$C59</f>
        <v>1.222</v>
      </c>
      <c r="V14" s="18">
        <f>Model!$C59</f>
        <v>1.222</v>
      </c>
      <c r="W14" s="18">
        <f>Model!$C59</f>
        <v>1.222</v>
      </c>
      <c r="X14" s="18">
        <f>Model!$C59</f>
        <v>1.222</v>
      </c>
      <c r="Y14" s="18">
        <f>Model!$C59</f>
        <v>1.222</v>
      </c>
      <c r="Z14" s="18">
        <f>Model!$C59</f>
        <v>1.222</v>
      </c>
      <c r="AA14" s="18">
        <f>Model!$C59</f>
        <v>1.222</v>
      </c>
      <c r="AB14" s="18">
        <f>Model!$C59</f>
        <v>1.222</v>
      </c>
      <c r="AC14" s="18">
        <f>Model!$C59</f>
        <v>1.222</v>
      </c>
      <c r="AD14" s="18">
        <f>Model!$C59</f>
        <v>1.222</v>
      </c>
      <c r="AE14" s="18">
        <f>Model!$C59</f>
        <v>1.222</v>
      </c>
      <c r="AF14" s="18">
        <f>Model!$C59</f>
        <v>1.222</v>
      </c>
      <c r="AG14" s="18">
        <f>Model!$C59</f>
        <v>1.222</v>
      </c>
      <c r="AH14" s="18">
        <f>Model!$C59</f>
        <v>1.222</v>
      </c>
      <c r="AI14" s="18">
        <f>Model!$C59</f>
        <v>1.222</v>
      </c>
      <c r="AJ14" s="18">
        <f>Model!$C59</f>
        <v>1.222</v>
      </c>
      <c r="AK14" s="18">
        <f>Model!$C59</f>
        <v>1.222</v>
      </c>
      <c r="AL14" s="18">
        <f>Model!$C59</f>
        <v>1.222</v>
      </c>
      <c r="AM14" s="18">
        <f>Model!$C59</f>
        <v>1.222</v>
      </c>
      <c r="AN14" s="18">
        <f>Model!$C59</f>
        <v>1.222</v>
      </c>
      <c r="AO14" s="18">
        <f>Model!$C59</f>
        <v>1.222</v>
      </c>
      <c r="AP14" s="18">
        <f>Model!$C59</f>
        <v>1.222</v>
      </c>
      <c r="AQ14" s="18">
        <f>Model!$C59</f>
        <v>1.222</v>
      </c>
      <c r="AR14" s="18">
        <f>Model!$C59</f>
        <v>1.222</v>
      </c>
      <c r="AS14" s="18">
        <f>Model!$C59</f>
        <v>1.222</v>
      </c>
      <c r="AT14" s="18">
        <f>Model!$C59</f>
        <v>1.222</v>
      </c>
      <c r="AU14" s="18">
        <f>Model!$C59</f>
        <v>1.222</v>
      </c>
      <c r="AV14" s="18">
        <f>Model!$C59</f>
        <v>1.222</v>
      </c>
      <c r="AW14" s="18">
        <f>Model!$C59</f>
        <v>1.222</v>
      </c>
      <c r="AX14" s="18">
        <f>Model!$C59</f>
        <v>1.222</v>
      </c>
      <c r="AY14" s="18">
        <f>Model!$C59</f>
        <v>1.222</v>
      </c>
      <c r="AZ14" s="18">
        <f>Model!$C59</f>
        <v>1.222</v>
      </c>
      <c r="BA14" s="18">
        <f>Model!$C59</f>
        <v>1.222</v>
      </c>
      <c r="BB14" s="18">
        <f>Model!$C59</f>
        <v>1.222</v>
      </c>
      <c r="BC14" s="18">
        <f>Model!$C59</f>
        <v>1.222</v>
      </c>
      <c r="BD14" s="18">
        <f>Model!$C59</f>
        <v>1.222</v>
      </c>
      <c r="BE14" s="18">
        <f>Model!$C59</f>
        <v>1.222</v>
      </c>
      <c r="BF14" s="18">
        <f>Model!$C59</f>
        <v>1.222</v>
      </c>
      <c r="BG14" s="18">
        <f>Model!$C59</f>
        <v>1.222</v>
      </c>
      <c r="BH14" s="18">
        <f>Model!$C59</f>
        <v>1.222</v>
      </c>
      <c r="BI14" s="18">
        <f>Model!$C59</f>
        <v>1.222</v>
      </c>
      <c r="BJ14" s="18">
        <f>Model!$C59</f>
        <v>1.222</v>
      </c>
      <c r="BK14" s="18">
        <f>Model!$C59</f>
        <v>1.222</v>
      </c>
      <c r="BL14" s="18">
        <f>Model!$C59</f>
        <v>1.222</v>
      </c>
      <c r="BM14" s="18">
        <f>Model!$C59</f>
        <v>1.222</v>
      </c>
      <c r="BN14" s="18">
        <f>Model!$C59</f>
        <v>1.222</v>
      </c>
      <c r="BO14" s="18">
        <f>Model!$C59</f>
        <v>1.222</v>
      </c>
      <c r="BP14" s="18">
        <f>Model!$C59</f>
        <v>1.222</v>
      </c>
      <c r="BQ14" s="18">
        <f>Model!$C59</f>
        <v>1.222</v>
      </c>
      <c r="BR14" s="18">
        <f>Model!$C59</f>
        <v>1.222</v>
      </c>
      <c r="BS14" s="18">
        <f>Model!$C59</f>
        <v>1.222</v>
      </c>
      <c r="BT14" s="18">
        <f>Model!$C59</f>
        <v>1.222</v>
      </c>
      <c r="BU14" s="18">
        <f>Model!$C59</f>
        <v>1.222</v>
      </c>
      <c r="BV14" s="18">
        <f>Model!$C59</f>
        <v>1.222</v>
      </c>
      <c r="BW14" s="18">
        <f>Model!$C59</f>
        <v>1.222</v>
      </c>
      <c r="BX14" s="18">
        <f>Model!$C59</f>
        <v>1.222</v>
      </c>
      <c r="BY14" s="18">
        <f>Model!$C59</f>
        <v>1.222</v>
      </c>
      <c r="BZ14" s="18">
        <f>Model!$C59</f>
        <v>1.222</v>
      </c>
      <c r="CA14" s="18">
        <f>Model!$C59</f>
        <v>1.222</v>
      </c>
      <c r="CB14" s="18">
        <f>Model!$C59</f>
        <v>1.222</v>
      </c>
      <c r="CC14" s="18">
        <f>Model!$C59</f>
        <v>1.222</v>
      </c>
      <c r="CD14" s="18">
        <f>Model!$C59</f>
        <v>1.222</v>
      </c>
      <c r="CE14" s="18">
        <f>Model!$C59</f>
        <v>1.222</v>
      </c>
      <c r="CF14" s="18">
        <f>Model!$C59</f>
        <v>1.222</v>
      </c>
      <c r="CG14" s="18">
        <f>Model!$C59</f>
        <v>1.222</v>
      </c>
      <c r="CH14" s="18">
        <f>Model!$C59</f>
        <v>1.222</v>
      </c>
      <c r="CI14" s="18">
        <f>Model!$C59</f>
        <v>1.222</v>
      </c>
      <c r="CJ14" s="18">
        <f>Model!$C59</f>
        <v>1.222</v>
      </c>
      <c r="CK14" s="18">
        <f>Model!$C59</f>
        <v>1.222</v>
      </c>
      <c r="CL14" s="18">
        <f>Model!$C59</f>
        <v>1.222</v>
      </c>
      <c r="CM14" s="18">
        <f>Model!$C59</f>
        <v>1.222</v>
      </c>
      <c r="CN14" s="18">
        <f>Model!$C59</f>
        <v>1.222</v>
      </c>
      <c r="CO14" s="18">
        <f>Model!$C59</f>
        <v>1.222</v>
      </c>
      <c r="CP14" s="18">
        <f>Model!$C59</f>
        <v>1.222</v>
      </c>
      <c r="CQ14" s="18">
        <f>Model!$C59</f>
        <v>1.222</v>
      </c>
      <c r="CR14" s="18">
        <f>Model!$C59</f>
        <v>1.222</v>
      </c>
      <c r="CS14" s="18">
        <f>Model!$C59</f>
        <v>1.222</v>
      </c>
      <c r="CT14" s="18">
        <f>Model!$C59</f>
        <v>1.222</v>
      </c>
      <c r="CU14" s="18">
        <f>Model!$C59</f>
        <v>1.222</v>
      </c>
      <c r="CV14" s="18">
        <f>Model!$C59</f>
        <v>1.222</v>
      </c>
      <c r="CW14" s="18">
        <f>Model!$C59</f>
        <v>1.222</v>
      </c>
      <c r="CX14" s="18">
        <f>Model!$C59</f>
        <v>1.222</v>
      </c>
      <c r="CY14" s="18">
        <f>Model!$C59</f>
        <v>1.222</v>
      </c>
      <c r="CZ14" s="18">
        <f>Model!$C59</f>
        <v>1.222</v>
      </c>
      <c r="DA14" s="18">
        <f>Model!$C59</f>
        <v>1.222</v>
      </c>
      <c r="DB14" s="18">
        <f>Model!$C59</f>
        <v>1.222</v>
      </c>
      <c r="DC14" s="18">
        <f>Model!$C59</f>
        <v>1.222</v>
      </c>
      <c r="DD14" s="18">
        <f>Model!$C59</f>
        <v>1.222</v>
      </c>
      <c r="DE14" s="18">
        <f>Model!$C59</f>
        <v>1.222</v>
      </c>
      <c r="DF14" s="18">
        <f>Model!$C59</f>
        <v>1.222</v>
      </c>
      <c r="DG14" s="18">
        <f>Model!$C59</f>
        <v>1.222</v>
      </c>
      <c r="DH14" s="18">
        <f>Model!$C59</f>
        <v>1.222</v>
      </c>
      <c r="DI14" s="18">
        <f>Model!$C59</f>
        <v>1.222</v>
      </c>
      <c r="DJ14" s="18">
        <f>Model!$C59</f>
        <v>1.222</v>
      </c>
      <c r="DK14" s="18">
        <f>Model!$C59</f>
        <v>1.222</v>
      </c>
      <c r="DL14" s="18">
        <f>Model!$C59</f>
        <v>1.222</v>
      </c>
      <c r="DM14" s="18">
        <f>Model!$C59</f>
        <v>1.222</v>
      </c>
      <c r="DN14" s="18">
        <f>Model!$C59</f>
        <v>1.222</v>
      </c>
      <c r="DO14" s="18">
        <f>Model!$C59</f>
        <v>1.222</v>
      </c>
      <c r="DP14" s="18">
        <f>Model!$C59</f>
        <v>1.222</v>
      </c>
      <c r="DQ14" s="18">
        <f>Model!$C59</f>
        <v>1.222</v>
      </c>
      <c r="DR14" s="18">
        <f>Model!$C59</f>
        <v>1.222</v>
      </c>
      <c r="DS14" s="18">
        <f>Model!$C59</f>
        <v>1.222</v>
      </c>
      <c r="DT14" s="18">
        <f>Model!$C59</f>
        <v>1.222</v>
      </c>
      <c r="DU14" s="18">
        <f>Model!$C59</f>
        <v>1.222</v>
      </c>
      <c r="DV14" s="18">
        <f>Model!$C59</f>
        <v>1.222</v>
      </c>
      <c r="DW14" s="18">
        <f>Model!$C59</f>
        <v>1.222</v>
      </c>
      <c r="DX14" s="18">
        <f>Model!$C59</f>
        <v>1.222</v>
      </c>
      <c r="DY14" s="18">
        <f>Model!$C59</f>
        <v>1.222</v>
      </c>
      <c r="DZ14" s="18">
        <f>Model!$C59</f>
        <v>1.222</v>
      </c>
      <c r="EA14" s="18">
        <f>Model!$C59</f>
        <v>1.222</v>
      </c>
      <c r="EB14" s="18">
        <f>Model!$C59</f>
        <v>1.222</v>
      </c>
      <c r="EC14" s="18">
        <f>Model!$C59</f>
        <v>1.222</v>
      </c>
      <c r="ED14" s="18">
        <f>Model!$C59</f>
        <v>1.222</v>
      </c>
      <c r="EE14" s="18">
        <f>Model!$C59</f>
        <v>1.222</v>
      </c>
      <c r="EF14" s="18">
        <f>Model!$C59</f>
        <v>1.222</v>
      </c>
      <c r="EG14" s="18">
        <f>Model!$C59</f>
        <v>1.222</v>
      </c>
      <c r="EH14" s="18">
        <f>Model!$C59</f>
        <v>1.222</v>
      </c>
      <c r="EI14" s="18">
        <f>Model!$C59</f>
        <v>1.222</v>
      </c>
      <c r="EJ14" s="18">
        <f>Model!$C59</f>
        <v>1.222</v>
      </c>
      <c r="EK14" s="18">
        <f>Model!$C59</f>
        <v>1.222</v>
      </c>
      <c r="EL14" s="18">
        <f>Model!$C59</f>
        <v>1.222</v>
      </c>
      <c r="EM14" s="18">
        <f>Model!$C59</f>
        <v>1.222</v>
      </c>
      <c r="EN14" s="18">
        <f>Model!$C59</f>
        <v>1.222</v>
      </c>
      <c r="EO14" s="18">
        <f>Model!$C59</f>
        <v>1.222</v>
      </c>
      <c r="EP14" s="18">
        <f>Model!$C59</f>
        <v>1.222</v>
      </c>
      <c r="EQ14" s="18">
        <f>Model!$C59</f>
        <v>1.222</v>
      </c>
      <c r="ER14" s="18">
        <f>Model!$C59</f>
        <v>1.222</v>
      </c>
      <c r="ES14" s="18">
        <f>Model!$C59</f>
        <v>1.222</v>
      </c>
      <c r="ET14" s="18">
        <f>Model!$C59</f>
        <v>1.222</v>
      </c>
      <c r="EU14" s="18">
        <f>Model!$C59</f>
        <v>1.222</v>
      </c>
      <c r="EV14" s="18">
        <f>Model!$C59</f>
        <v>1.222</v>
      </c>
      <c r="EW14" s="18">
        <f>Model!$C59</f>
        <v>1.222</v>
      </c>
      <c r="EX14" s="18">
        <f>Model!$C59</f>
        <v>1.222</v>
      </c>
      <c r="EY14" s="18">
        <f>Model!$C59</f>
        <v>1.222</v>
      </c>
      <c r="EZ14" s="18">
        <f>Model!$C59</f>
        <v>1.222</v>
      </c>
      <c r="FA14" s="18">
        <f>Model!$C59</f>
        <v>1.222</v>
      </c>
      <c r="FB14" s="18">
        <f>Model!$C59</f>
        <v>1.222</v>
      </c>
    </row>
    <row r="15" spans="1:158" x14ac:dyDescent="0.3">
      <c r="A15" s="3" t="s">
        <v>7</v>
      </c>
      <c r="C15" s="3">
        <f t="shared" ref="C15:AH15" si="0">IF( (C3&lt;350), 0, C14*(C3-350))</f>
        <v>305.5</v>
      </c>
      <c r="D15" s="3">
        <f t="shared" si="0"/>
        <v>305.5</v>
      </c>
      <c r="E15" s="3">
        <f t="shared" si="0"/>
        <v>305.5</v>
      </c>
      <c r="F15" s="3">
        <f t="shared" si="0"/>
        <v>305.5</v>
      </c>
      <c r="G15" s="3">
        <f t="shared" si="0"/>
        <v>305.5</v>
      </c>
      <c r="H15" s="3">
        <f t="shared" si="0"/>
        <v>305.5</v>
      </c>
      <c r="I15" s="3">
        <f t="shared" si="0"/>
        <v>305.5</v>
      </c>
      <c r="J15" s="3">
        <f t="shared" si="0"/>
        <v>305.5</v>
      </c>
      <c r="K15" s="3">
        <f t="shared" si="0"/>
        <v>427.7</v>
      </c>
      <c r="L15" s="3">
        <f t="shared" si="0"/>
        <v>427.7</v>
      </c>
      <c r="M15" s="3">
        <f t="shared" si="0"/>
        <v>488.8</v>
      </c>
      <c r="N15" s="3">
        <f t="shared" si="0"/>
        <v>488.8</v>
      </c>
      <c r="O15" s="3">
        <f t="shared" si="0"/>
        <v>488.8</v>
      </c>
      <c r="P15" s="3">
        <f t="shared" si="0"/>
        <v>488.8</v>
      </c>
      <c r="Q15" s="3">
        <f t="shared" si="0"/>
        <v>611</v>
      </c>
      <c r="R15" s="3">
        <f t="shared" si="0"/>
        <v>611</v>
      </c>
      <c r="S15" s="3">
        <f t="shared" si="0"/>
        <v>733.19999999999993</v>
      </c>
      <c r="T15" s="3">
        <f t="shared" si="0"/>
        <v>733.19999999999993</v>
      </c>
      <c r="U15" s="3">
        <f t="shared" si="0"/>
        <v>733.19999999999993</v>
      </c>
      <c r="V15" s="3">
        <f t="shared" si="0"/>
        <v>733.19999999999993</v>
      </c>
      <c r="W15" s="3">
        <f t="shared" si="0"/>
        <v>733.19999999999993</v>
      </c>
      <c r="X15" s="3">
        <f t="shared" si="0"/>
        <v>733.19999999999993</v>
      </c>
      <c r="Y15" s="3">
        <f t="shared" si="0"/>
        <v>733.19999999999993</v>
      </c>
      <c r="Z15" s="3">
        <f t="shared" si="0"/>
        <v>733.19999999999993</v>
      </c>
      <c r="AA15" s="3">
        <f t="shared" si="0"/>
        <v>733.19999999999993</v>
      </c>
      <c r="AB15" s="3">
        <f t="shared" si="0"/>
        <v>733.19999999999993</v>
      </c>
      <c r="AC15" s="3">
        <f t="shared" si="0"/>
        <v>733.19999999999993</v>
      </c>
      <c r="AD15" s="3">
        <f t="shared" si="0"/>
        <v>733.19999999999993</v>
      </c>
      <c r="AE15" s="3">
        <f t="shared" si="0"/>
        <v>733.19999999999993</v>
      </c>
      <c r="AF15" s="3">
        <f t="shared" si="0"/>
        <v>733.19999999999993</v>
      </c>
      <c r="AG15" s="3">
        <f t="shared" si="0"/>
        <v>733.19999999999993</v>
      </c>
      <c r="AH15" s="3">
        <f t="shared" si="0"/>
        <v>733.19999999999993</v>
      </c>
      <c r="AI15" s="3">
        <f t="shared" ref="AI15:BN15" si="1">IF( (AI3&lt;350), 0, AI14*(AI3-350))</f>
        <v>733.19999999999993</v>
      </c>
      <c r="AJ15" s="3">
        <f t="shared" si="1"/>
        <v>733.19999999999993</v>
      </c>
      <c r="AK15" s="3">
        <f t="shared" si="1"/>
        <v>733.19999999999993</v>
      </c>
      <c r="AL15" s="3">
        <f t="shared" si="1"/>
        <v>733.19999999999993</v>
      </c>
      <c r="AM15" s="3">
        <f t="shared" si="1"/>
        <v>733.19999999999993</v>
      </c>
      <c r="AN15" s="3">
        <f t="shared" si="1"/>
        <v>733.19999999999993</v>
      </c>
      <c r="AO15" s="3">
        <f t="shared" si="1"/>
        <v>733.19999999999993</v>
      </c>
      <c r="AP15" s="3">
        <f t="shared" si="1"/>
        <v>733.19999999999993</v>
      </c>
      <c r="AQ15" s="3">
        <f t="shared" si="1"/>
        <v>733.19999999999993</v>
      </c>
      <c r="AR15" s="3">
        <f t="shared" si="1"/>
        <v>733.19999999999993</v>
      </c>
      <c r="AS15" s="3">
        <f t="shared" si="1"/>
        <v>733.19999999999993</v>
      </c>
      <c r="AT15" s="3">
        <f t="shared" si="1"/>
        <v>733.19999999999993</v>
      </c>
      <c r="AU15" s="3">
        <f t="shared" si="1"/>
        <v>733.19999999999993</v>
      </c>
      <c r="AV15" s="3">
        <f t="shared" si="1"/>
        <v>733.19999999999993</v>
      </c>
      <c r="AW15" s="3">
        <f t="shared" si="1"/>
        <v>733.19999999999993</v>
      </c>
      <c r="AX15" s="3">
        <f t="shared" si="1"/>
        <v>733.19999999999993</v>
      </c>
      <c r="AY15" s="3">
        <f t="shared" si="1"/>
        <v>733.19999999999993</v>
      </c>
      <c r="AZ15" s="3">
        <f t="shared" si="1"/>
        <v>733.19999999999993</v>
      </c>
      <c r="BA15" s="3">
        <f t="shared" si="1"/>
        <v>733.19999999999993</v>
      </c>
      <c r="BB15" s="3">
        <f t="shared" si="1"/>
        <v>733.19999999999993</v>
      </c>
      <c r="BC15" s="3">
        <f t="shared" si="1"/>
        <v>733.19999999999993</v>
      </c>
      <c r="BD15" s="3">
        <f t="shared" si="1"/>
        <v>733.19999999999993</v>
      </c>
      <c r="BE15" s="3">
        <f t="shared" si="1"/>
        <v>733.19999999999993</v>
      </c>
      <c r="BF15" s="3">
        <f t="shared" si="1"/>
        <v>733.19999999999993</v>
      </c>
      <c r="BG15" s="3">
        <f t="shared" si="1"/>
        <v>733.19999999999993</v>
      </c>
      <c r="BH15" s="3">
        <f t="shared" si="1"/>
        <v>733.19999999999993</v>
      </c>
      <c r="BI15" s="3">
        <f t="shared" si="1"/>
        <v>733.19999999999993</v>
      </c>
      <c r="BJ15" s="3">
        <f t="shared" si="1"/>
        <v>733.19999999999993</v>
      </c>
      <c r="BK15" s="3">
        <f t="shared" si="1"/>
        <v>733.19999999999993</v>
      </c>
      <c r="BL15" s="3">
        <f t="shared" si="1"/>
        <v>733.19999999999993</v>
      </c>
      <c r="BM15" s="3">
        <f t="shared" si="1"/>
        <v>733.19999999999993</v>
      </c>
      <c r="BN15" s="3">
        <f t="shared" si="1"/>
        <v>733.19999999999993</v>
      </c>
      <c r="BO15" s="3">
        <f t="shared" ref="BO15:CT15" si="2">IF( (BO3&lt;350), 0, BO14*(BO3-350))</f>
        <v>733.19999999999993</v>
      </c>
      <c r="BP15" s="3">
        <f t="shared" si="2"/>
        <v>733.19999999999993</v>
      </c>
      <c r="BQ15" s="3">
        <f t="shared" si="2"/>
        <v>733.19999999999993</v>
      </c>
      <c r="BR15" s="3">
        <f t="shared" si="2"/>
        <v>733.19999999999993</v>
      </c>
      <c r="BS15" s="3">
        <f t="shared" si="2"/>
        <v>733.19999999999993</v>
      </c>
      <c r="BT15" s="3">
        <f t="shared" si="2"/>
        <v>733.19999999999993</v>
      </c>
      <c r="BU15" s="3">
        <f t="shared" si="2"/>
        <v>733.19999999999993</v>
      </c>
      <c r="BV15" s="3">
        <f t="shared" si="2"/>
        <v>733.19999999999993</v>
      </c>
      <c r="BW15" s="3">
        <f t="shared" si="2"/>
        <v>733.19999999999993</v>
      </c>
      <c r="BX15" s="3">
        <f t="shared" si="2"/>
        <v>733.19999999999993</v>
      </c>
      <c r="BY15" s="3">
        <f t="shared" si="2"/>
        <v>733.19999999999993</v>
      </c>
      <c r="BZ15" s="3">
        <f t="shared" si="2"/>
        <v>733.19999999999993</v>
      </c>
      <c r="CA15" s="3">
        <f t="shared" si="2"/>
        <v>733.19999999999993</v>
      </c>
      <c r="CB15" s="3">
        <f t="shared" si="2"/>
        <v>733.19999999999993</v>
      </c>
      <c r="CC15" s="3">
        <f t="shared" si="2"/>
        <v>733.19999999999993</v>
      </c>
      <c r="CD15" s="3">
        <f t="shared" si="2"/>
        <v>733.19999999999993</v>
      </c>
      <c r="CE15" s="3">
        <f t="shared" si="2"/>
        <v>733.19999999999993</v>
      </c>
      <c r="CF15" s="3">
        <f t="shared" si="2"/>
        <v>733.19999999999993</v>
      </c>
      <c r="CG15" s="3">
        <f t="shared" si="2"/>
        <v>733.19999999999993</v>
      </c>
      <c r="CH15" s="3">
        <f t="shared" si="2"/>
        <v>733.19999999999993</v>
      </c>
      <c r="CI15" s="3">
        <f t="shared" si="2"/>
        <v>733.19999999999993</v>
      </c>
      <c r="CJ15" s="3">
        <f t="shared" si="2"/>
        <v>733.19999999999993</v>
      </c>
      <c r="CK15" s="3">
        <f t="shared" si="2"/>
        <v>733.19999999999993</v>
      </c>
      <c r="CL15" s="3">
        <f t="shared" si="2"/>
        <v>733.19999999999993</v>
      </c>
      <c r="CM15" s="3">
        <f t="shared" si="2"/>
        <v>733.19999999999993</v>
      </c>
      <c r="CN15" s="3">
        <f t="shared" si="2"/>
        <v>733.19999999999993</v>
      </c>
      <c r="CO15" s="3">
        <f t="shared" si="2"/>
        <v>733.19999999999993</v>
      </c>
      <c r="CP15" s="3">
        <f t="shared" si="2"/>
        <v>733.19999999999993</v>
      </c>
      <c r="CQ15" s="3">
        <f t="shared" si="2"/>
        <v>733.19999999999993</v>
      </c>
      <c r="CR15" s="3">
        <f t="shared" si="2"/>
        <v>733.19999999999993</v>
      </c>
      <c r="CS15" s="3">
        <f t="shared" si="2"/>
        <v>733.19999999999993</v>
      </c>
      <c r="CT15" s="3">
        <f t="shared" si="2"/>
        <v>733.19999999999993</v>
      </c>
      <c r="CU15" s="3">
        <f t="shared" ref="CU15:DB15" si="3">IF( (CU3&lt;350), 0, CU14*(CU3-350))</f>
        <v>733.19999999999993</v>
      </c>
      <c r="CV15" s="3">
        <f t="shared" si="3"/>
        <v>733.19999999999993</v>
      </c>
      <c r="CW15" s="3">
        <f t="shared" si="3"/>
        <v>733.19999999999993</v>
      </c>
      <c r="CX15" s="3">
        <f t="shared" si="3"/>
        <v>733.19999999999993</v>
      </c>
      <c r="CY15" s="3">
        <f t="shared" si="3"/>
        <v>733.19999999999993</v>
      </c>
      <c r="CZ15" s="3">
        <f t="shared" si="3"/>
        <v>733.19999999999993</v>
      </c>
      <c r="DA15" s="3">
        <f t="shared" si="3"/>
        <v>733.19999999999993</v>
      </c>
      <c r="DB15" s="3">
        <f t="shared" si="3"/>
        <v>733.19999999999993</v>
      </c>
      <c r="DC15" s="3">
        <f t="shared" ref="DC15:FB15" si="4">IF( (DC3&lt;350), 0, DC14*(DC3-350))</f>
        <v>733.19999999999993</v>
      </c>
      <c r="DD15" s="3">
        <f t="shared" si="4"/>
        <v>733.19999999999993</v>
      </c>
      <c r="DE15" s="3">
        <f t="shared" si="4"/>
        <v>733.19999999999993</v>
      </c>
      <c r="DF15" s="3">
        <f t="shared" si="4"/>
        <v>733.19999999999993</v>
      </c>
      <c r="DG15" s="3">
        <f t="shared" si="4"/>
        <v>733.19999999999993</v>
      </c>
      <c r="DH15" s="3">
        <f t="shared" si="4"/>
        <v>733.19999999999993</v>
      </c>
      <c r="DI15" s="3">
        <f t="shared" si="4"/>
        <v>733.19999999999993</v>
      </c>
      <c r="DJ15" s="3">
        <f t="shared" si="4"/>
        <v>733.19999999999993</v>
      </c>
      <c r="DK15" s="3">
        <f t="shared" si="4"/>
        <v>733.19999999999993</v>
      </c>
      <c r="DL15" s="3">
        <f t="shared" si="4"/>
        <v>733.19999999999993</v>
      </c>
      <c r="DM15" s="3">
        <f t="shared" si="4"/>
        <v>733.19999999999993</v>
      </c>
      <c r="DN15" s="3">
        <f t="shared" si="4"/>
        <v>733.19999999999993</v>
      </c>
      <c r="DO15" s="3">
        <f t="shared" si="4"/>
        <v>733.19999999999993</v>
      </c>
      <c r="DP15" s="3">
        <f t="shared" si="4"/>
        <v>733.19999999999993</v>
      </c>
      <c r="DQ15" s="3">
        <f t="shared" si="4"/>
        <v>733.19999999999993</v>
      </c>
      <c r="DR15" s="3">
        <f t="shared" si="4"/>
        <v>733.19999999999993</v>
      </c>
      <c r="DS15" s="3">
        <f t="shared" si="4"/>
        <v>733.19999999999993</v>
      </c>
      <c r="DT15" s="3">
        <f t="shared" si="4"/>
        <v>733.19999999999993</v>
      </c>
      <c r="DU15" s="3">
        <f t="shared" si="4"/>
        <v>733.19999999999993</v>
      </c>
      <c r="DV15" s="3">
        <f t="shared" si="4"/>
        <v>733.19999999999993</v>
      </c>
      <c r="DW15" s="3">
        <f t="shared" si="4"/>
        <v>733.19999999999993</v>
      </c>
      <c r="DX15" s="3">
        <f t="shared" si="4"/>
        <v>733.19999999999993</v>
      </c>
      <c r="DY15" s="3">
        <f t="shared" si="4"/>
        <v>733.19999999999993</v>
      </c>
      <c r="DZ15" s="3">
        <f t="shared" si="4"/>
        <v>733.19999999999993</v>
      </c>
      <c r="EA15" s="3">
        <f t="shared" si="4"/>
        <v>733.19999999999993</v>
      </c>
      <c r="EB15" s="3">
        <f t="shared" si="4"/>
        <v>733.19999999999993</v>
      </c>
      <c r="EC15" s="3">
        <f t="shared" si="4"/>
        <v>733.19999999999993</v>
      </c>
      <c r="ED15" s="3">
        <f t="shared" si="4"/>
        <v>733.19999999999993</v>
      </c>
      <c r="EE15" s="3">
        <f t="shared" si="4"/>
        <v>733.19999999999993</v>
      </c>
      <c r="EF15" s="3">
        <f t="shared" si="4"/>
        <v>733.19999999999993</v>
      </c>
      <c r="EG15" s="3">
        <f t="shared" si="4"/>
        <v>733.19999999999993</v>
      </c>
      <c r="EH15" s="3">
        <f t="shared" si="4"/>
        <v>733.19999999999993</v>
      </c>
      <c r="EI15" s="3">
        <f t="shared" si="4"/>
        <v>733.19999999999993</v>
      </c>
      <c r="EJ15" s="3">
        <f t="shared" si="4"/>
        <v>733.19999999999993</v>
      </c>
      <c r="EK15" s="3">
        <f t="shared" si="4"/>
        <v>733.19999999999993</v>
      </c>
      <c r="EL15" s="3">
        <f t="shared" si="4"/>
        <v>733.19999999999993</v>
      </c>
      <c r="EM15" s="3">
        <f t="shared" si="4"/>
        <v>733.19999999999993</v>
      </c>
      <c r="EN15" s="3">
        <f t="shared" si="4"/>
        <v>733.19999999999993</v>
      </c>
      <c r="EO15" s="3">
        <f t="shared" si="4"/>
        <v>733.19999999999993</v>
      </c>
      <c r="EP15" s="3">
        <f t="shared" si="4"/>
        <v>733.19999999999993</v>
      </c>
      <c r="EQ15" s="3">
        <f t="shared" si="4"/>
        <v>733.19999999999993</v>
      </c>
      <c r="ER15" s="3">
        <f t="shared" si="4"/>
        <v>733.19999999999993</v>
      </c>
      <c r="ES15" s="3">
        <f t="shared" si="4"/>
        <v>733.19999999999993</v>
      </c>
      <c r="ET15" s="3">
        <f t="shared" si="4"/>
        <v>733.19999999999993</v>
      </c>
      <c r="EU15" s="3">
        <f t="shared" si="4"/>
        <v>733.19999999999993</v>
      </c>
      <c r="EV15" s="3">
        <f t="shared" si="4"/>
        <v>733.19999999999993</v>
      </c>
      <c r="EW15" s="3">
        <f t="shared" si="4"/>
        <v>733.19999999999993</v>
      </c>
      <c r="EX15" s="3">
        <f t="shared" si="4"/>
        <v>733.19999999999993</v>
      </c>
      <c r="EY15" s="3">
        <f t="shared" si="4"/>
        <v>733.19999999999993</v>
      </c>
      <c r="EZ15" s="3">
        <f t="shared" si="4"/>
        <v>733.19999999999993</v>
      </c>
      <c r="FA15" s="3">
        <f t="shared" si="4"/>
        <v>733.19999999999993</v>
      </c>
      <c r="FB15" s="3">
        <f t="shared" si="4"/>
        <v>733.19999999999993</v>
      </c>
    </row>
    <row r="17" spans="1:158" x14ac:dyDescent="0.3">
      <c r="A17" s="3" t="s">
        <v>6</v>
      </c>
      <c r="C17" s="18">
        <f>Model!$C58</f>
        <v>1.248</v>
      </c>
      <c r="D17" s="18">
        <f>Model!$C58</f>
        <v>1.248</v>
      </c>
      <c r="E17" s="18">
        <f>Model!$C58</f>
        <v>1.248</v>
      </c>
      <c r="F17" s="18">
        <f>Model!$C58</f>
        <v>1.248</v>
      </c>
      <c r="G17" s="18">
        <f>Model!$C58</f>
        <v>1.248</v>
      </c>
      <c r="H17" s="18">
        <f>Model!$C58</f>
        <v>1.248</v>
      </c>
      <c r="I17" s="18">
        <f>Model!$C58</f>
        <v>1.248</v>
      </c>
      <c r="J17" s="18">
        <f>Model!$C58</f>
        <v>1.248</v>
      </c>
      <c r="K17" s="18">
        <f>Model!$C58</f>
        <v>1.248</v>
      </c>
      <c r="L17" s="18">
        <f>Model!$C58</f>
        <v>1.248</v>
      </c>
      <c r="M17" s="18">
        <f>Model!$C58</f>
        <v>1.248</v>
      </c>
      <c r="N17" s="18">
        <f>Model!$C58</f>
        <v>1.248</v>
      </c>
      <c r="O17" s="18">
        <f>Model!$C58</f>
        <v>1.248</v>
      </c>
      <c r="P17" s="18">
        <f>Model!$C58</f>
        <v>1.248</v>
      </c>
      <c r="Q17" s="18">
        <f>Model!$C58</f>
        <v>1.248</v>
      </c>
      <c r="R17" s="18">
        <f>Model!$C58</f>
        <v>1.248</v>
      </c>
      <c r="S17" s="18">
        <f>Model!$C58</f>
        <v>1.248</v>
      </c>
      <c r="T17" s="18">
        <f>Model!$C58</f>
        <v>1.248</v>
      </c>
      <c r="U17" s="18">
        <f>Model!$C58</f>
        <v>1.248</v>
      </c>
      <c r="V17" s="18">
        <f>Model!$C58</f>
        <v>1.248</v>
      </c>
      <c r="W17" s="18">
        <f>Model!$C58</f>
        <v>1.248</v>
      </c>
      <c r="X17" s="18">
        <f>Model!$C58</f>
        <v>1.248</v>
      </c>
      <c r="Y17" s="18">
        <f>Model!$C58</f>
        <v>1.248</v>
      </c>
      <c r="Z17" s="18">
        <f>Model!$C58</f>
        <v>1.248</v>
      </c>
      <c r="AA17" s="18">
        <f>Model!$C58</f>
        <v>1.248</v>
      </c>
      <c r="AB17" s="18">
        <f>Model!$C58</f>
        <v>1.248</v>
      </c>
      <c r="AC17" s="18">
        <f>Model!$C58</f>
        <v>1.248</v>
      </c>
      <c r="AD17" s="18">
        <f>Model!$C58</f>
        <v>1.248</v>
      </c>
      <c r="AE17" s="18">
        <f>Model!$C58</f>
        <v>1.248</v>
      </c>
      <c r="AF17" s="18">
        <f>Model!$C58</f>
        <v>1.248</v>
      </c>
      <c r="AG17" s="18">
        <f>Model!$C58</f>
        <v>1.248</v>
      </c>
      <c r="AH17" s="18">
        <f>Model!$C58</f>
        <v>1.248</v>
      </c>
      <c r="AI17" s="18">
        <f>Model!$C58</f>
        <v>1.248</v>
      </c>
      <c r="AJ17" s="18">
        <f>Model!$C58</f>
        <v>1.248</v>
      </c>
      <c r="AK17" s="18">
        <f>Model!$C58</f>
        <v>1.248</v>
      </c>
      <c r="AL17" s="18">
        <f>Model!$C58</f>
        <v>1.248</v>
      </c>
      <c r="AM17" s="18">
        <f>Model!$C58</f>
        <v>1.248</v>
      </c>
      <c r="AN17" s="18">
        <f>Model!$C58</f>
        <v>1.248</v>
      </c>
      <c r="AO17" s="18">
        <f>Model!$C58</f>
        <v>1.248</v>
      </c>
      <c r="AP17" s="18">
        <f>Model!$C58</f>
        <v>1.248</v>
      </c>
      <c r="AQ17" s="18">
        <f>Model!$C58</f>
        <v>1.248</v>
      </c>
      <c r="AR17" s="18">
        <f>Model!$C58</f>
        <v>1.248</v>
      </c>
      <c r="AS17" s="18">
        <f>Model!$C58</f>
        <v>1.248</v>
      </c>
      <c r="AT17" s="18">
        <f>Model!$C58</f>
        <v>1.248</v>
      </c>
      <c r="AU17" s="18">
        <f>Model!$C58</f>
        <v>1.248</v>
      </c>
      <c r="AV17" s="18">
        <f>Model!$C58</f>
        <v>1.248</v>
      </c>
      <c r="AW17" s="18">
        <f>Model!$C58</f>
        <v>1.248</v>
      </c>
      <c r="AX17" s="18">
        <f>Model!$C58</f>
        <v>1.248</v>
      </c>
      <c r="AY17" s="18">
        <f>Model!$C58</f>
        <v>1.248</v>
      </c>
      <c r="AZ17" s="18">
        <f>Model!$C58</f>
        <v>1.248</v>
      </c>
      <c r="BA17" s="18">
        <f>Model!$C58</f>
        <v>1.248</v>
      </c>
      <c r="BB17" s="18">
        <f>Model!$C58</f>
        <v>1.248</v>
      </c>
      <c r="BC17" s="18">
        <f>Model!$C58</f>
        <v>1.248</v>
      </c>
      <c r="BD17" s="18">
        <f>Model!$C58</f>
        <v>1.248</v>
      </c>
      <c r="BE17" s="18">
        <f>Model!$C58</f>
        <v>1.248</v>
      </c>
      <c r="BF17" s="18">
        <f>Model!$C58</f>
        <v>1.248</v>
      </c>
      <c r="BG17" s="18">
        <f>Model!$C58</f>
        <v>1.248</v>
      </c>
      <c r="BH17" s="18">
        <f>Model!$C58</f>
        <v>1.248</v>
      </c>
      <c r="BI17" s="18">
        <f>Model!$C58</f>
        <v>1.248</v>
      </c>
      <c r="BJ17" s="18">
        <f>Model!$C58</f>
        <v>1.248</v>
      </c>
      <c r="BK17" s="18">
        <f>Model!$C58</f>
        <v>1.248</v>
      </c>
      <c r="BL17" s="18">
        <f>Model!$C58</f>
        <v>1.248</v>
      </c>
      <c r="BM17" s="18">
        <f>Model!$C58</f>
        <v>1.248</v>
      </c>
      <c r="BN17" s="18">
        <f>Model!$C58</f>
        <v>1.248</v>
      </c>
      <c r="BO17" s="18">
        <f>Model!$C58</f>
        <v>1.248</v>
      </c>
      <c r="BP17" s="18">
        <f>Model!$C58</f>
        <v>1.248</v>
      </c>
      <c r="BQ17" s="18">
        <f>Model!$C58</f>
        <v>1.248</v>
      </c>
      <c r="BR17" s="18">
        <f>Model!$C58</f>
        <v>1.248</v>
      </c>
      <c r="BS17" s="18">
        <f>Model!$C58</f>
        <v>1.248</v>
      </c>
      <c r="BT17" s="18">
        <f>Model!$C58</f>
        <v>1.248</v>
      </c>
      <c r="BU17" s="18">
        <f>Model!$C58</f>
        <v>1.248</v>
      </c>
      <c r="BV17" s="18">
        <f>Model!$C58</f>
        <v>1.248</v>
      </c>
      <c r="BW17" s="18">
        <f>Model!$C58</f>
        <v>1.248</v>
      </c>
      <c r="BX17" s="18">
        <f>Model!$C58</f>
        <v>1.248</v>
      </c>
      <c r="BY17" s="18">
        <f>Model!$C58</f>
        <v>1.248</v>
      </c>
      <c r="BZ17" s="18">
        <f>Model!$C58</f>
        <v>1.248</v>
      </c>
      <c r="CA17" s="18">
        <f>Model!$C58</f>
        <v>1.248</v>
      </c>
      <c r="CB17" s="18">
        <f>Model!$C58</f>
        <v>1.248</v>
      </c>
      <c r="CC17" s="18">
        <f>Model!$C58</f>
        <v>1.248</v>
      </c>
      <c r="CD17" s="18">
        <f>Model!$C58</f>
        <v>1.248</v>
      </c>
      <c r="CE17" s="18">
        <f>Model!$C58</f>
        <v>1.248</v>
      </c>
      <c r="CF17" s="18">
        <f>Model!$C58</f>
        <v>1.248</v>
      </c>
      <c r="CG17" s="18">
        <f>Model!$C58</f>
        <v>1.248</v>
      </c>
      <c r="CH17" s="18">
        <f>Model!$C58</f>
        <v>1.248</v>
      </c>
      <c r="CI17" s="18">
        <f>Model!$C58</f>
        <v>1.248</v>
      </c>
      <c r="CJ17" s="18">
        <f>Model!$C58</f>
        <v>1.248</v>
      </c>
      <c r="CK17" s="18">
        <f>Model!$C58</f>
        <v>1.248</v>
      </c>
      <c r="CL17" s="18">
        <f>Model!$C58</f>
        <v>1.248</v>
      </c>
      <c r="CM17" s="18">
        <f>Model!$C58</f>
        <v>1.248</v>
      </c>
      <c r="CN17" s="18">
        <f>Model!$C58</f>
        <v>1.248</v>
      </c>
      <c r="CO17" s="18">
        <f>Model!$C58</f>
        <v>1.248</v>
      </c>
      <c r="CP17" s="18">
        <f>Model!$C58</f>
        <v>1.248</v>
      </c>
      <c r="CQ17" s="18">
        <f>Model!$C58</f>
        <v>1.248</v>
      </c>
      <c r="CR17" s="18">
        <f>Model!$C58</f>
        <v>1.248</v>
      </c>
      <c r="CS17" s="18">
        <f>Model!$C58</f>
        <v>1.248</v>
      </c>
      <c r="CT17" s="18">
        <f>Model!$C58</f>
        <v>1.248</v>
      </c>
      <c r="CU17" s="18">
        <f>Model!$C58</f>
        <v>1.248</v>
      </c>
      <c r="CV17" s="18">
        <f>Model!$C58</f>
        <v>1.248</v>
      </c>
      <c r="CW17" s="18">
        <f>Model!$C58</f>
        <v>1.248</v>
      </c>
      <c r="CX17" s="18">
        <f>Model!$C58</f>
        <v>1.248</v>
      </c>
      <c r="CY17" s="18">
        <f>Model!$C58</f>
        <v>1.248</v>
      </c>
      <c r="CZ17" s="18">
        <f>Model!$C58</f>
        <v>1.248</v>
      </c>
      <c r="DA17" s="18">
        <f>Model!$C58</f>
        <v>1.248</v>
      </c>
      <c r="DB17" s="18">
        <f>Model!$C58</f>
        <v>1.248</v>
      </c>
      <c r="DC17" s="18">
        <f>Model!$C58</f>
        <v>1.248</v>
      </c>
      <c r="DD17" s="18">
        <f>Model!$C58</f>
        <v>1.248</v>
      </c>
      <c r="DE17" s="18">
        <f>Model!$C58</f>
        <v>1.248</v>
      </c>
      <c r="DF17" s="18">
        <f>Model!$C58</f>
        <v>1.248</v>
      </c>
      <c r="DG17" s="18">
        <f>Model!$C58</f>
        <v>1.248</v>
      </c>
      <c r="DH17" s="18">
        <f>Model!$C58</f>
        <v>1.248</v>
      </c>
      <c r="DI17" s="18">
        <f>Model!$C58</f>
        <v>1.248</v>
      </c>
      <c r="DJ17" s="18">
        <f>Model!$C58</f>
        <v>1.248</v>
      </c>
      <c r="DK17" s="18">
        <f>Model!$C58</f>
        <v>1.248</v>
      </c>
      <c r="DL17" s="18">
        <f>Model!$C58</f>
        <v>1.248</v>
      </c>
      <c r="DM17" s="18">
        <f>Model!$C58</f>
        <v>1.248</v>
      </c>
      <c r="DN17" s="18">
        <f>Model!$C58</f>
        <v>1.248</v>
      </c>
      <c r="DO17" s="18">
        <f>Model!$C58</f>
        <v>1.248</v>
      </c>
      <c r="DP17" s="18">
        <f>Model!$C58</f>
        <v>1.248</v>
      </c>
      <c r="DQ17" s="18">
        <f>Model!$C58</f>
        <v>1.248</v>
      </c>
      <c r="DR17" s="18">
        <f>Model!$C58</f>
        <v>1.248</v>
      </c>
      <c r="DS17" s="18">
        <f>Model!$C58</f>
        <v>1.248</v>
      </c>
      <c r="DT17" s="18">
        <f>Model!$C58</f>
        <v>1.248</v>
      </c>
      <c r="DU17" s="18">
        <f>Model!$C58</f>
        <v>1.248</v>
      </c>
      <c r="DV17" s="18">
        <f>Model!$C58</f>
        <v>1.248</v>
      </c>
      <c r="DW17" s="18">
        <f>Model!$C58</f>
        <v>1.248</v>
      </c>
      <c r="DX17" s="18">
        <f>Model!$C58</f>
        <v>1.248</v>
      </c>
      <c r="DY17" s="18">
        <f>Model!$C58</f>
        <v>1.248</v>
      </c>
      <c r="DZ17" s="18">
        <f>Model!$C58</f>
        <v>1.248</v>
      </c>
      <c r="EA17" s="18">
        <f>Model!$C58</f>
        <v>1.248</v>
      </c>
      <c r="EB17" s="18">
        <f>Model!$C58</f>
        <v>1.248</v>
      </c>
      <c r="EC17" s="18">
        <f>Model!$C58</f>
        <v>1.248</v>
      </c>
      <c r="ED17" s="18">
        <f>Model!$C58</f>
        <v>1.248</v>
      </c>
      <c r="EE17" s="18">
        <f>Model!$C58</f>
        <v>1.248</v>
      </c>
      <c r="EF17" s="18">
        <f>Model!$C58</f>
        <v>1.248</v>
      </c>
      <c r="EG17" s="18">
        <f>Model!$C58</f>
        <v>1.248</v>
      </c>
      <c r="EH17" s="18">
        <f>Model!$C58</f>
        <v>1.248</v>
      </c>
      <c r="EI17" s="18">
        <f>Model!$C58</f>
        <v>1.248</v>
      </c>
      <c r="EJ17" s="18">
        <f>Model!$C58</f>
        <v>1.248</v>
      </c>
      <c r="EK17" s="18">
        <f>Model!$C58</f>
        <v>1.248</v>
      </c>
      <c r="EL17" s="18">
        <f>Model!$C58</f>
        <v>1.248</v>
      </c>
      <c r="EM17" s="18">
        <f>Model!$C58</f>
        <v>1.248</v>
      </c>
      <c r="EN17" s="18">
        <f>Model!$C58</f>
        <v>1.248</v>
      </c>
      <c r="EO17" s="18">
        <f>Model!$C58</f>
        <v>1.248</v>
      </c>
      <c r="EP17" s="18">
        <f>Model!$C58</f>
        <v>1.248</v>
      </c>
      <c r="EQ17" s="18">
        <f>Model!$C58</f>
        <v>1.248</v>
      </c>
      <c r="ER17" s="18">
        <f>Model!$C58</f>
        <v>1.248</v>
      </c>
      <c r="ES17" s="18">
        <f>Model!$C58</f>
        <v>1.248</v>
      </c>
      <c r="ET17" s="18">
        <f>Model!$C58</f>
        <v>1.248</v>
      </c>
      <c r="EU17" s="18">
        <f>Model!$C58</f>
        <v>1.248</v>
      </c>
      <c r="EV17" s="18">
        <f>Model!$C58</f>
        <v>1.248</v>
      </c>
      <c r="EW17" s="18">
        <f>Model!$C58</f>
        <v>1.248</v>
      </c>
      <c r="EX17" s="18">
        <f>Model!$C58</f>
        <v>1.248</v>
      </c>
      <c r="EY17" s="18">
        <f>Model!$C58</f>
        <v>1.248</v>
      </c>
      <c r="EZ17" s="18">
        <f>Model!$C58</f>
        <v>1.248</v>
      </c>
      <c r="FA17" s="18">
        <f>Model!$C58</f>
        <v>1.248</v>
      </c>
      <c r="FB17" s="18">
        <f>Model!$C58</f>
        <v>1.248</v>
      </c>
    </row>
    <row r="18" spans="1:158" x14ac:dyDescent="0.3">
      <c r="C18" s="3">
        <f t="shared" ref="C18:AH18" si="5">C3-275</f>
        <v>325</v>
      </c>
      <c r="D18" s="3">
        <f t="shared" si="5"/>
        <v>325</v>
      </c>
      <c r="E18" s="3">
        <f t="shared" si="5"/>
        <v>325</v>
      </c>
      <c r="F18" s="3">
        <f t="shared" si="5"/>
        <v>325</v>
      </c>
      <c r="G18" s="3">
        <f t="shared" si="5"/>
        <v>325</v>
      </c>
      <c r="H18" s="3">
        <f t="shared" si="5"/>
        <v>325</v>
      </c>
      <c r="I18" s="3">
        <f t="shared" si="5"/>
        <v>325</v>
      </c>
      <c r="J18" s="3">
        <f t="shared" si="5"/>
        <v>325</v>
      </c>
      <c r="K18" s="3">
        <f t="shared" si="5"/>
        <v>425</v>
      </c>
      <c r="L18" s="3">
        <f t="shared" si="5"/>
        <v>425</v>
      </c>
      <c r="M18" s="3">
        <f t="shared" si="5"/>
        <v>475</v>
      </c>
      <c r="N18" s="3">
        <f t="shared" si="5"/>
        <v>475</v>
      </c>
      <c r="O18" s="3">
        <f t="shared" si="5"/>
        <v>475</v>
      </c>
      <c r="P18" s="3">
        <f t="shared" si="5"/>
        <v>475</v>
      </c>
      <c r="Q18" s="3">
        <f t="shared" si="5"/>
        <v>575</v>
      </c>
      <c r="R18" s="3">
        <f t="shared" si="5"/>
        <v>575</v>
      </c>
      <c r="S18" s="3">
        <f t="shared" si="5"/>
        <v>675</v>
      </c>
      <c r="T18" s="3">
        <f t="shared" si="5"/>
        <v>675</v>
      </c>
      <c r="U18" s="3">
        <f t="shared" si="5"/>
        <v>675</v>
      </c>
      <c r="V18" s="3">
        <f t="shared" si="5"/>
        <v>675</v>
      </c>
      <c r="W18" s="3">
        <f t="shared" si="5"/>
        <v>675</v>
      </c>
      <c r="X18" s="3">
        <f t="shared" si="5"/>
        <v>675</v>
      </c>
      <c r="Y18" s="3">
        <f t="shared" si="5"/>
        <v>675</v>
      </c>
      <c r="Z18" s="3">
        <f t="shared" si="5"/>
        <v>675</v>
      </c>
      <c r="AA18" s="3">
        <f t="shared" si="5"/>
        <v>675</v>
      </c>
      <c r="AB18" s="3">
        <f t="shared" si="5"/>
        <v>675</v>
      </c>
      <c r="AC18" s="3">
        <f t="shared" si="5"/>
        <v>675</v>
      </c>
      <c r="AD18" s="3">
        <f t="shared" si="5"/>
        <v>675</v>
      </c>
      <c r="AE18" s="3">
        <f t="shared" si="5"/>
        <v>675</v>
      </c>
      <c r="AF18" s="3">
        <f t="shared" si="5"/>
        <v>675</v>
      </c>
      <c r="AG18" s="3">
        <f t="shared" si="5"/>
        <v>675</v>
      </c>
      <c r="AH18" s="3">
        <f t="shared" si="5"/>
        <v>675</v>
      </c>
      <c r="AI18" s="3">
        <f t="shared" ref="AI18:BN18" si="6">AI3-275</f>
        <v>675</v>
      </c>
      <c r="AJ18" s="3">
        <f t="shared" si="6"/>
        <v>675</v>
      </c>
      <c r="AK18" s="3">
        <f t="shared" si="6"/>
        <v>675</v>
      </c>
      <c r="AL18" s="3">
        <f t="shared" si="6"/>
        <v>675</v>
      </c>
      <c r="AM18" s="3">
        <f t="shared" si="6"/>
        <v>675</v>
      </c>
      <c r="AN18" s="3">
        <f t="shared" si="6"/>
        <v>675</v>
      </c>
      <c r="AO18" s="3">
        <f t="shared" si="6"/>
        <v>675</v>
      </c>
      <c r="AP18" s="3">
        <f t="shared" si="6"/>
        <v>675</v>
      </c>
      <c r="AQ18" s="3">
        <f t="shared" si="6"/>
        <v>675</v>
      </c>
      <c r="AR18" s="3">
        <f t="shared" si="6"/>
        <v>675</v>
      </c>
      <c r="AS18" s="3">
        <f t="shared" si="6"/>
        <v>675</v>
      </c>
      <c r="AT18" s="3">
        <f t="shared" si="6"/>
        <v>675</v>
      </c>
      <c r="AU18" s="3">
        <f t="shared" si="6"/>
        <v>675</v>
      </c>
      <c r="AV18" s="3">
        <f t="shared" si="6"/>
        <v>675</v>
      </c>
      <c r="AW18" s="3">
        <f t="shared" si="6"/>
        <v>675</v>
      </c>
      <c r="AX18" s="3">
        <f t="shared" si="6"/>
        <v>675</v>
      </c>
      <c r="AY18" s="3">
        <f t="shared" si="6"/>
        <v>675</v>
      </c>
      <c r="AZ18" s="3">
        <f t="shared" si="6"/>
        <v>675</v>
      </c>
      <c r="BA18" s="3">
        <f t="shared" si="6"/>
        <v>675</v>
      </c>
      <c r="BB18" s="3">
        <f t="shared" si="6"/>
        <v>675</v>
      </c>
      <c r="BC18" s="3">
        <f t="shared" si="6"/>
        <v>675</v>
      </c>
      <c r="BD18" s="3">
        <f t="shared" si="6"/>
        <v>675</v>
      </c>
      <c r="BE18" s="3">
        <f t="shared" si="6"/>
        <v>675</v>
      </c>
      <c r="BF18" s="3">
        <f t="shared" si="6"/>
        <v>675</v>
      </c>
      <c r="BG18" s="3">
        <f t="shared" si="6"/>
        <v>675</v>
      </c>
      <c r="BH18" s="3">
        <f t="shared" si="6"/>
        <v>675</v>
      </c>
      <c r="BI18" s="3">
        <f t="shared" si="6"/>
        <v>675</v>
      </c>
      <c r="BJ18" s="3">
        <f t="shared" si="6"/>
        <v>675</v>
      </c>
      <c r="BK18" s="3">
        <f t="shared" si="6"/>
        <v>675</v>
      </c>
      <c r="BL18" s="3">
        <f t="shared" si="6"/>
        <v>675</v>
      </c>
      <c r="BM18" s="3">
        <f t="shared" si="6"/>
        <v>675</v>
      </c>
      <c r="BN18" s="3">
        <f t="shared" si="6"/>
        <v>675</v>
      </c>
      <c r="BO18" s="3">
        <f t="shared" ref="BO18:CT18" si="7">BO3-275</f>
        <v>675</v>
      </c>
      <c r="BP18" s="3">
        <f t="shared" si="7"/>
        <v>675</v>
      </c>
      <c r="BQ18" s="3">
        <f t="shared" si="7"/>
        <v>675</v>
      </c>
      <c r="BR18" s="3">
        <f t="shared" si="7"/>
        <v>675</v>
      </c>
      <c r="BS18" s="3">
        <f t="shared" si="7"/>
        <v>675</v>
      </c>
      <c r="BT18" s="3">
        <f t="shared" si="7"/>
        <v>675</v>
      </c>
      <c r="BU18" s="3">
        <f t="shared" si="7"/>
        <v>675</v>
      </c>
      <c r="BV18" s="3">
        <f t="shared" si="7"/>
        <v>675</v>
      </c>
      <c r="BW18" s="3">
        <f t="shared" si="7"/>
        <v>675</v>
      </c>
      <c r="BX18" s="3">
        <f t="shared" si="7"/>
        <v>675</v>
      </c>
      <c r="BY18" s="3">
        <f t="shared" si="7"/>
        <v>675</v>
      </c>
      <c r="BZ18" s="3">
        <f t="shared" si="7"/>
        <v>675</v>
      </c>
      <c r="CA18" s="3">
        <f t="shared" si="7"/>
        <v>675</v>
      </c>
      <c r="CB18" s="3">
        <f t="shared" si="7"/>
        <v>675</v>
      </c>
      <c r="CC18" s="3">
        <f t="shared" si="7"/>
        <v>675</v>
      </c>
      <c r="CD18" s="3">
        <f t="shared" si="7"/>
        <v>675</v>
      </c>
      <c r="CE18" s="3">
        <f t="shared" si="7"/>
        <v>675</v>
      </c>
      <c r="CF18" s="3">
        <f t="shared" si="7"/>
        <v>675</v>
      </c>
      <c r="CG18" s="3">
        <f t="shared" si="7"/>
        <v>675</v>
      </c>
      <c r="CH18" s="3">
        <f t="shared" si="7"/>
        <v>675</v>
      </c>
      <c r="CI18" s="3">
        <f t="shared" si="7"/>
        <v>675</v>
      </c>
      <c r="CJ18" s="3">
        <f t="shared" si="7"/>
        <v>675</v>
      </c>
      <c r="CK18" s="3">
        <f t="shared" si="7"/>
        <v>675</v>
      </c>
      <c r="CL18" s="3">
        <f t="shared" si="7"/>
        <v>675</v>
      </c>
      <c r="CM18" s="3">
        <f t="shared" si="7"/>
        <v>675</v>
      </c>
      <c r="CN18" s="3">
        <f t="shared" si="7"/>
        <v>675</v>
      </c>
      <c r="CO18" s="3">
        <f t="shared" si="7"/>
        <v>675</v>
      </c>
      <c r="CP18" s="3">
        <f t="shared" si="7"/>
        <v>675</v>
      </c>
      <c r="CQ18" s="3">
        <f t="shared" si="7"/>
        <v>675</v>
      </c>
      <c r="CR18" s="3">
        <f t="shared" si="7"/>
        <v>675</v>
      </c>
      <c r="CS18" s="3">
        <f t="shared" si="7"/>
        <v>675</v>
      </c>
      <c r="CT18" s="3">
        <f t="shared" si="7"/>
        <v>675</v>
      </c>
      <c r="CU18" s="3">
        <f t="shared" ref="CU18:DB18" si="8">CU3-275</f>
        <v>675</v>
      </c>
      <c r="CV18" s="3">
        <f t="shared" si="8"/>
        <v>675</v>
      </c>
      <c r="CW18" s="3">
        <f t="shared" si="8"/>
        <v>675</v>
      </c>
      <c r="CX18" s="3">
        <f t="shared" si="8"/>
        <v>675</v>
      </c>
      <c r="CY18" s="3">
        <f t="shared" si="8"/>
        <v>675</v>
      </c>
      <c r="CZ18" s="3">
        <f t="shared" si="8"/>
        <v>675</v>
      </c>
      <c r="DA18" s="3">
        <f t="shared" si="8"/>
        <v>675</v>
      </c>
      <c r="DB18" s="3">
        <f t="shared" si="8"/>
        <v>675</v>
      </c>
      <c r="DC18" s="3">
        <f t="shared" ref="DC18:FB18" si="9">DC3-275</f>
        <v>675</v>
      </c>
      <c r="DD18" s="3">
        <f t="shared" si="9"/>
        <v>675</v>
      </c>
      <c r="DE18" s="3">
        <f t="shared" si="9"/>
        <v>675</v>
      </c>
      <c r="DF18" s="3">
        <f t="shared" si="9"/>
        <v>675</v>
      </c>
      <c r="DG18" s="3">
        <f t="shared" si="9"/>
        <v>675</v>
      </c>
      <c r="DH18" s="3">
        <f t="shared" si="9"/>
        <v>675</v>
      </c>
      <c r="DI18" s="3">
        <f t="shared" si="9"/>
        <v>675</v>
      </c>
      <c r="DJ18" s="3">
        <f t="shared" si="9"/>
        <v>675</v>
      </c>
      <c r="DK18" s="3">
        <f t="shared" si="9"/>
        <v>675</v>
      </c>
      <c r="DL18" s="3">
        <f t="shared" si="9"/>
        <v>675</v>
      </c>
      <c r="DM18" s="3">
        <f t="shared" si="9"/>
        <v>675</v>
      </c>
      <c r="DN18" s="3">
        <f t="shared" si="9"/>
        <v>675</v>
      </c>
      <c r="DO18" s="3">
        <f t="shared" si="9"/>
        <v>675</v>
      </c>
      <c r="DP18" s="3">
        <f t="shared" si="9"/>
        <v>675</v>
      </c>
      <c r="DQ18" s="3">
        <f t="shared" si="9"/>
        <v>675</v>
      </c>
      <c r="DR18" s="3">
        <f t="shared" si="9"/>
        <v>675</v>
      </c>
      <c r="DS18" s="3">
        <f t="shared" si="9"/>
        <v>675</v>
      </c>
      <c r="DT18" s="3">
        <f t="shared" si="9"/>
        <v>675</v>
      </c>
      <c r="DU18" s="3">
        <f t="shared" si="9"/>
        <v>675</v>
      </c>
      <c r="DV18" s="3">
        <f t="shared" si="9"/>
        <v>675</v>
      </c>
      <c r="DW18" s="3">
        <f t="shared" si="9"/>
        <v>675</v>
      </c>
      <c r="DX18" s="3">
        <f t="shared" si="9"/>
        <v>675</v>
      </c>
      <c r="DY18" s="3">
        <f t="shared" si="9"/>
        <v>675</v>
      </c>
      <c r="DZ18" s="3">
        <f t="shared" si="9"/>
        <v>675</v>
      </c>
      <c r="EA18" s="3">
        <f t="shared" si="9"/>
        <v>675</v>
      </c>
      <c r="EB18" s="3">
        <f t="shared" si="9"/>
        <v>675</v>
      </c>
      <c r="EC18" s="3">
        <f t="shared" si="9"/>
        <v>675</v>
      </c>
      <c r="ED18" s="3">
        <f t="shared" si="9"/>
        <v>675</v>
      </c>
      <c r="EE18" s="3">
        <f t="shared" si="9"/>
        <v>675</v>
      </c>
      <c r="EF18" s="3">
        <f t="shared" si="9"/>
        <v>675</v>
      </c>
      <c r="EG18" s="3">
        <f t="shared" si="9"/>
        <v>675</v>
      </c>
      <c r="EH18" s="3">
        <f t="shared" si="9"/>
        <v>675</v>
      </c>
      <c r="EI18" s="3">
        <f t="shared" si="9"/>
        <v>675</v>
      </c>
      <c r="EJ18" s="3">
        <f t="shared" si="9"/>
        <v>675</v>
      </c>
      <c r="EK18" s="3">
        <f t="shared" si="9"/>
        <v>675</v>
      </c>
      <c r="EL18" s="3">
        <f t="shared" si="9"/>
        <v>675</v>
      </c>
      <c r="EM18" s="3">
        <f t="shared" si="9"/>
        <v>675</v>
      </c>
      <c r="EN18" s="3">
        <f t="shared" si="9"/>
        <v>675</v>
      </c>
      <c r="EO18" s="3">
        <f t="shared" si="9"/>
        <v>675</v>
      </c>
      <c r="EP18" s="3">
        <f t="shared" si="9"/>
        <v>675</v>
      </c>
      <c r="EQ18" s="3">
        <f t="shared" si="9"/>
        <v>675</v>
      </c>
      <c r="ER18" s="3">
        <f t="shared" si="9"/>
        <v>675</v>
      </c>
      <c r="ES18" s="3">
        <f t="shared" si="9"/>
        <v>675</v>
      </c>
      <c r="ET18" s="3">
        <f t="shared" si="9"/>
        <v>675</v>
      </c>
      <c r="EU18" s="3">
        <f t="shared" si="9"/>
        <v>675</v>
      </c>
      <c r="EV18" s="3">
        <f t="shared" si="9"/>
        <v>675</v>
      </c>
      <c r="EW18" s="3">
        <f t="shared" si="9"/>
        <v>675</v>
      </c>
      <c r="EX18" s="3">
        <f t="shared" si="9"/>
        <v>675</v>
      </c>
      <c r="EY18" s="3">
        <f t="shared" si="9"/>
        <v>675</v>
      </c>
      <c r="EZ18" s="3">
        <f t="shared" si="9"/>
        <v>675</v>
      </c>
      <c r="FA18" s="3">
        <f t="shared" si="9"/>
        <v>675</v>
      </c>
      <c r="FB18" s="3">
        <f t="shared" si="9"/>
        <v>675</v>
      </c>
    </row>
    <row r="19" spans="1:158" x14ac:dyDescent="0.3">
      <c r="C19" s="3">
        <f t="shared" ref="C19:AH19" si="10">IF(C18&lt;0, 0, (C3-275)*C17)</f>
        <v>405.6</v>
      </c>
      <c r="D19" s="3">
        <f t="shared" si="10"/>
        <v>405.6</v>
      </c>
      <c r="E19" s="3">
        <f t="shared" si="10"/>
        <v>405.6</v>
      </c>
      <c r="F19" s="3">
        <f t="shared" si="10"/>
        <v>405.6</v>
      </c>
      <c r="G19" s="3">
        <f t="shared" si="10"/>
        <v>405.6</v>
      </c>
      <c r="H19" s="3">
        <f t="shared" si="10"/>
        <v>405.6</v>
      </c>
      <c r="I19" s="3">
        <f t="shared" si="10"/>
        <v>405.6</v>
      </c>
      <c r="J19" s="3">
        <f t="shared" si="10"/>
        <v>405.6</v>
      </c>
      <c r="K19" s="3">
        <f t="shared" si="10"/>
        <v>530.4</v>
      </c>
      <c r="L19" s="3">
        <f t="shared" si="10"/>
        <v>530.4</v>
      </c>
      <c r="M19" s="3">
        <f t="shared" si="10"/>
        <v>592.79999999999995</v>
      </c>
      <c r="N19" s="3">
        <f t="shared" si="10"/>
        <v>592.79999999999995</v>
      </c>
      <c r="O19" s="3">
        <f t="shared" si="10"/>
        <v>592.79999999999995</v>
      </c>
      <c r="P19" s="3">
        <f t="shared" si="10"/>
        <v>592.79999999999995</v>
      </c>
      <c r="Q19" s="3">
        <f t="shared" si="10"/>
        <v>717.6</v>
      </c>
      <c r="R19" s="3">
        <f t="shared" si="10"/>
        <v>717.6</v>
      </c>
      <c r="S19" s="3">
        <f t="shared" si="10"/>
        <v>842.4</v>
      </c>
      <c r="T19" s="3">
        <f t="shared" si="10"/>
        <v>842.4</v>
      </c>
      <c r="U19" s="3">
        <f t="shared" si="10"/>
        <v>842.4</v>
      </c>
      <c r="V19" s="3">
        <f t="shared" si="10"/>
        <v>842.4</v>
      </c>
      <c r="W19" s="3">
        <f t="shared" si="10"/>
        <v>842.4</v>
      </c>
      <c r="X19" s="3">
        <f t="shared" si="10"/>
        <v>842.4</v>
      </c>
      <c r="Y19" s="3">
        <f t="shared" si="10"/>
        <v>842.4</v>
      </c>
      <c r="Z19" s="3">
        <f t="shared" si="10"/>
        <v>842.4</v>
      </c>
      <c r="AA19" s="3">
        <f t="shared" si="10"/>
        <v>842.4</v>
      </c>
      <c r="AB19" s="3">
        <f t="shared" si="10"/>
        <v>842.4</v>
      </c>
      <c r="AC19" s="3">
        <f t="shared" si="10"/>
        <v>842.4</v>
      </c>
      <c r="AD19" s="3">
        <f t="shared" si="10"/>
        <v>842.4</v>
      </c>
      <c r="AE19" s="3">
        <f t="shared" si="10"/>
        <v>842.4</v>
      </c>
      <c r="AF19" s="3">
        <f t="shared" si="10"/>
        <v>842.4</v>
      </c>
      <c r="AG19" s="3">
        <f t="shared" si="10"/>
        <v>842.4</v>
      </c>
      <c r="AH19" s="3">
        <f t="shared" si="10"/>
        <v>842.4</v>
      </c>
      <c r="AI19" s="3">
        <f t="shared" ref="AI19:BN19" si="11">IF(AI18&lt;0, 0, (AI3-275)*AI17)</f>
        <v>842.4</v>
      </c>
      <c r="AJ19" s="3">
        <f t="shared" si="11"/>
        <v>842.4</v>
      </c>
      <c r="AK19" s="3">
        <f t="shared" si="11"/>
        <v>842.4</v>
      </c>
      <c r="AL19" s="3">
        <f t="shared" si="11"/>
        <v>842.4</v>
      </c>
      <c r="AM19" s="3">
        <f t="shared" si="11"/>
        <v>842.4</v>
      </c>
      <c r="AN19" s="3">
        <f t="shared" si="11"/>
        <v>842.4</v>
      </c>
      <c r="AO19" s="3">
        <f t="shared" si="11"/>
        <v>842.4</v>
      </c>
      <c r="AP19" s="3">
        <f t="shared" si="11"/>
        <v>842.4</v>
      </c>
      <c r="AQ19" s="3">
        <f t="shared" si="11"/>
        <v>842.4</v>
      </c>
      <c r="AR19" s="3">
        <f t="shared" si="11"/>
        <v>842.4</v>
      </c>
      <c r="AS19" s="3">
        <f t="shared" si="11"/>
        <v>842.4</v>
      </c>
      <c r="AT19" s="3">
        <f t="shared" si="11"/>
        <v>842.4</v>
      </c>
      <c r="AU19" s="3">
        <f t="shared" si="11"/>
        <v>842.4</v>
      </c>
      <c r="AV19" s="3">
        <f t="shared" si="11"/>
        <v>842.4</v>
      </c>
      <c r="AW19" s="3">
        <f t="shared" si="11"/>
        <v>842.4</v>
      </c>
      <c r="AX19" s="3">
        <f t="shared" si="11"/>
        <v>842.4</v>
      </c>
      <c r="AY19" s="3">
        <f t="shared" si="11"/>
        <v>842.4</v>
      </c>
      <c r="AZ19" s="3">
        <f t="shared" si="11"/>
        <v>842.4</v>
      </c>
      <c r="BA19" s="3">
        <f t="shared" si="11"/>
        <v>842.4</v>
      </c>
      <c r="BB19" s="3">
        <f t="shared" si="11"/>
        <v>842.4</v>
      </c>
      <c r="BC19" s="3">
        <f t="shared" si="11"/>
        <v>842.4</v>
      </c>
      <c r="BD19" s="3">
        <f t="shared" si="11"/>
        <v>842.4</v>
      </c>
      <c r="BE19" s="3">
        <f t="shared" si="11"/>
        <v>842.4</v>
      </c>
      <c r="BF19" s="3">
        <f t="shared" si="11"/>
        <v>842.4</v>
      </c>
      <c r="BG19" s="3">
        <f t="shared" si="11"/>
        <v>842.4</v>
      </c>
      <c r="BH19" s="3">
        <f t="shared" si="11"/>
        <v>842.4</v>
      </c>
      <c r="BI19" s="3">
        <f t="shared" si="11"/>
        <v>842.4</v>
      </c>
      <c r="BJ19" s="3">
        <f t="shared" si="11"/>
        <v>842.4</v>
      </c>
      <c r="BK19" s="3">
        <f t="shared" si="11"/>
        <v>842.4</v>
      </c>
      <c r="BL19" s="3">
        <f t="shared" si="11"/>
        <v>842.4</v>
      </c>
      <c r="BM19" s="3">
        <f t="shared" si="11"/>
        <v>842.4</v>
      </c>
      <c r="BN19" s="3">
        <f t="shared" si="11"/>
        <v>842.4</v>
      </c>
      <c r="BO19" s="3">
        <f t="shared" ref="BO19:CT19" si="12">IF(BO18&lt;0, 0, (BO3-275)*BO17)</f>
        <v>842.4</v>
      </c>
      <c r="BP19" s="3">
        <f t="shared" si="12"/>
        <v>842.4</v>
      </c>
      <c r="BQ19" s="3">
        <f t="shared" si="12"/>
        <v>842.4</v>
      </c>
      <c r="BR19" s="3">
        <f t="shared" si="12"/>
        <v>842.4</v>
      </c>
      <c r="BS19" s="3">
        <f t="shared" si="12"/>
        <v>842.4</v>
      </c>
      <c r="BT19" s="3">
        <f t="shared" si="12"/>
        <v>842.4</v>
      </c>
      <c r="BU19" s="3">
        <f t="shared" si="12"/>
        <v>842.4</v>
      </c>
      <c r="BV19" s="3">
        <f t="shared" si="12"/>
        <v>842.4</v>
      </c>
      <c r="BW19" s="3">
        <f t="shared" si="12"/>
        <v>842.4</v>
      </c>
      <c r="BX19" s="3">
        <f t="shared" si="12"/>
        <v>842.4</v>
      </c>
      <c r="BY19" s="3">
        <f t="shared" si="12"/>
        <v>842.4</v>
      </c>
      <c r="BZ19" s="3">
        <f t="shared" si="12"/>
        <v>842.4</v>
      </c>
      <c r="CA19" s="3">
        <f t="shared" si="12"/>
        <v>842.4</v>
      </c>
      <c r="CB19" s="3">
        <f t="shared" si="12"/>
        <v>842.4</v>
      </c>
      <c r="CC19" s="3">
        <f t="shared" si="12"/>
        <v>842.4</v>
      </c>
      <c r="CD19" s="3">
        <f t="shared" si="12"/>
        <v>842.4</v>
      </c>
      <c r="CE19" s="3">
        <f t="shared" si="12"/>
        <v>842.4</v>
      </c>
      <c r="CF19" s="3">
        <f t="shared" si="12"/>
        <v>842.4</v>
      </c>
      <c r="CG19" s="3">
        <f t="shared" si="12"/>
        <v>842.4</v>
      </c>
      <c r="CH19" s="3">
        <f t="shared" si="12"/>
        <v>842.4</v>
      </c>
      <c r="CI19" s="3">
        <f t="shared" si="12"/>
        <v>842.4</v>
      </c>
      <c r="CJ19" s="3">
        <f t="shared" si="12"/>
        <v>842.4</v>
      </c>
      <c r="CK19" s="3">
        <f t="shared" si="12"/>
        <v>842.4</v>
      </c>
      <c r="CL19" s="3">
        <f t="shared" si="12"/>
        <v>842.4</v>
      </c>
      <c r="CM19" s="3">
        <f t="shared" si="12"/>
        <v>842.4</v>
      </c>
      <c r="CN19" s="3">
        <f t="shared" si="12"/>
        <v>842.4</v>
      </c>
      <c r="CO19" s="3">
        <f t="shared" si="12"/>
        <v>842.4</v>
      </c>
      <c r="CP19" s="3">
        <f t="shared" si="12"/>
        <v>842.4</v>
      </c>
      <c r="CQ19" s="3">
        <f t="shared" si="12"/>
        <v>842.4</v>
      </c>
      <c r="CR19" s="3">
        <f t="shared" si="12"/>
        <v>842.4</v>
      </c>
      <c r="CS19" s="3">
        <f t="shared" si="12"/>
        <v>842.4</v>
      </c>
      <c r="CT19" s="3">
        <f t="shared" si="12"/>
        <v>842.4</v>
      </c>
      <c r="CU19" s="3">
        <f t="shared" ref="CU19:DB19" si="13">IF(CU18&lt;0, 0, (CU3-275)*CU17)</f>
        <v>842.4</v>
      </c>
      <c r="CV19" s="3">
        <f t="shared" si="13"/>
        <v>842.4</v>
      </c>
      <c r="CW19" s="3">
        <f t="shared" si="13"/>
        <v>842.4</v>
      </c>
      <c r="CX19" s="3">
        <f t="shared" si="13"/>
        <v>842.4</v>
      </c>
      <c r="CY19" s="3">
        <f t="shared" si="13"/>
        <v>842.4</v>
      </c>
      <c r="CZ19" s="3">
        <f t="shared" si="13"/>
        <v>842.4</v>
      </c>
      <c r="DA19" s="3">
        <f t="shared" si="13"/>
        <v>842.4</v>
      </c>
      <c r="DB19" s="3">
        <f t="shared" si="13"/>
        <v>842.4</v>
      </c>
      <c r="DC19" s="3">
        <f t="shared" ref="DC19:FB19" si="14">IF(DC18&lt;0, 0, (DC3-275)*DC17)</f>
        <v>842.4</v>
      </c>
      <c r="DD19" s="3">
        <f t="shared" si="14"/>
        <v>842.4</v>
      </c>
      <c r="DE19" s="3">
        <f t="shared" si="14"/>
        <v>842.4</v>
      </c>
      <c r="DF19" s="3">
        <f t="shared" si="14"/>
        <v>842.4</v>
      </c>
      <c r="DG19" s="3">
        <f t="shared" si="14"/>
        <v>842.4</v>
      </c>
      <c r="DH19" s="3">
        <f t="shared" si="14"/>
        <v>842.4</v>
      </c>
      <c r="DI19" s="3">
        <f t="shared" si="14"/>
        <v>842.4</v>
      </c>
      <c r="DJ19" s="3">
        <f t="shared" si="14"/>
        <v>842.4</v>
      </c>
      <c r="DK19" s="3">
        <f t="shared" si="14"/>
        <v>842.4</v>
      </c>
      <c r="DL19" s="3">
        <f t="shared" si="14"/>
        <v>842.4</v>
      </c>
      <c r="DM19" s="3">
        <f t="shared" si="14"/>
        <v>842.4</v>
      </c>
      <c r="DN19" s="3">
        <f t="shared" si="14"/>
        <v>842.4</v>
      </c>
      <c r="DO19" s="3">
        <f t="shared" si="14"/>
        <v>842.4</v>
      </c>
      <c r="DP19" s="3">
        <f t="shared" si="14"/>
        <v>842.4</v>
      </c>
      <c r="DQ19" s="3">
        <f t="shared" si="14"/>
        <v>842.4</v>
      </c>
      <c r="DR19" s="3">
        <f t="shared" si="14"/>
        <v>842.4</v>
      </c>
      <c r="DS19" s="3">
        <f t="shared" si="14"/>
        <v>842.4</v>
      </c>
      <c r="DT19" s="3">
        <f t="shared" si="14"/>
        <v>842.4</v>
      </c>
      <c r="DU19" s="3">
        <f t="shared" si="14"/>
        <v>842.4</v>
      </c>
      <c r="DV19" s="3">
        <f t="shared" si="14"/>
        <v>842.4</v>
      </c>
      <c r="DW19" s="3">
        <f t="shared" si="14"/>
        <v>842.4</v>
      </c>
      <c r="DX19" s="3">
        <f t="shared" si="14"/>
        <v>842.4</v>
      </c>
      <c r="DY19" s="3">
        <f t="shared" si="14"/>
        <v>842.4</v>
      </c>
      <c r="DZ19" s="3">
        <f t="shared" si="14"/>
        <v>842.4</v>
      </c>
      <c r="EA19" s="3">
        <f t="shared" si="14"/>
        <v>842.4</v>
      </c>
      <c r="EB19" s="3">
        <f t="shared" si="14"/>
        <v>842.4</v>
      </c>
      <c r="EC19" s="3">
        <f t="shared" si="14"/>
        <v>842.4</v>
      </c>
      <c r="ED19" s="3">
        <f t="shared" si="14"/>
        <v>842.4</v>
      </c>
      <c r="EE19" s="3">
        <f t="shared" si="14"/>
        <v>842.4</v>
      </c>
      <c r="EF19" s="3">
        <f t="shared" si="14"/>
        <v>842.4</v>
      </c>
      <c r="EG19" s="3">
        <f t="shared" si="14"/>
        <v>842.4</v>
      </c>
      <c r="EH19" s="3">
        <f t="shared" si="14"/>
        <v>842.4</v>
      </c>
      <c r="EI19" s="3">
        <f t="shared" si="14"/>
        <v>842.4</v>
      </c>
      <c r="EJ19" s="3">
        <f t="shared" si="14"/>
        <v>842.4</v>
      </c>
      <c r="EK19" s="3">
        <f t="shared" si="14"/>
        <v>842.4</v>
      </c>
      <c r="EL19" s="3">
        <f t="shared" si="14"/>
        <v>842.4</v>
      </c>
      <c r="EM19" s="3">
        <f t="shared" si="14"/>
        <v>842.4</v>
      </c>
      <c r="EN19" s="3">
        <f t="shared" si="14"/>
        <v>842.4</v>
      </c>
      <c r="EO19" s="3">
        <f t="shared" si="14"/>
        <v>842.4</v>
      </c>
      <c r="EP19" s="3">
        <f t="shared" si="14"/>
        <v>842.4</v>
      </c>
      <c r="EQ19" s="3">
        <f t="shared" si="14"/>
        <v>842.4</v>
      </c>
      <c r="ER19" s="3">
        <f t="shared" si="14"/>
        <v>842.4</v>
      </c>
      <c r="ES19" s="3">
        <f t="shared" si="14"/>
        <v>842.4</v>
      </c>
      <c r="ET19" s="3">
        <f t="shared" si="14"/>
        <v>842.4</v>
      </c>
      <c r="EU19" s="3">
        <f t="shared" si="14"/>
        <v>842.4</v>
      </c>
      <c r="EV19" s="3">
        <f t="shared" si="14"/>
        <v>842.4</v>
      </c>
      <c r="EW19" s="3">
        <f t="shared" si="14"/>
        <v>842.4</v>
      </c>
      <c r="EX19" s="3">
        <f t="shared" si="14"/>
        <v>842.4</v>
      </c>
      <c r="EY19" s="3">
        <f t="shared" si="14"/>
        <v>842.4</v>
      </c>
      <c r="EZ19" s="3">
        <f t="shared" si="14"/>
        <v>842.4</v>
      </c>
      <c r="FA19" s="3">
        <f t="shared" si="14"/>
        <v>842.4</v>
      </c>
      <c r="FB19" s="3">
        <f t="shared" si="14"/>
        <v>842.4</v>
      </c>
    </row>
    <row r="21" spans="1:158" x14ac:dyDescent="0.3">
      <c r="A21" s="3" t="s">
        <v>100</v>
      </c>
      <c r="B21" s="18">
        <v>0.2</v>
      </c>
    </row>
    <row r="22" spans="1:158" x14ac:dyDescent="0.3">
      <c r="A22" s="3" t="s">
        <v>99</v>
      </c>
      <c r="B22" s="19">
        <v>9.5000000000000001E-2</v>
      </c>
    </row>
    <row r="24" spans="1:158" x14ac:dyDescent="0.3">
      <c r="A24" s="3" t="s">
        <v>96</v>
      </c>
      <c r="C24" s="4">
        <f>SUM(Trading!C53:C54)</f>
        <v>26164.934236861114</v>
      </c>
      <c r="D24" s="4">
        <f>SUM(Trading!D53:D54)</f>
        <v>26164.934236861114</v>
      </c>
      <c r="E24" s="4">
        <f>SUM(Trading!E53:E54)</f>
        <v>26164.934236861114</v>
      </c>
      <c r="F24" s="4">
        <f>SUM(Trading!F53:F54)</f>
        <v>26164.934236861114</v>
      </c>
      <c r="G24" s="4">
        <f>SUM(Trading!G53:G54)</f>
        <v>26164.934236861114</v>
      </c>
      <c r="H24" s="4">
        <f>SUM(Trading!H53:H54)</f>
        <v>26164.934236861114</v>
      </c>
      <c r="I24" s="4">
        <f>SUM(Trading!I53:I54)</f>
        <v>26164.934236861114</v>
      </c>
      <c r="J24" s="4">
        <f>SUM(Trading!J53:J54)</f>
        <v>26164.934236861114</v>
      </c>
      <c r="K24" s="4">
        <f>SUM(Trading!K53:K54)</f>
        <v>26701.685776861115</v>
      </c>
      <c r="L24" s="4">
        <f>SUM(Trading!L53:L54)</f>
        <v>26701.685776861115</v>
      </c>
      <c r="M24" s="4">
        <f>SUM(Trading!M53:M54)</f>
        <v>26970.061546861114</v>
      </c>
      <c r="N24" s="4">
        <f>SUM(Trading!N53:N54)</f>
        <v>26970.061546861114</v>
      </c>
      <c r="O24" s="4">
        <f>SUM(Trading!O53:O54)</f>
        <v>26970.061546861114</v>
      </c>
      <c r="P24" s="4">
        <f>SUM(Trading!P53:P54)</f>
        <v>26970.061546861114</v>
      </c>
      <c r="Q24" s="4">
        <f>SUM(Trading!Q53:Q54)</f>
        <v>27506.813086861115</v>
      </c>
      <c r="R24" s="4">
        <f>SUM(Trading!R53:R54)</f>
        <v>27506.813086861115</v>
      </c>
      <c r="S24" s="4">
        <f>SUM(Trading!S53:S54)</f>
        <v>28043.564626861116</v>
      </c>
      <c r="T24" s="4">
        <f>SUM(Trading!T53:T54)</f>
        <v>28043.564626861116</v>
      </c>
      <c r="U24" s="4">
        <f>SUM(Trading!U53:U54)</f>
        <v>28043.564626861116</v>
      </c>
      <c r="V24" s="4">
        <f>SUM(Trading!V53:V54)</f>
        <v>28043.564626861116</v>
      </c>
      <c r="W24" s="4">
        <f>SUM(Trading!W53:W54)</f>
        <v>28043.564626861116</v>
      </c>
      <c r="X24" s="4">
        <f>SUM(Trading!X53:X54)</f>
        <v>28043.564626861116</v>
      </c>
      <c r="Y24" s="4">
        <f>SUM(Trading!Y53:Y54)</f>
        <v>28043.564626861116</v>
      </c>
      <c r="Z24" s="4">
        <f>SUM(Trading!Z53:Z54)</f>
        <v>28043.564626861116</v>
      </c>
      <c r="AA24" s="4">
        <f>SUM(Trading!AA53:AA54)</f>
        <v>28043.564626861116</v>
      </c>
      <c r="AB24" s="4">
        <f>SUM(Trading!AB53:AB54)</f>
        <v>28043.564626861116</v>
      </c>
      <c r="AC24" s="4">
        <f>SUM(Trading!AC53:AC54)</f>
        <v>28043.564626861116</v>
      </c>
      <c r="AD24" s="4">
        <f>SUM(Trading!AD53:AD54)</f>
        <v>28043.564626861116</v>
      </c>
      <c r="AE24" s="4">
        <f>SUM(Trading!AE53:AE54)</f>
        <v>28043.564626861116</v>
      </c>
      <c r="AF24" s="4">
        <f>SUM(Trading!AF53:AF54)</f>
        <v>28043.564626861116</v>
      </c>
      <c r="AG24" s="4">
        <f>SUM(Trading!AG53:AG54)</f>
        <v>28043.564626861116</v>
      </c>
      <c r="AH24" s="4">
        <f>SUM(Trading!AH53:AH54)</f>
        <v>28043.564626861116</v>
      </c>
      <c r="AI24" s="4">
        <f>SUM(Trading!AI53:AI54)</f>
        <v>28043.564626861116</v>
      </c>
      <c r="AJ24" s="4">
        <f>SUM(Trading!AJ53:AJ54)</f>
        <v>28043.564626861116</v>
      </c>
      <c r="AK24" s="4">
        <f>SUM(Trading!AK53:AK54)</f>
        <v>28043.564626861116</v>
      </c>
      <c r="AL24" s="4">
        <f>SUM(Trading!AL53:AL54)</f>
        <v>28043.564626861116</v>
      </c>
      <c r="AM24" s="4">
        <f>SUM(Trading!AM53:AM54)</f>
        <v>28043.564626861116</v>
      </c>
      <c r="AN24" s="4">
        <f>SUM(Trading!AN53:AN54)</f>
        <v>28043.564626861116</v>
      </c>
      <c r="AO24" s="4">
        <f>SUM(Trading!AO53:AO54)</f>
        <v>28043.564626861116</v>
      </c>
      <c r="AP24" s="4">
        <f>SUM(Trading!AP53:AP54)</f>
        <v>28043.564626861116</v>
      </c>
      <c r="AQ24" s="4">
        <f>SUM(Trading!AQ53:AQ54)</f>
        <v>28043.564626861116</v>
      </c>
      <c r="AR24" s="4">
        <f>SUM(Trading!AR53:AR54)</f>
        <v>28043.564626861116</v>
      </c>
      <c r="AS24" s="4">
        <f>SUM(Trading!AS53:AS54)</f>
        <v>28043.564626861116</v>
      </c>
      <c r="AT24" s="4">
        <f>SUM(Trading!AT53:AT54)</f>
        <v>28043.564626861116</v>
      </c>
      <c r="AU24" s="4">
        <f>SUM(Trading!AU53:AU54)</f>
        <v>28043.564626861116</v>
      </c>
      <c r="AV24" s="4">
        <f>SUM(Trading!AV53:AV54)</f>
        <v>28043.564626861116</v>
      </c>
      <c r="AW24" s="4">
        <f>SUM(Trading!AW53:AW54)</f>
        <v>28043.564626861116</v>
      </c>
      <c r="AX24" s="4">
        <f>SUM(Trading!AX53:AX54)</f>
        <v>28043.564626861116</v>
      </c>
      <c r="AY24" s="4">
        <f>SUM(Trading!AY53:AY54)</f>
        <v>28043.564626861116</v>
      </c>
      <c r="AZ24" s="4">
        <f>SUM(Trading!AZ53:AZ54)</f>
        <v>28043.564626861116</v>
      </c>
      <c r="BA24" s="4">
        <f>SUM(Trading!BA53:BA54)</f>
        <v>28043.564626861116</v>
      </c>
      <c r="BB24" s="4">
        <f>SUM(Trading!BB53:BB54)</f>
        <v>28043.564626861116</v>
      </c>
      <c r="BC24" s="4">
        <f>SUM(Trading!BC53:BC54)</f>
        <v>28731.897376766949</v>
      </c>
      <c r="BD24" s="4">
        <f>SUM(Trading!BD53:BD54)</f>
        <v>28731.897376766949</v>
      </c>
      <c r="BE24" s="4">
        <f>SUM(Trading!BE53:BE54)</f>
        <v>28731.897376766949</v>
      </c>
      <c r="BF24" s="4">
        <f>SUM(Trading!BF53:BF54)</f>
        <v>28731.897376766949</v>
      </c>
      <c r="BG24" s="4">
        <f>SUM(Trading!BG53:BG54)</f>
        <v>28731.897376766949</v>
      </c>
      <c r="BH24" s="4">
        <f>SUM(Trading!BH53:BH54)</f>
        <v>28731.897376766949</v>
      </c>
      <c r="BI24" s="4">
        <f>SUM(Trading!BI53:BI54)</f>
        <v>28731.897376766949</v>
      </c>
      <c r="BJ24" s="4">
        <f>SUM(Trading!BJ53:BJ54)</f>
        <v>28731.897376766949</v>
      </c>
      <c r="BK24" s="4">
        <f>SUM(Trading!BK53:BK54)</f>
        <v>28731.897376766949</v>
      </c>
      <c r="BL24" s="4">
        <f>SUM(Trading!BL53:BL54)</f>
        <v>28731.897376766949</v>
      </c>
      <c r="BM24" s="4">
        <f>SUM(Trading!BM53:BM54)</f>
        <v>28731.897376766949</v>
      </c>
      <c r="BN24" s="4">
        <f>SUM(Trading!BN53:BN54)</f>
        <v>28731.897376766949</v>
      </c>
      <c r="BO24" s="4">
        <f>SUM(Trading!BO53:BO54)</f>
        <v>28731.897376766949</v>
      </c>
      <c r="BP24" s="4">
        <f>SUM(Trading!BP53:BP54)</f>
        <v>28731.897376766949</v>
      </c>
      <c r="BQ24" s="4">
        <f>SUM(Trading!BQ53:BQ54)</f>
        <v>28731.897376766949</v>
      </c>
      <c r="BR24" s="4">
        <f>SUM(Trading!BR53:BR54)</f>
        <v>28731.897376766949</v>
      </c>
      <c r="BS24" s="4">
        <f>SUM(Trading!BS53:BS54)</f>
        <v>28731.897376766949</v>
      </c>
      <c r="BT24" s="4">
        <f>SUM(Trading!BT53:BT54)</f>
        <v>28731.897376766949</v>
      </c>
      <c r="BU24" s="4">
        <f>SUM(Trading!BU53:BU54)</f>
        <v>28731.897376766949</v>
      </c>
      <c r="BV24" s="4">
        <f>SUM(Trading!BV53:BV54)</f>
        <v>28731.897376766949</v>
      </c>
      <c r="BW24" s="4">
        <f>SUM(Trading!BW53:BW54)</f>
        <v>28731.897376766949</v>
      </c>
      <c r="BX24" s="4">
        <f>SUM(Trading!BX53:BX54)</f>
        <v>28731.897376766949</v>
      </c>
      <c r="BY24" s="4">
        <f>SUM(Trading!BY53:BY54)</f>
        <v>28731.897376766949</v>
      </c>
      <c r="BZ24" s="4">
        <f>SUM(Trading!BZ53:BZ54)</f>
        <v>28731.897376766949</v>
      </c>
      <c r="CA24" s="4">
        <f>SUM(Trading!CA53:CA54)</f>
        <v>28731.897376766949</v>
      </c>
      <c r="CB24" s="4">
        <f>SUM(Trading!CB53:CB54)</f>
        <v>28731.897376766949</v>
      </c>
      <c r="CC24" s="4">
        <f>SUM(Trading!CC53:CC54)</f>
        <v>28731.897376766949</v>
      </c>
      <c r="CD24" s="4">
        <f>SUM(Trading!CD53:CD54)</f>
        <v>28731.897376766949</v>
      </c>
      <c r="CE24" s="4">
        <f>SUM(Trading!CE53:CE54)</f>
        <v>28731.897376766949</v>
      </c>
      <c r="CF24" s="4">
        <f>SUM(Trading!CF53:CF54)</f>
        <v>28731.897376766949</v>
      </c>
      <c r="CG24" s="4">
        <f>SUM(Trading!CG53:CG54)</f>
        <v>28731.897376766949</v>
      </c>
      <c r="CH24" s="4">
        <f>SUM(Trading!CH53:CH54)</f>
        <v>28731.897376766949</v>
      </c>
      <c r="CI24" s="4">
        <f>SUM(Trading!CI53:CI54)</f>
        <v>28731.897376766949</v>
      </c>
      <c r="CJ24" s="4">
        <f>SUM(Trading!CJ53:CJ54)</f>
        <v>28731.897376766949</v>
      </c>
      <c r="CK24" s="4">
        <f>SUM(Trading!CK53:CK54)</f>
        <v>28731.897376766949</v>
      </c>
      <c r="CL24" s="4">
        <f>SUM(Trading!CL53:CL54)</f>
        <v>28731.897376766949</v>
      </c>
      <c r="CM24" s="4">
        <f>SUM(Trading!CM53:CM54)</f>
        <v>28731.897376766949</v>
      </c>
      <c r="CN24" s="4">
        <f>SUM(Trading!CN53:CN54)</f>
        <v>28731.897376766949</v>
      </c>
      <c r="CO24" s="4">
        <f>SUM(Trading!CO53:CO54)</f>
        <v>28731.897376766949</v>
      </c>
      <c r="CP24" s="4">
        <f>SUM(Trading!CP53:CP54)</f>
        <v>28731.897376766949</v>
      </c>
      <c r="CQ24" s="4">
        <f>SUM(Trading!CQ53:CQ54)</f>
        <v>28731.897376766949</v>
      </c>
      <c r="CR24" s="4">
        <f>SUM(Trading!CR53:CR54)</f>
        <v>28731.897376766949</v>
      </c>
      <c r="CS24" s="4">
        <f>SUM(Trading!CS53:CS54)</f>
        <v>28731.897376766949</v>
      </c>
      <c r="CT24" s="4">
        <f>SUM(Trading!CT53:CT54)</f>
        <v>28731.897376766949</v>
      </c>
      <c r="CU24" s="4">
        <f>SUM(Trading!CU53:CU54)</f>
        <v>28731.897376766949</v>
      </c>
      <c r="CV24" s="4">
        <f>SUM(Trading!CV53:CV54)</f>
        <v>28731.897376766949</v>
      </c>
      <c r="CW24" s="4">
        <f>SUM(Trading!CW53:CW54)</f>
        <v>28731.897376766949</v>
      </c>
      <c r="CX24" s="4">
        <f>SUM(Trading!CX53:CX54)</f>
        <v>28731.897376766949</v>
      </c>
      <c r="CY24" s="4">
        <f>SUM(Trading!CY53:CY54)</f>
        <v>28731.897376766949</v>
      </c>
      <c r="CZ24" s="4">
        <f>SUM(Trading!CZ53:CZ54)</f>
        <v>28731.897376766949</v>
      </c>
      <c r="DA24" s="4">
        <f>SUM(Trading!DA53:DA54)</f>
        <v>28731.897376766949</v>
      </c>
      <c r="DB24" s="4">
        <f>SUM(Trading!DB53:DB54)</f>
        <v>28731.897376766949</v>
      </c>
      <c r="DC24" s="4">
        <f>SUM(Trading!DC53:DC54)</f>
        <v>28731.897376766949</v>
      </c>
      <c r="DD24" s="4">
        <f>SUM(Trading!DD53:DD54)</f>
        <v>28731.897376766949</v>
      </c>
      <c r="DE24" s="4">
        <f>SUM(Trading!DE53:DE54)</f>
        <v>28731.897376766949</v>
      </c>
      <c r="DF24" s="4">
        <f>SUM(Trading!DF53:DF54)</f>
        <v>28731.897376766949</v>
      </c>
      <c r="DG24" s="4">
        <f>SUM(Trading!DG53:DG54)</f>
        <v>28731.897376766949</v>
      </c>
      <c r="DH24" s="4">
        <f>SUM(Trading!DH53:DH54)</f>
        <v>28731.897376766949</v>
      </c>
      <c r="DI24" s="4">
        <f>SUM(Trading!DI53:DI54)</f>
        <v>28731.897376766949</v>
      </c>
      <c r="DJ24" s="4">
        <f>SUM(Trading!DJ53:DJ54)</f>
        <v>28731.897376766949</v>
      </c>
      <c r="DK24" s="4">
        <f>SUM(Trading!DK53:DK54)</f>
        <v>28731.897376766949</v>
      </c>
      <c r="DL24" s="4">
        <f>SUM(Trading!DL53:DL54)</f>
        <v>28731.897376766949</v>
      </c>
      <c r="DM24" s="4">
        <f>SUM(Trading!DM53:DM54)</f>
        <v>28731.897376766949</v>
      </c>
      <c r="DN24" s="4">
        <f>SUM(Trading!DN53:DN54)</f>
        <v>28731.897376766949</v>
      </c>
      <c r="DO24" s="4">
        <f>SUM(Trading!DO53:DO54)</f>
        <v>28731.897376766949</v>
      </c>
      <c r="DP24" s="4">
        <f>SUM(Trading!DP53:DP54)</f>
        <v>28731.897376766949</v>
      </c>
      <c r="DQ24" s="4">
        <f>SUM(Trading!DQ53:DQ54)</f>
        <v>28731.897376766949</v>
      </c>
      <c r="DR24" s="4">
        <f>SUM(Trading!DR53:DR54)</f>
        <v>28731.897376766949</v>
      </c>
      <c r="DS24" s="4">
        <f>SUM(Trading!DS53:DS54)</f>
        <v>28731.897376766949</v>
      </c>
      <c r="DT24" s="4">
        <f>SUM(Trading!DT53:DT54)</f>
        <v>28731.897376766949</v>
      </c>
      <c r="DU24" s="4">
        <f>SUM(Trading!DU53:DU54)</f>
        <v>28731.897376766949</v>
      </c>
      <c r="DV24" s="4">
        <f>SUM(Trading!DV53:DV54)</f>
        <v>28731.897376766949</v>
      </c>
      <c r="DW24" s="4">
        <f>SUM(Trading!DW53:DW54)</f>
        <v>28731.897376766949</v>
      </c>
      <c r="DX24" s="4">
        <f>SUM(Trading!DX53:DX54)</f>
        <v>28731.897376766949</v>
      </c>
      <c r="DY24" s="4">
        <f>SUM(Trading!DY53:DY54)</f>
        <v>28731.897376766949</v>
      </c>
      <c r="DZ24" s="4">
        <f>SUM(Trading!DZ53:DZ54)</f>
        <v>28731.897376766949</v>
      </c>
      <c r="EA24" s="4">
        <f>SUM(Trading!EA53:EA54)</f>
        <v>28731.897376766949</v>
      </c>
      <c r="EB24" s="4">
        <f>SUM(Trading!EB53:EB54)</f>
        <v>28731.897376766949</v>
      </c>
      <c r="EC24" s="4">
        <f>SUM(Trading!EC53:EC54)</f>
        <v>28731.897376766949</v>
      </c>
      <c r="ED24" s="4">
        <f>SUM(Trading!ED53:ED54)</f>
        <v>28731.897376766949</v>
      </c>
      <c r="EE24" s="4">
        <f>SUM(Trading!EE53:EE54)</f>
        <v>28731.897376766949</v>
      </c>
      <c r="EF24" s="4">
        <f>SUM(Trading!EF53:EF54)</f>
        <v>28731.897376766949</v>
      </c>
      <c r="EG24" s="4">
        <f>SUM(Trading!EG53:EG54)</f>
        <v>28731.897376766949</v>
      </c>
      <c r="EH24" s="4">
        <f>SUM(Trading!EH53:EH54)</f>
        <v>28731.897376766949</v>
      </c>
      <c r="EI24" s="4">
        <f>SUM(Trading!EI53:EI54)</f>
        <v>28731.897376766949</v>
      </c>
      <c r="EJ24" s="4">
        <f>SUM(Trading!EJ53:EJ54)</f>
        <v>28731.897376766949</v>
      </c>
      <c r="EK24" s="4">
        <f>SUM(Trading!EK53:EK54)</f>
        <v>28731.897376766949</v>
      </c>
      <c r="EL24" s="4">
        <f>SUM(Trading!EL53:EL54)</f>
        <v>28731.897376766949</v>
      </c>
      <c r="EM24" s="4">
        <f>SUM(Trading!EM53:EM54)</f>
        <v>28731.897376766949</v>
      </c>
      <c r="EN24" s="4">
        <f>SUM(Trading!EN53:EN54)</f>
        <v>28731.897376766949</v>
      </c>
      <c r="EO24" s="4">
        <f>SUM(Trading!EO53:EO54)</f>
        <v>28731.897376766949</v>
      </c>
      <c r="EP24" s="4">
        <f>SUM(Trading!EP53:EP54)</f>
        <v>28731.897376766949</v>
      </c>
      <c r="EQ24" s="4">
        <f>SUM(Trading!EQ53:EQ54)</f>
        <v>28731.897376766949</v>
      </c>
      <c r="ER24" s="4">
        <f>SUM(Trading!ER53:ER54)</f>
        <v>28731.897376766949</v>
      </c>
      <c r="ES24" s="4">
        <f>SUM(Trading!ES53:ES54)</f>
        <v>28731.897376766949</v>
      </c>
      <c r="ET24" s="4">
        <f>SUM(Trading!ET53:ET54)</f>
        <v>28731.897376766949</v>
      </c>
      <c r="EU24" s="4">
        <f>SUM(Trading!EU53:EU54)</f>
        <v>28731.897376766949</v>
      </c>
      <c r="EV24" s="4">
        <f>SUM(Trading!EV53:EV54)</f>
        <v>28731.897376766949</v>
      </c>
      <c r="EW24" s="4">
        <f>SUM(Trading!EW53:EW54)</f>
        <v>28731.897376766949</v>
      </c>
      <c r="EX24" s="4">
        <f>SUM(Trading!EX53:EX54)</f>
        <v>28731.897376766949</v>
      </c>
      <c r="EY24" s="4">
        <f>SUM(Trading!EY53:EY54)</f>
        <v>28731.897376766949</v>
      </c>
      <c r="EZ24" s="4">
        <f>SUM(Trading!EZ53:EZ54)</f>
        <v>28731.897376766949</v>
      </c>
      <c r="FA24" s="4">
        <f>SUM(Trading!FA53:FA54)</f>
        <v>28731.897376766949</v>
      </c>
      <c r="FB24" s="4">
        <f>SUM(Trading!FB53:FB54)</f>
        <v>28731.897376766949</v>
      </c>
    </row>
    <row r="25" spans="1:158" x14ac:dyDescent="0.3">
      <c r="A25" s="3" t="s">
        <v>97</v>
      </c>
      <c r="C25" s="4">
        <f>C24/(1+$B22)</f>
        <v>23894.917111288691</v>
      </c>
      <c r="D25" s="4">
        <f t="shared" ref="D25:BO25" si="15">D24/(1+$B22)</f>
        <v>23894.917111288691</v>
      </c>
      <c r="E25" s="4">
        <f t="shared" si="15"/>
        <v>23894.917111288691</v>
      </c>
      <c r="F25" s="4">
        <f t="shared" si="15"/>
        <v>23894.917111288691</v>
      </c>
      <c r="G25" s="4">
        <f t="shared" si="15"/>
        <v>23894.917111288691</v>
      </c>
      <c r="H25" s="4">
        <f t="shared" si="15"/>
        <v>23894.917111288691</v>
      </c>
      <c r="I25" s="4">
        <f t="shared" si="15"/>
        <v>23894.917111288691</v>
      </c>
      <c r="J25" s="4">
        <f t="shared" si="15"/>
        <v>23894.917111288691</v>
      </c>
      <c r="K25" s="4">
        <f t="shared" si="15"/>
        <v>24385.101166083212</v>
      </c>
      <c r="L25" s="4">
        <f t="shared" si="15"/>
        <v>24385.101166083212</v>
      </c>
      <c r="M25" s="4">
        <f t="shared" si="15"/>
        <v>24630.193193480471</v>
      </c>
      <c r="N25" s="4">
        <f t="shared" si="15"/>
        <v>24630.193193480471</v>
      </c>
      <c r="O25" s="4">
        <f t="shared" si="15"/>
        <v>24630.193193480471</v>
      </c>
      <c r="P25" s="4">
        <f t="shared" si="15"/>
        <v>24630.193193480471</v>
      </c>
      <c r="Q25" s="4">
        <f t="shared" si="15"/>
        <v>25120.377248274992</v>
      </c>
      <c r="R25" s="4">
        <f t="shared" si="15"/>
        <v>25120.377248274992</v>
      </c>
      <c r="S25" s="4">
        <f t="shared" si="15"/>
        <v>25610.561303069513</v>
      </c>
      <c r="T25" s="4">
        <f t="shared" si="15"/>
        <v>25610.561303069513</v>
      </c>
      <c r="U25" s="4">
        <f t="shared" si="15"/>
        <v>25610.561303069513</v>
      </c>
      <c r="V25" s="4">
        <f t="shared" si="15"/>
        <v>25610.561303069513</v>
      </c>
      <c r="W25" s="4">
        <f t="shared" si="15"/>
        <v>25610.561303069513</v>
      </c>
      <c r="X25" s="4">
        <f t="shared" si="15"/>
        <v>25610.561303069513</v>
      </c>
      <c r="Y25" s="4">
        <f t="shared" si="15"/>
        <v>25610.561303069513</v>
      </c>
      <c r="Z25" s="4">
        <f t="shared" si="15"/>
        <v>25610.561303069513</v>
      </c>
      <c r="AA25" s="4">
        <f t="shared" si="15"/>
        <v>25610.561303069513</v>
      </c>
      <c r="AB25" s="4">
        <f t="shared" si="15"/>
        <v>25610.561303069513</v>
      </c>
      <c r="AC25" s="4">
        <f t="shared" si="15"/>
        <v>25610.561303069513</v>
      </c>
      <c r="AD25" s="4">
        <f t="shared" si="15"/>
        <v>25610.561303069513</v>
      </c>
      <c r="AE25" s="4">
        <f t="shared" si="15"/>
        <v>25610.561303069513</v>
      </c>
      <c r="AF25" s="4">
        <f t="shared" si="15"/>
        <v>25610.561303069513</v>
      </c>
      <c r="AG25" s="4">
        <f t="shared" si="15"/>
        <v>25610.561303069513</v>
      </c>
      <c r="AH25" s="4">
        <f t="shared" si="15"/>
        <v>25610.561303069513</v>
      </c>
      <c r="AI25" s="4">
        <f t="shared" si="15"/>
        <v>25610.561303069513</v>
      </c>
      <c r="AJ25" s="4">
        <f t="shared" si="15"/>
        <v>25610.561303069513</v>
      </c>
      <c r="AK25" s="4">
        <f t="shared" si="15"/>
        <v>25610.561303069513</v>
      </c>
      <c r="AL25" s="4">
        <f t="shared" si="15"/>
        <v>25610.561303069513</v>
      </c>
      <c r="AM25" s="4">
        <f t="shared" si="15"/>
        <v>25610.561303069513</v>
      </c>
      <c r="AN25" s="4">
        <f t="shared" si="15"/>
        <v>25610.561303069513</v>
      </c>
      <c r="AO25" s="4">
        <f t="shared" si="15"/>
        <v>25610.561303069513</v>
      </c>
      <c r="AP25" s="4">
        <f t="shared" si="15"/>
        <v>25610.561303069513</v>
      </c>
      <c r="AQ25" s="4">
        <f t="shared" si="15"/>
        <v>25610.561303069513</v>
      </c>
      <c r="AR25" s="4">
        <f t="shared" si="15"/>
        <v>25610.561303069513</v>
      </c>
      <c r="AS25" s="4">
        <f t="shared" si="15"/>
        <v>25610.561303069513</v>
      </c>
      <c r="AT25" s="4">
        <f t="shared" si="15"/>
        <v>25610.561303069513</v>
      </c>
      <c r="AU25" s="4">
        <f t="shared" si="15"/>
        <v>25610.561303069513</v>
      </c>
      <c r="AV25" s="4">
        <f t="shared" si="15"/>
        <v>25610.561303069513</v>
      </c>
      <c r="AW25" s="4">
        <f t="shared" si="15"/>
        <v>25610.561303069513</v>
      </c>
      <c r="AX25" s="4">
        <f t="shared" si="15"/>
        <v>25610.561303069513</v>
      </c>
      <c r="AY25" s="4">
        <f t="shared" si="15"/>
        <v>25610.561303069513</v>
      </c>
      <c r="AZ25" s="4">
        <f t="shared" si="15"/>
        <v>25610.561303069513</v>
      </c>
      <c r="BA25" s="4">
        <f t="shared" si="15"/>
        <v>25610.561303069513</v>
      </c>
      <c r="BB25" s="4">
        <f t="shared" si="15"/>
        <v>25610.561303069513</v>
      </c>
      <c r="BC25" s="4">
        <f t="shared" si="15"/>
        <v>26239.175686545161</v>
      </c>
      <c r="BD25" s="4">
        <f t="shared" si="15"/>
        <v>26239.175686545161</v>
      </c>
      <c r="BE25" s="4">
        <f t="shared" si="15"/>
        <v>26239.175686545161</v>
      </c>
      <c r="BF25" s="4">
        <f t="shared" si="15"/>
        <v>26239.175686545161</v>
      </c>
      <c r="BG25" s="4">
        <f t="shared" si="15"/>
        <v>26239.175686545161</v>
      </c>
      <c r="BH25" s="4">
        <f t="shared" si="15"/>
        <v>26239.175686545161</v>
      </c>
      <c r="BI25" s="4">
        <f t="shared" si="15"/>
        <v>26239.175686545161</v>
      </c>
      <c r="BJ25" s="4">
        <f t="shared" si="15"/>
        <v>26239.175686545161</v>
      </c>
      <c r="BK25" s="4">
        <f t="shared" si="15"/>
        <v>26239.175686545161</v>
      </c>
      <c r="BL25" s="4">
        <f t="shared" si="15"/>
        <v>26239.175686545161</v>
      </c>
      <c r="BM25" s="4">
        <f t="shared" si="15"/>
        <v>26239.175686545161</v>
      </c>
      <c r="BN25" s="4">
        <f t="shared" si="15"/>
        <v>26239.175686545161</v>
      </c>
      <c r="BO25" s="4">
        <f t="shared" si="15"/>
        <v>26239.175686545161</v>
      </c>
      <c r="BP25" s="4">
        <f t="shared" ref="BP25:CD25" si="16">BP24/(1+$B22)</f>
        <v>26239.175686545161</v>
      </c>
      <c r="BQ25" s="4">
        <f t="shared" si="16"/>
        <v>26239.175686545161</v>
      </c>
      <c r="BR25" s="4">
        <f t="shared" si="16"/>
        <v>26239.175686545161</v>
      </c>
      <c r="BS25" s="4">
        <f t="shared" si="16"/>
        <v>26239.175686545161</v>
      </c>
      <c r="BT25" s="4">
        <f t="shared" si="16"/>
        <v>26239.175686545161</v>
      </c>
      <c r="BU25" s="4">
        <f t="shared" si="16"/>
        <v>26239.175686545161</v>
      </c>
      <c r="BV25" s="4">
        <f t="shared" si="16"/>
        <v>26239.175686545161</v>
      </c>
      <c r="BW25" s="4">
        <f t="shared" si="16"/>
        <v>26239.175686545161</v>
      </c>
      <c r="BX25" s="4">
        <f t="shared" si="16"/>
        <v>26239.175686545161</v>
      </c>
      <c r="BY25" s="4">
        <f t="shared" si="16"/>
        <v>26239.175686545161</v>
      </c>
      <c r="BZ25" s="4">
        <f t="shared" si="16"/>
        <v>26239.175686545161</v>
      </c>
      <c r="CA25" s="4">
        <f t="shared" si="16"/>
        <v>26239.175686545161</v>
      </c>
      <c r="CB25" s="4">
        <f t="shared" si="16"/>
        <v>26239.175686545161</v>
      </c>
      <c r="CC25" s="4">
        <f t="shared" si="16"/>
        <v>26239.175686545161</v>
      </c>
      <c r="CD25" s="4">
        <f t="shared" si="16"/>
        <v>26239.175686545161</v>
      </c>
      <c r="CE25" s="4">
        <f t="shared" ref="CE25:DB25" si="17">CE24/(1+$B22)</f>
        <v>26239.175686545161</v>
      </c>
      <c r="CF25" s="4">
        <f t="shared" si="17"/>
        <v>26239.175686545161</v>
      </c>
      <c r="CG25" s="4">
        <f t="shared" si="17"/>
        <v>26239.175686545161</v>
      </c>
      <c r="CH25" s="4">
        <f t="shared" si="17"/>
        <v>26239.175686545161</v>
      </c>
      <c r="CI25" s="4">
        <f t="shared" si="17"/>
        <v>26239.175686545161</v>
      </c>
      <c r="CJ25" s="4">
        <f t="shared" si="17"/>
        <v>26239.175686545161</v>
      </c>
      <c r="CK25" s="4">
        <f t="shared" si="17"/>
        <v>26239.175686545161</v>
      </c>
      <c r="CL25" s="4">
        <f t="shared" si="17"/>
        <v>26239.175686545161</v>
      </c>
      <c r="CM25" s="4">
        <f t="shared" si="17"/>
        <v>26239.175686545161</v>
      </c>
      <c r="CN25" s="4">
        <f t="shared" si="17"/>
        <v>26239.175686545161</v>
      </c>
      <c r="CO25" s="4">
        <f t="shared" si="17"/>
        <v>26239.175686545161</v>
      </c>
      <c r="CP25" s="4">
        <f t="shared" si="17"/>
        <v>26239.175686545161</v>
      </c>
      <c r="CQ25" s="4">
        <f t="shared" si="17"/>
        <v>26239.175686545161</v>
      </c>
      <c r="CR25" s="4">
        <f t="shared" si="17"/>
        <v>26239.175686545161</v>
      </c>
      <c r="CS25" s="4">
        <f t="shared" si="17"/>
        <v>26239.175686545161</v>
      </c>
      <c r="CT25" s="4">
        <f t="shared" si="17"/>
        <v>26239.175686545161</v>
      </c>
      <c r="CU25" s="4">
        <f t="shared" si="17"/>
        <v>26239.175686545161</v>
      </c>
      <c r="CV25" s="4">
        <f t="shared" si="17"/>
        <v>26239.175686545161</v>
      </c>
      <c r="CW25" s="4">
        <f t="shared" si="17"/>
        <v>26239.175686545161</v>
      </c>
      <c r="CX25" s="4">
        <f t="shared" si="17"/>
        <v>26239.175686545161</v>
      </c>
      <c r="CY25" s="4">
        <f t="shared" si="17"/>
        <v>26239.175686545161</v>
      </c>
      <c r="CZ25" s="4">
        <f t="shared" si="17"/>
        <v>26239.175686545161</v>
      </c>
      <c r="DA25" s="4">
        <f t="shared" si="17"/>
        <v>26239.175686545161</v>
      </c>
      <c r="DB25" s="4">
        <f t="shared" si="17"/>
        <v>26239.175686545161</v>
      </c>
      <c r="DC25" s="4">
        <f t="shared" ref="DC25:FB25" si="18">DC24/(1+$B22)</f>
        <v>26239.175686545161</v>
      </c>
      <c r="DD25" s="4">
        <f t="shared" si="18"/>
        <v>26239.175686545161</v>
      </c>
      <c r="DE25" s="4">
        <f t="shared" si="18"/>
        <v>26239.175686545161</v>
      </c>
      <c r="DF25" s="4">
        <f t="shared" si="18"/>
        <v>26239.175686545161</v>
      </c>
      <c r="DG25" s="4">
        <f t="shared" si="18"/>
        <v>26239.175686545161</v>
      </c>
      <c r="DH25" s="4">
        <f t="shared" si="18"/>
        <v>26239.175686545161</v>
      </c>
      <c r="DI25" s="4">
        <f t="shared" si="18"/>
        <v>26239.175686545161</v>
      </c>
      <c r="DJ25" s="4">
        <f t="shared" si="18"/>
        <v>26239.175686545161</v>
      </c>
      <c r="DK25" s="4">
        <f t="shared" si="18"/>
        <v>26239.175686545161</v>
      </c>
      <c r="DL25" s="4">
        <f t="shared" si="18"/>
        <v>26239.175686545161</v>
      </c>
      <c r="DM25" s="4">
        <f t="shared" si="18"/>
        <v>26239.175686545161</v>
      </c>
      <c r="DN25" s="4">
        <f t="shared" si="18"/>
        <v>26239.175686545161</v>
      </c>
      <c r="DO25" s="4">
        <f t="shared" si="18"/>
        <v>26239.175686545161</v>
      </c>
      <c r="DP25" s="4">
        <f t="shared" si="18"/>
        <v>26239.175686545161</v>
      </c>
      <c r="DQ25" s="4">
        <f t="shared" si="18"/>
        <v>26239.175686545161</v>
      </c>
      <c r="DR25" s="4">
        <f t="shared" si="18"/>
        <v>26239.175686545161</v>
      </c>
      <c r="DS25" s="4">
        <f t="shared" si="18"/>
        <v>26239.175686545161</v>
      </c>
      <c r="DT25" s="4">
        <f t="shared" si="18"/>
        <v>26239.175686545161</v>
      </c>
      <c r="DU25" s="4">
        <f t="shared" si="18"/>
        <v>26239.175686545161</v>
      </c>
      <c r="DV25" s="4">
        <f t="shared" si="18"/>
        <v>26239.175686545161</v>
      </c>
      <c r="DW25" s="4">
        <f t="shared" si="18"/>
        <v>26239.175686545161</v>
      </c>
      <c r="DX25" s="4">
        <f t="shared" si="18"/>
        <v>26239.175686545161</v>
      </c>
      <c r="DY25" s="4">
        <f t="shared" si="18"/>
        <v>26239.175686545161</v>
      </c>
      <c r="DZ25" s="4">
        <f t="shared" si="18"/>
        <v>26239.175686545161</v>
      </c>
      <c r="EA25" s="4">
        <f t="shared" si="18"/>
        <v>26239.175686545161</v>
      </c>
      <c r="EB25" s="4">
        <f t="shared" si="18"/>
        <v>26239.175686545161</v>
      </c>
      <c r="EC25" s="4">
        <f t="shared" si="18"/>
        <v>26239.175686545161</v>
      </c>
      <c r="ED25" s="4">
        <f t="shared" si="18"/>
        <v>26239.175686545161</v>
      </c>
      <c r="EE25" s="4">
        <f t="shared" si="18"/>
        <v>26239.175686545161</v>
      </c>
      <c r="EF25" s="4">
        <f t="shared" si="18"/>
        <v>26239.175686545161</v>
      </c>
      <c r="EG25" s="4">
        <f t="shared" si="18"/>
        <v>26239.175686545161</v>
      </c>
      <c r="EH25" s="4">
        <f t="shared" si="18"/>
        <v>26239.175686545161</v>
      </c>
      <c r="EI25" s="4">
        <f t="shared" si="18"/>
        <v>26239.175686545161</v>
      </c>
      <c r="EJ25" s="4">
        <f t="shared" si="18"/>
        <v>26239.175686545161</v>
      </c>
      <c r="EK25" s="4">
        <f t="shared" si="18"/>
        <v>26239.175686545161</v>
      </c>
      <c r="EL25" s="4">
        <f t="shared" si="18"/>
        <v>26239.175686545161</v>
      </c>
      <c r="EM25" s="4">
        <f t="shared" si="18"/>
        <v>26239.175686545161</v>
      </c>
      <c r="EN25" s="4">
        <f t="shared" si="18"/>
        <v>26239.175686545161</v>
      </c>
      <c r="EO25" s="4">
        <f t="shared" si="18"/>
        <v>26239.175686545161</v>
      </c>
      <c r="EP25" s="4">
        <f t="shared" si="18"/>
        <v>26239.175686545161</v>
      </c>
      <c r="EQ25" s="4">
        <f t="shared" si="18"/>
        <v>26239.175686545161</v>
      </c>
      <c r="ER25" s="4">
        <f t="shared" si="18"/>
        <v>26239.175686545161</v>
      </c>
      <c r="ES25" s="4">
        <f t="shared" si="18"/>
        <v>26239.175686545161</v>
      </c>
      <c r="ET25" s="4">
        <f t="shared" si="18"/>
        <v>26239.175686545161</v>
      </c>
      <c r="EU25" s="4">
        <f t="shared" si="18"/>
        <v>26239.175686545161</v>
      </c>
      <c r="EV25" s="4">
        <f t="shared" si="18"/>
        <v>26239.175686545161</v>
      </c>
      <c r="EW25" s="4">
        <f t="shared" si="18"/>
        <v>26239.175686545161</v>
      </c>
      <c r="EX25" s="4">
        <f t="shared" si="18"/>
        <v>26239.175686545161</v>
      </c>
      <c r="EY25" s="4">
        <f t="shared" si="18"/>
        <v>26239.175686545161</v>
      </c>
      <c r="EZ25" s="4">
        <f t="shared" si="18"/>
        <v>26239.175686545161</v>
      </c>
      <c r="FA25" s="4">
        <f t="shared" si="18"/>
        <v>26239.175686545161</v>
      </c>
      <c r="FB25" s="4">
        <f t="shared" si="18"/>
        <v>26239.175686545161</v>
      </c>
    </row>
    <row r="26" spans="1:158" x14ac:dyDescent="0.3">
      <c r="A26" s="3" t="s">
        <v>98</v>
      </c>
      <c r="C26" s="4">
        <f>C24-C25</f>
        <v>2270.0171255724235</v>
      </c>
      <c r="D26" s="4">
        <f t="shared" ref="D26:BO26" si="19">D24-D25</f>
        <v>2270.0171255724235</v>
      </c>
      <c r="E26" s="4">
        <f t="shared" si="19"/>
        <v>2270.0171255724235</v>
      </c>
      <c r="F26" s="4">
        <f t="shared" si="19"/>
        <v>2270.0171255724235</v>
      </c>
      <c r="G26" s="4">
        <f t="shared" si="19"/>
        <v>2270.0171255724235</v>
      </c>
      <c r="H26" s="4">
        <f t="shared" si="19"/>
        <v>2270.0171255724235</v>
      </c>
      <c r="I26" s="4">
        <f t="shared" si="19"/>
        <v>2270.0171255724235</v>
      </c>
      <c r="J26" s="4">
        <f t="shared" si="19"/>
        <v>2270.0171255724235</v>
      </c>
      <c r="K26" s="4">
        <f t="shared" si="19"/>
        <v>2316.5846107779034</v>
      </c>
      <c r="L26" s="4">
        <f t="shared" si="19"/>
        <v>2316.5846107779034</v>
      </c>
      <c r="M26" s="4">
        <f t="shared" si="19"/>
        <v>2339.8683533806434</v>
      </c>
      <c r="N26" s="4">
        <f t="shared" si="19"/>
        <v>2339.8683533806434</v>
      </c>
      <c r="O26" s="4">
        <f t="shared" si="19"/>
        <v>2339.8683533806434</v>
      </c>
      <c r="P26" s="4">
        <f t="shared" si="19"/>
        <v>2339.8683533806434</v>
      </c>
      <c r="Q26" s="4">
        <f t="shared" si="19"/>
        <v>2386.4358385861233</v>
      </c>
      <c r="R26" s="4">
        <f t="shared" si="19"/>
        <v>2386.4358385861233</v>
      </c>
      <c r="S26" s="4">
        <f t="shared" si="19"/>
        <v>2433.0033237916032</v>
      </c>
      <c r="T26" s="4">
        <f t="shared" si="19"/>
        <v>2433.0033237916032</v>
      </c>
      <c r="U26" s="4">
        <f t="shared" si="19"/>
        <v>2433.0033237916032</v>
      </c>
      <c r="V26" s="4">
        <f t="shared" si="19"/>
        <v>2433.0033237916032</v>
      </c>
      <c r="W26" s="4">
        <f t="shared" si="19"/>
        <v>2433.0033237916032</v>
      </c>
      <c r="X26" s="4">
        <f t="shared" si="19"/>
        <v>2433.0033237916032</v>
      </c>
      <c r="Y26" s="4">
        <f t="shared" si="19"/>
        <v>2433.0033237916032</v>
      </c>
      <c r="Z26" s="4">
        <f t="shared" si="19"/>
        <v>2433.0033237916032</v>
      </c>
      <c r="AA26" s="4">
        <f t="shared" si="19"/>
        <v>2433.0033237916032</v>
      </c>
      <c r="AB26" s="4">
        <f t="shared" si="19"/>
        <v>2433.0033237916032</v>
      </c>
      <c r="AC26" s="4">
        <f t="shared" si="19"/>
        <v>2433.0033237916032</v>
      </c>
      <c r="AD26" s="4">
        <f t="shared" si="19"/>
        <v>2433.0033237916032</v>
      </c>
      <c r="AE26" s="4">
        <f t="shared" si="19"/>
        <v>2433.0033237916032</v>
      </c>
      <c r="AF26" s="4">
        <f t="shared" si="19"/>
        <v>2433.0033237916032</v>
      </c>
      <c r="AG26" s="4">
        <f t="shared" si="19"/>
        <v>2433.0033237916032</v>
      </c>
      <c r="AH26" s="4">
        <f t="shared" si="19"/>
        <v>2433.0033237916032</v>
      </c>
      <c r="AI26" s="4">
        <f t="shared" si="19"/>
        <v>2433.0033237916032</v>
      </c>
      <c r="AJ26" s="4">
        <f t="shared" si="19"/>
        <v>2433.0033237916032</v>
      </c>
      <c r="AK26" s="4">
        <f t="shared" si="19"/>
        <v>2433.0033237916032</v>
      </c>
      <c r="AL26" s="4">
        <f t="shared" si="19"/>
        <v>2433.0033237916032</v>
      </c>
      <c r="AM26" s="4">
        <f t="shared" si="19"/>
        <v>2433.0033237916032</v>
      </c>
      <c r="AN26" s="4">
        <f t="shared" si="19"/>
        <v>2433.0033237916032</v>
      </c>
      <c r="AO26" s="4">
        <f t="shared" si="19"/>
        <v>2433.0033237916032</v>
      </c>
      <c r="AP26" s="4">
        <f t="shared" si="19"/>
        <v>2433.0033237916032</v>
      </c>
      <c r="AQ26" s="4">
        <f t="shared" si="19"/>
        <v>2433.0033237916032</v>
      </c>
      <c r="AR26" s="4">
        <f t="shared" si="19"/>
        <v>2433.0033237916032</v>
      </c>
      <c r="AS26" s="4">
        <f t="shared" si="19"/>
        <v>2433.0033237916032</v>
      </c>
      <c r="AT26" s="4">
        <f t="shared" si="19"/>
        <v>2433.0033237916032</v>
      </c>
      <c r="AU26" s="4">
        <f t="shared" si="19"/>
        <v>2433.0033237916032</v>
      </c>
      <c r="AV26" s="4">
        <f t="shared" si="19"/>
        <v>2433.0033237916032</v>
      </c>
      <c r="AW26" s="4">
        <f t="shared" si="19"/>
        <v>2433.0033237916032</v>
      </c>
      <c r="AX26" s="4">
        <f t="shared" si="19"/>
        <v>2433.0033237916032</v>
      </c>
      <c r="AY26" s="4">
        <f t="shared" si="19"/>
        <v>2433.0033237916032</v>
      </c>
      <c r="AZ26" s="4">
        <f t="shared" si="19"/>
        <v>2433.0033237916032</v>
      </c>
      <c r="BA26" s="4">
        <f t="shared" si="19"/>
        <v>2433.0033237916032</v>
      </c>
      <c r="BB26" s="4">
        <f t="shared" si="19"/>
        <v>2433.0033237916032</v>
      </c>
      <c r="BC26" s="4">
        <f t="shared" si="19"/>
        <v>2492.7216902217879</v>
      </c>
      <c r="BD26" s="4">
        <f t="shared" si="19"/>
        <v>2492.7216902217879</v>
      </c>
      <c r="BE26" s="4">
        <f t="shared" si="19"/>
        <v>2492.7216902217879</v>
      </c>
      <c r="BF26" s="4">
        <f t="shared" si="19"/>
        <v>2492.7216902217879</v>
      </c>
      <c r="BG26" s="4">
        <f t="shared" si="19"/>
        <v>2492.7216902217879</v>
      </c>
      <c r="BH26" s="4">
        <f t="shared" si="19"/>
        <v>2492.7216902217879</v>
      </c>
      <c r="BI26" s="4">
        <f t="shared" si="19"/>
        <v>2492.7216902217879</v>
      </c>
      <c r="BJ26" s="4">
        <f t="shared" si="19"/>
        <v>2492.7216902217879</v>
      </c>
      <c r="BK26" s="4">
        <f t="shared" si="19"/>
        <v>2492.7216902217879</v>
      </c>
      <c r="BL26" s="4">
        <f t="shared" si="19"/>
        <v>2492.7216902217879</v>
      </c>
      <c r="BM26" s="4">
        <f t="shared" si="19"/>
        <v>2492.7216902217879</v>
      </c>
      <c r="BN26" s="4">
        <f t="shared" si="19"/>
        <v>2492.7216902217879</v>
      </c>
      <c r="BO26" s="4">
        <f t="shared" si="19"/>
        <v>2492.7216902217879</v>
      </c>
      <c r="BP26" s="4">
        <f t="shared" ref="BP26:CD26" si="20">BP24-BP25</f>
        <v>2492.7216902217879</v>
      </c>
      <c r="BQ26" s="4">
        <f t="shared" si="20"/>
        <v>2492.7216902217879</v>
      </c>
      <c r="BR26" s="4">
        <f t="shared" si="20"/>
        <v>2492.7216902217879</v>
      </c>
      <c r="BS26" s="4">
        <f t="shared" si="20"/>
        <v>2492.7216902217879</v>
      </c>
      <c r="BT26" s="4">
        <f t="shared" si="20"/>
        <v>2492.7216902217879</v>
      </c>
      <c r="BU26" s="4">
        <f t="shared" si="20"/>
        <v>2492.7216902217879</v>
      </c>
      <c r="BV26" s="4">
        <f t="shared" si="20"/>
        <v>2492.7216902217879</v>
      </c>
      <c r="BW26" s="4">
        <f t="shared" si="20"/>
        <v>2492.7216902217879</v>
      </c>
      <c r="BX26" s="4">
        <f t="shared" si="20"/>
        <v>2492.7216902217879</v>
      </c>
      <c r="BY26" s="4">
        <f t="shared" si="20"/>
        <v>2492.7216902217879</v>
      </c>
      <c r="BZ26" s="4">
        <f t="shared" si="20"/>
        <v>2492.7216902217879</v>
      </c>
      <c r="CA26" s="4">
        <f t="shared" si="20"/>
        <v>2492.7216902217879</v>
      </c>
      <c r="CB26" s="4">
        <f t="shared" si="20"/>
        <v>2492.7216902217879</v>
      </c>
      <c r="CC26" s="4">
        <f t="shared" si="20"/>
        <v>2492.7216902217879</v>
      </c>
      <c r="CD26" s="4">
        <f t="shared" si="20"/>
        <v>2492.7216902217879</v>
      </c>
      <c r="CE26" s="4">
        <f t="shared" ref="CE26:DB26" si="21">CE24-CE25</f>
        <v>2492.7216902217879</v>
      </c>
      <c r="CF26" s="4">
        <f t="shared" si="21"/>
        <v>2492.7216902217879</v>
      </c>
      <c r="CG26" s="4">
        <f t="shared" si="21"/>
        <v>2492.7216902217879</v>
      </c>
      <c r="CH26" s="4">
        <f t="shared" si="21"/>
        <v>2492.7216902217879</v>
      </c>
      <c r="CI26" s="4">
        <f t="shared" si="21"/>
        <v>2492.7216902217879</v>
      </c>
      <c r="CJ26" s="4">
        <f t="shared" si="21"/>
        <v>2492.7216902217879</v>
      </c>
      <c r="CK26" s="4">
        <f t="shared" si="21"/>
        <v>2492.7216902217879</v>
      </c>
      <c r="CL26" s="4">
        <f t="shared" si="21"/>
        <v>2492.7216902217879</v>
      </c>
      <c r="CM26" s="4">
        <f t="shared" si="21"/>
        <v>2492.7216902217879</v>
      </c>
      <c r="CN26" s="4">
        <f t="shared" si="21"/>
        <v>2492.7216902217879</v>
      </c>
      <c r="CO26" s="4">
        <f t="shared" si="21"/>
        <v>2492.7216902217879</v>
      </c>
      <c r="CP26" s="4">
        <f t="shared" si="21"/>
        <v>2492.7216902217879</v>
      </c>
      <c r="CQ26" s="4">
        <f t="shared" si="21"/>
        <v>2492.7216902217879</v>
      </c>
      <c r="CR26" s="4">
        <f t="shared" si="21"/>
        <v>2492.7216902217879</v>
      </c>
      <c r="CS26" s="4">
        <f t="shared" si="21"/>
        <v>2492.7216902217879</v>
      </c>
      <c r="CT26" s="4">
        <f t="shared" si="21"/>
        <v>2492.7216902217879</v>
      </c>
      <c r="CU26" s="4">
        <f t="shared" si="21"/>
        <v>2492.7216902217879</v>
      </c>
      <c r="CV26" s="4">
        <f t="shared" si="21"/>
        <v>2492.7216902217879</v>
      </c>
      <c r="CW26" s="4">
        <f t="shared" si="21"/>
        <v>2492.7216902217879</v>
      </c>
      <c r="CX26" s="4">
        <f t="shared" si="21"/>
        <v>2492.7216902217879</v>
      </c>
      <c r="CY26" s="4">
        <f t="shared" si="21"/>
        <v>2492.7216902217879</v>
      </c>
      <c r="CZ26" s="4">
        <f t="shared" si="21"/>
        <v>2492.7216902217879</v>
      </c>
      <c r="DA26" s="4">
        <f t="shared" si="21"/>
        <v>2492.7216902217879</v>
      </c>
      <c r="DB26" s="4">
        <f t="shared" si="21"/>
        <v>2492.7216902217879</v>
      </c>
      <c r="DC26" s="4">
        <f t="shared" ref="DC26:FB26" si="22">DC24-DC25</f>
        <v>2492.7216902217879</v>
      </c>
      <c r="DD26" s="4">
        <f t="shared" si="22"/>
        <v>2492.7216902217879</v>
      </c>
      <c r="DE26" s="4">
        <f t="shared" si="22"/>
        <v>2492.7216902217879</v>
      </c>
      <c r="DF26" s="4">
        <f t="shared" si="22"/>
        <v>2492.7216902217879</v>
      </c>
      <c r="DG26" s="4">
        <f t="shared" si="22"/>
        <v>2492.7216902217879</v>
      </c>
      <c r="DH26" s="4">
        <f t="shared" si="22"/>
        <v>2492.7216902217879</v>
      </c>
      <c r="DI26" s="4">
        <f t="shared" si="22"/>
        <v>2492.7216902217879</v>
      </c>
      <c r="DJ26" s="4">
        <f t="shared" si="22"/>
        <v>2492.7216902217879</v>
      </c>
      <c r="DK26" s="4">
        <f t="shared" si="22"/>
        <v>2492.7216902217879</v>
      </c>
      <c r="DL26" s="4">
        <f t="shared" si="22"/>
        <v>2492.7216902217879</v>
      </c>
      <c r="DM26" s="4">
        <f t="shared" si="22"/>
        <v>2492.7216902217879</v>
      </c>
      <c r="DN26" s="4">
        <f t="shared" si="22"/>
        <v>2492.7216902217879</v>
      </c>
      <c r="DO26" s="4">
        <f t="shared" si="22"/>
        <v>2492.7216902217879</v>
      </c>
      <c r="DP26" s="4">
        <f t="shared" si="22"/>
        <v>2492.7216902217879</v>
      </c>
      <c r="DQ26" s="4">
        <f t="shared" si="22"/>
        <v>2492.7216902217879</v>
      </c>
      <c r="DR26" s="4">
        <f t="shared" si="22"/>
        <v>2492.7216902217879</v>
      </c>
      <c r="DS26" s="4">
        <f t="shared" si="22"/>
        <v>2492.7216902217879</v>
      </c>
      <c r="DT26" s="4">
        <f t="shared" si="22"/>
        <v>2492.7216902217879</v>
      </c>
      <c r="DU26" s="4">
        <f t="shared" si="22"/>
        <v>2492.7216902217879</v>
      </c>
      <c r="DV26" s="4">
        <f t="shared" si="22"/>
        <v>2492.7216902217879</v>
      </c>
      <c r="DW26" s="4">
        <f t="shared" si="22"/>
        <v>2492.7216902217879</v>
      </c>
      <c r="DX26" s="4">
        <f t="shared" si="22"/>
        <v>2492.7216902217879</v>
      </c>
      <c r="DY26" s="4">
        <f t="shared" si="22"/>
        <v>2492.7216902217879</v>
      </c>
      <c r="DZ26" s="4">
        <f t="shared" si="22"/>
        <v>2492.7216902217879</v>
      </c>
      <c r="EA26" s="4">
        <f t="shared" si="22"/>
        <v>2492.7216902217879</v>
      </c>
      <c r="EB26" s="4">
        <f t="shared" si="22"/>
        <v>2492.7216902217879</v>
      </c>
      <c r="EC26" s="4">
        <f t="shared" si="22"/>
        <v>2492.7216902217879</v>
      </c>
      <c r="ED26" s="4">
        <f t="shared" si="22"/>
        <v>2492.7216902217879</v>
      </c>
      <c r="EE26" s="4">
        <f t="shared" si="22"/>
        <v>2492.7216902217879</v>
      </c>
      <c r="EF26" s="4">
        <f t="shared" si="22"/>
        <v>2492.7216902217879</v>
      </c>
      <c r="EG26" s="4">
        <f t="shared" si="22"/>
        <v>2492.7216902217879</v>
      </c>
      <c r="EH26" s="4">
        <f t="shared" si="22"/>
        <v>2492.7216902217879</v>
      </c>
      <c r="EI26" s="4">
        <f t="shared" si="22"/>
        <v>2492.7216902217879</v>
      </c>
      <c r="EJ26" s="4">
        <f t="shared" si="22"/>
        <v>2492.7216902217879</v>
      </c>
      <c r="EK26" s="4">
        <f t="shared" si="22"/>
        <v>2492.7216902217879</v>
      </c>
      <c r="EL26" s="4">
        <f t="shared" si="22"/>
        <v>2492.7216902217879</v>
      </c>
      <c r="EM26" s="4">
        <f t="shared" si="22"/>
        <v>2492.7216902217879</v>
      </c>
      <c r="EN26" s="4">
        <f t="shared" si="22"/>
        <v>2492.7216902217879</v>
      </c>
      <c r="EO26" s="4">
        <f t="shared" si="22"/>
        <v>2492.7216902217879</v>
      </c>
      <c r="EP26" s="4">
        <f t="shared" si="22"/>
        <v>2492.7216902217879</v>
      </c>
      <c r="EQ26" s="4">
        <f t="shared" si="22"/>
        <v>2492.7216902217879</v>
      </c>
      <c r="ER26" s="4">
        <f t="shared" si="22"/>
        <v>2492.7216902217879</v>
      </c>
      <c r="ES26" s="4">
        <f t="shared" si="22"/>
        <v>2492.7216902217879</v>
      </c>
      <c r="ET26" s="4">
        <f t="shared" si="22"/>
        <v>2492.7216902217879</v>
      </c>
      <c r="EU26" s="4">
        <f t="shared" si="22"/>
        <v>2492.7216902217879</v>
      </c>
      <c r="EV26" s="4">
        <f t="shared" si="22"/>
        <v>2492.7216902217879</v>
      </c>
      <c r="EW26" s="4">
        <f t="shared" si="22"/>
        <v>2492.7216902217879</v>
      </c>
      <c r="EX26" s="4">
        <f t="shared" si="22"/>
        <v>2492.7216902217879</v>
      </c>
      <c r="EY26" s="4">
        <f t="shared" si="22"/>
        <v>2492.7216902217879</v>
      </c>
      <c r="EZ26" s="4">
        <f t="shared" si="22"/>
        <v>2492.7216902217879</v>
      </c>
      <c r="FA26" s="4">
        <f t="shared" si="22"/>
        <v>2492.7216902217879</v>
      </c>
      <c r="FB26" s="4">
        <f t="shared" si="22"/>
        <v>2492.7216902217879</v>
      </c>
    </row>
    <row r="27" spans="1:158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x14ac:dyDescent="0.3">
      <c r="A28" s="3" t="s">
        <v>182</v>
      </c>
      <c r="C28" s="4">
        <f>C54</f>
        <v>1207.5</v>
      </c>
      <c r="D28" s="4">
        <f t="shared" ref="D28:BO28" si="23">D54</f>
        <v>1207.5</v>
      </c>
      <c r="E28" s="4">
        <f t="shared" si="23"/>
        <v>1207.5</v>
      </c>
      <c r="F28" s="4">
        <f t="shared" si="23"/>
        <v>1207.5</v>
      </c>
      <c r="G28" s="4">
        <f t="shared" si="23"/>
        <v>1207.5</v>
      </c>
      <c r="H28" s="4">
        <f t="shared" si="23"/>
        <v>1207.5</v>
      </c>
      <c r="I28" s="4">
        <f t="shared" si="23"/>
        <v>1207.5</v>
      </c>
      <c r="J28" s="4">
        <f t="shared" si="23"/>
        <v>1207.5</v>
      </c>
      <c r="K28" s="4">
        <f t="shared" si="23"/>
        <v>1207.5</v>
      </c>
      <c r="L28" s="4">
        <f t="shared" si="23"/>
        <v>1207.5</v>
      </c>
      <c r="M28" s="4">
        <f t="shared" si="23"/>
        <v>1207.5</v>
      </c>
      <c r="N28" s="4">
        <f t="shared" si="23"/>
        <v>1207.5</v>
      </c>
      <c r="O28" s="4">
        <f t="shared" si="23"/>
        <v>1207.5</v>
      </c>
      <c r="P28" s="4">
        <f t="shared" si="23"/>
        <v>1207.5</v>
      </c>
      <c r="Q28" s="4">
        <f t="shared" si="23"/>
        <v>1207.5</v>
      </c>
      <c r="R28" s="4">
        <f t="shared" si="23"/>
        <v>1207.5</v>
      </c>
      <c r="S28" s="4">
        <f t="shared" si="23"/>
        <v>1207.5</v>
      </c>
      <c r="T28" s="4">
        <f t="shared" si="23"/>
        <v>1207.5</v>
      </c>
      <c r="U28" s="4">
        <f t="shared" si="23"/>
        <v>1207.5</v>
      </c>
      <c r="V28" s="4">
        <f t="shared" si="23"/>
        <v>1207.5</v>
      </c>
      <c r="W28" s="4">
        <f t="shared" si="23"/>
        <v>1207.5</v>
      </c>
      <c r="X28" s="4">
        <f t="shared" si="23"/>
        <v>1207.5</v>
      </c>
      <c r="Y28" s="4">
        <f t="shared" si="23"/>
        <v>1207.5</v>
      </c>
      <c r="Z28" s="4">
        <f t="shared" si="23"/>
        <v>1207.5</v>
      </c>
      <c r="AA28" s="4">
        <f t="shared" si="23"/>
        <v>1207.5</v>
      </c>
      <c r="AB28" s="4">
        <f t="shared" si="23"/>
        <v>1207.5</v>
      </c>
      <c r="AC28" s="4">
        <f t="shared" si="23"/>
        <v>1207.5</v>
      </c>
      <c r="AD28" s="4">
        <f t="shared" si="23"/>
        <v>1207.5</v>
      </c>
      <c r="AE28" s="4">
        <f t="shared" si="23"/>
        <v>1207.5</v>
      </c>
      <c r="AF28" s="4">
        <f t="shared" si="23"/>
        <v>1207.5</v>
      </c>
      <c r="AG28" s="4">
        <f t="shared" si="23"/>
        <v>1207.5</v>
      </c>
      <c r="AH28" s="4">
        <f t="shared" si="23"/>
        <v>1207.5</v>
      </c>
      <c r="AI28" s="4">
        <f t="shared" si="23"/>
        <v>1207.5</v>
      </c>
      <c r="AJ28" s="4">
        <f t="shared" si="23"/>
        <v>1207.5</v>
      </c>
      <c r="AK28" s="4">
        <f t="shared" si="23"/>
        <v>1207.5</v>
      </c>
      <c r="AL28" s="4">
        <f t="shared" si="23"/>
        <v>1207.5</v>
      </c>
      <c r="AM28" s="4">
        <f t="shared" si="23"/>
        <v>1207.5</v>
      </c>
      <c r="AN28" s="4">
        <f t="shared" si="23"/>
        <v>1207.5</v>
      </c>
      <c r="AO28" s="4">
        <f t="shared" si="23"/>
        <v>1207.5</v>
      </c>
      <c r="AP28" s="4">
        <f t="shared" si="23"/>
        <v>1207.5</v>
      </c>
      <c r="AQ28" s="4">
        <f t="shared" si="23"/>
        <v>1207.5</v>
      </c>
      <c r="AR28" s="4">
        <f t="shared" si="23"/>
        <v>1207.5</v>
      </c>
      <c r="AS28" s="4">
        <f t="shared" si="23"/>
        <v>1207.5</v>
      </c>
      <c r="AT28" s="4">
        <f t="shared" si="23"/>
        <v>1207.5</v>
      </c>
      <c r="AU28" s="4">
        <f t="shared" si="23"/>
        <v>1207.5</v>
      </c>
      <c r="AV28" s="4">
        <f t="shared" si="23"/>
        <v>1207.5</v>
      </c>
      <c r="AW28" s="4">
        <f t="shared" si="23"/>
        <v>1207.5</v>
      </c>
      <c r="AX28" s="4">
        <f t="shared" si="23"/>
        <v>1207.5</v>
      </c>
      <c r="AY28" s="4">
        <f t="shared" si="23"/>
        <v>1207.5</v>
      </c>
      <c r="AZ28" s="4">
        <f t="shared" si="23"/>
        <v>1207.5</v>
      </c>
      <c r="BA28" s="4">
        <f t="shared" si="23"/>
        <v>1207.5</v>
      </c>
      <c r="BB28" s="4">
        <f t="shared" si="23"/>
        <v>1207.5</v>
      </c>
      <c r="BC28" s="4">
        <f t="shared" si="23"/>
        <v>1207.5</v>
      </c>
      <c r="BD28" s="4">
        <f t="shared" si="23"/>
        <v>1207.5</v>
      </c>
      <c r="BE28" s="4">
        <f t="shared" si="23"/>
        <v>1207.5</v>
      </c>
      <c r="BF28" s="4">
        <f t="shared" si="23"/>
        <v>1207.5</v>
      </c>
      <c r="BG28" s="4">
        <f t="shared" si="23"/>
        <v>1207.5</v>
      </c>
      <c r="BH28" s="4">
        <f t="shared" si="23"/>
        <v>1207.5</v>
      </c>
      <c r="BI28" s="4">
        <f t="shared" si="23"/>
        <v>1207.5</v>
      </c>
      <c r="BJ28" s="4">
        <f t="shared" si="23"/>
        <v>1207.5</v>
      </c>
      <c r="BK28" s="4">
        <f t="shared" si="23"/>
        <v>1207.5</v>
      </c>
      <c r="BL28" s="4">
        <f t="shared" si="23"/>
        <v>1207.5</v>
      </c>
      <c r="BM28" s="4">
        <f t="shared" si="23"/>
        <v>1207.5</v>
      </c>
      <c r="BN28" s="4">
        <f t="shared" si="23"/>
        <v>1207.5</v>
      </c>
      <c r="BO28" s="4">
        <f t="shared" si="23"/>
        <v>1207.5</v>
      </c>
      <c r="BP28" s="4">
        <f t="shared" ref="BP28:DB28" si="24">BP54</f>
        <v>1207.5</v>
      </c>
      <c r="BQ28" s="4">
        <f t="shared" si="24"/>
        <v>1207.5</v>
      </c>
      <c r="BR28" s="4">
        <f t="shared" si="24"/>
        <v>1207.5</v>
      </c>
      <c r="BS28" s="4">
        <f t="shared" si="24"/>
        <v>1207.5</v>
      </c>
      <c r="BT28" s="4">
        <f t="shared" si="24"/>
        <v>1207.5</v>
      </c>
      <c r="BU28" s="4">
        <f t="shared" si="24"/>
        <v>1207.5</v>
      </c>
      <c r="BV28" s="4">
        <f t="shared" si="24"/>
        <v>1207.5</v>
      </c>
      <c r="BW28" s="4">
        <f t="shared" si="24"/>
        <v>1207.5</v>
      </c>
      <c r="BX28" s="4">
        <f t="shared" si="24"/>
        <v>1207.5</v>
      </c>
      <c r="BY28" s="4">
        <f t="shared" si="24"/>
        <v>1207.5</v>
      </c>
      <c r="BZ28" s="4">
        <f t="shared" si="24"/>
        <v>1207.5</v>
      </c>
      <c r="CA28" s="4">
        <f t="shared" si="24"/>
        <v>1207.5</v>
      </c>
      <c r="CB28" s="4">
        <f t="shared" si="24"/>
        <v>1207.5</v>
      </c>
      <c r="CC28" s="4">
        <f t="shared" si="24"/>
        <v>1207.5</v>
      </c>
      <c r="CD28" s="4">
        <f t="shared" si="24"/>
        <v>1207.5</v>
      </c>
      <c r="CE28" s="4">
        <f t="shared" si="24"/>
        <v>1207.5</v>
      </c>
      <c r="CF28" s="4">
        <f t="shared" si="24"/>
        <v>1207.5</v>
      </c>
      <c r="CG28" s="4">
        <f t="shared" si="24"/>
        <v>1207.5</v>
      </c>
      <c r="CH28" s="4">
        <f t="shared" si="24"/>
        <v>1207.5</v>
      </c>
      <c r="CI28" s="4">
        <f t="shared" si="24"/>
        <v>1207.5</v>
      </c>
      <c r="CJ28" s="4">
        <f t="shared" si="24"/>
        <v>1207.5</v>
      </c>
      <c r="CK28" s="4">
        <f t="shared" si="24"/>
        <v>1207.5</v>
      </c>
      <c r="CL28" s="4">
        <f t="shared" si="24"/>
        <v>1207.5</v>
      </c>
      <c r="CM28" s="4">
        <f t="shared" si="24"/>
        <v>1207.5</v>
      </c>
      <c r="CN28" s="4">
        <f t="shared" si="24"/>
        <v>1207.5</v>
      </c>
      <c r="CO28" s="4">
        <f t="shared" si="24"/>
        <v>1207.5</v>
      </c>
      <c r="CP28" s="4">
        <f t="shared" si="24"/>
        <v>1207.5</v>
      </c>
      <c r="CQ28" s="4">
        <f t="shared" si="24"/>
        <v>1207.5</v>
      </c>
      <c r="CR28" s="4">
        <f t="shared" si="24"/>
        <v>1207.5</v>
      </c>
      <c r="CS28" s="4">
        <f t="shared" si="24"/>
        <v>1207.5</v>
      </c>
      <c r="CT28" s="4">
        <f t="shared" si="24"/>
        <v>1207.5</v>
      </c>
      <c r="CU28" s="4">
        <f t="shared" si="24"/>
        <v>1207.5</v>
      </c>
      <c r="CV28" s="4">
        <f t="shared" si="24"/>
        <v>1207.5</v>
      </c>
      <c r="CW28" s="4">
        <f t="shared" si="24"/>
        <v>1207.5</v>
      </c>
      <c r="CX28" s="4">
        <f t="shared" si="24"/>
        <v>1207.5</v>
      </c>
      <c r="CY28" s="4">
        <f t="shared" si="24"/>
        <v>1207.5</v>
      </c>
      <c r="CZ28" s="4">
        <f t="shared" si="24"/>
        <v>1207.5</v>
      </c>
      <c r="DA28" s="4">
        <f t="shared" si="24"/>
        <v>1207.5</v>
      </c>
      <c r="DB28" s="4">
        <f t="shared" si="24"/>
        <v>1207.5</v>
      </c>
      <c r="DC28" s="4">
        <f t="shared" ref="DC28:FB28" si="25">DC54</f>
        <v>1207.5</v>
      </c>
      <c r="DD28" s="4">
        <f t="shared" si="25"/>
        <v>1207.5</v>
      </c>
      <c r="DE28" s="4">
        <f t="shared" si="25"/>
        <v>1207.5</v>
      </c>
      <c r="DF28" s="4">
        <f t="shared" si="25"/>
        <v>1207.5</v>
      </c>
      <c r="DG28" s="4">
        <f t="shared" si="25"/>
        <v>1207.5</v>
      </c>
      <c r="DH28" s="4">
        <f t="shared" si="25"/>
        <v>1207.5</v>
      </c>
      <c r="DI28" s="4">
        <f t="shared" si="25"/>
        <v>1207.5</v>
      </c>
      <c r="DJ28" s="4">
        <f t="shared" si="25"/>
        <v>1207.5</v>
      </c>
      <c r="DK28" s="4">
        <f t="shared" si="25"/>
        <v>1207.5</v>
      </c>
      <c r="DL28" s="4">
        <f t="shared" si="25"/>
        <v>1207.5</v>
      </c>
      <c r="DM28" s="4">
        <f t="shared" si="25"/>
        <v>1207.5</v>
      </c>
      <c r="DN28" s="4">
        <f t="shared" si="25"/>
        <v>1207.5</v>
      </c>
      <c r="DO28" s="4">
        <f t="shared" si="25"/>
        <v>1207.5</v>
      </c>
      <c r="DP28" s="4">
        <f t="shared" si="25"/>
        <v>1207.5</v>
      </c>
      <c r="DQ28" s="4">
        <f t="shared" si="25"/>
        <v>1207.5</v>
      </c>
      <c r="DR28" s="4">
        <f t="shared" si="25"/>
        <v>1207.5</v>
      </c>
      <c r="DS28" s="4">
        <f t="shared" si="25"/>
        <v>1207.5</v>
      </c>
      <c r="DT28" s="4">
        <f t="shared" si="25"/>
        <v>1207.5</v>
      </c>
      <c r="DU28" s="4">
        <f t="shared" si="25"/>
        <v>1207.5</v>
      </c>
      <c r="DV28" s="4">
        <f t="shared" si="25"/>
        <v>1207.5</v>
      </c>
      <c r="DW28" s="4">
        <f t="shared" si="25"/>
        <v>1207.5</v>
      </c>
      <c r="DX28" s="4">
        <f t="shared" si="25"/>
        <v>1207.5</v>
      </c>
      <c r="DY28" s="4">
        <f t="shared" si="25"/>
        <v>1207.5</v>
      </c>
      <c r="DZ28" s="4">
        <f t="shared" si="25"/>
        <v>1207.5</v>
      </c>
      <c r="EA28" s="4">
        <f t="shared" si="25"/>
        <v>1207.5</v>
      </c>
      <c r="EB28" s="4">
        <f t="shared" si="25"/>
        <v>1207.5</v>
      </c>
      <c r="EC28" s="4">
        <f t="shared" si="25"/>
        <v>1207.5</v>
      </c>
      <c r="ED28" s="4">
        <f t="shared" si="25"/>
        <v>1207.5</v>
      </c>
      <c r="EE28" s="4">
        <f t="shared" si="25"/>
        <v>1207.5</v>
      </c>
      <c r="EF28" s="4">
        <f t="shared" si="25"/>
        <v>1207.5</v>
      </c>
      <c r="EG28" s="4">
        <f t="shared" si="25"/>
        <v>1207.5</v>
      </c>
      <c r="EH28" s="4">
        <f t="shared" si="25"/>
        <v>1207.5</v>
      </c>
      <c r="EI28" s="4">
        <f t="shared" si="25"/>
        <v>1207.5</v>
      </c>
      <c r="EJ28" s="4">
        <f t="shared" si="25"/>
        <v>1207.5</v>
      </c>
      <c r="EK28" s="4">
        <f t="shared" si="25"/>
        <v>1207.5</v>
      </c>
      <c r="EL28" s="4">
        <f t="shared" si="25"/>
        <v>1207.5</v>
      </c>
      <c r="EM28" s="4">
        <f t="shared" si="25"/>
        <v>1207.5</v>
      </c>
      <c r="EN28" s="4">
        <f t="shared" si="25"/>
        <v>1207.5</v>
      </c>
      <c r="EO28" s="4">
        <f t="shared" si="25"/>
        <v>1207.5</v>
      </c>
      <c r="EP28" s="4">
        <f t="shared" si="25"/>
        <v>1207.5</v>
      </c>
      <c r="EQ28" s="4">
        <f t="shared" si="25"/>
        <v>1207.5</v>
      </c>
      <c r="ER28" s="4">
        <f t="shared" si="25"/>
        <v>1207.5</v>
      </c>
      <c r="ES28" s="4">
        <f t="shared" si="25"/>
        <v>1207.5</v>
      </c>
      <c r="ET28" s="4">
        <f t="shared" si="25"/>
        <v>1207.5</v>
      </c>
      <c r="EU28" s="4">
        <f t="shared" si="25"/>
        <v>1207.5</v>
      </c>
      <c r="EV28" s="4">
        <f t="shared" si="25"/>
        <v>1207.5</v>
      </c>
      <c r="EW28" s="4">
        <f t="shared" si="25"/>
        <v>1207.5</v>
      </c>
      <c r="EX28" s="4">
        <f t="shared" si="25"/>
        <v>1207.5</v>
      </c>
      <c r="EY28" s="4">
        <f t="shared" si="25"/>
        <v>1207.5</v>
      </c>
      <c r="EZ28" s="4">
        <f t="shared" si="25"/>
        <v>1207.5</v>
      </c>
      <c r="FA28" s="4">
        <f t="shared" si="25"/>
        <v>1207.5</v>
      </c>
      <c r="FB28" s="4">
        <f t="shared" si="25"/>
        <v>1207.5</v>
      </c>
    </row>
    <row r="30" spans="1:158" s="4" customFormat="1" x14ac:dyDescent="0.3">
      <c r="A30" s="4" t="s">
        <v>101</v>
      </c>
      <c r="C30" s="4">
        <f>C25*$B21</f>
        <v>4778.9834222577383</v>
      </c>
      <c r="D30" s="4">
        <f t="shared" ref="D30:BO30" si="26">D25*$B21</f>
        <v>4778.9834222577383</v>
      </c>
      <c r="E30" s="4">
        <f t="shared" si="26"/>
        <v>4778.9834222577383</v>
      </c>
      <c r="F30" s="4">
        <f t="shared" si="26"/>
        <v>4778.9834222577383</v>
      </c>
      <c r="G30" s="4">
        <f t="shared" si="26"/>
        <v>4778.9834222577383</v>
      </c>
      <c r="H30" s="4">
        <f t="shared" si="26"/>
        <v>4778.9834222577383</v>
      </c>
      <c r="I30" s="4">
        <f t="shared" si="26"/>
        <v>4778.9834222577383</v>
      </c>
      <c r="J30" s="4">
        <f t="shared" si="26"/>
        <v>4778.9834222577383</v>
      </c>
      <c r="K30" s="4">
        <f t="shared" si="26"/>
        <v>4877.0202332166427</v>
      </c>
      <c r="L30" s="4">
        <f t="shared" si="26"/>
        <v>4877.0202332166427</v>
      </c>
      <c r="M30" s="4">
        <f t="shared" si="26"/>
        <v>4926.0386386960945</v>
      </c>
      <c r="N30" s="4">
        <f t="shared" si="26"/>
        <v>4926.0386386960945</v>
      </c>
      <c r="O30" s="4">
        <f t="shared" si="26"/>
        <v>4926.0386386960945</v>
      </c>
      <c r="P30" s="4">
        <f t="shared" si="26"/>
        <v>4926.0386386960945</v>
      </c>
      <c r="Q30" s="4">
        <f t="shared" si="26"/>
        <v>5024.0754496549989</v>
      </c>
      <c r="R30" s="4">
        <f t="shared" si="26"/>
        <v>5024.0754496549989</v>
      </c>
      <c r="S30" s="4">
        <f t="shared" si="26"/>
        <v>5122.1122606139033</v>
      </c>
      <c r="T30" s="4">
        <f t="shared" si="26"/>
        <v>5122.1122606139033</v>
      </c>
      <c r="U30" s="4">
        <f t="shared" si="26"/>
        <v>5122.1122606139033</v>
      </c>
      <c r="V30" s="4">
        <f t="shared" si="26"/>
        <v>5122.1122606139033</v>
      </c>
      <c r="W30" s="4">
        <f t="shared" si="26"/>
        <v>5122.1122606139033</v>
      </c>
      <c r="X30" s="4">
        <f t="shared" si="26"/>
        <v>5122.1122606139033</v>
      </c>
      <c r="Y30" s="4">
        <f t="shared" si="26"/>
        <v>5122.1122606139033</v>
      </c>
      <c r="Z30" s="4">
        <f t="shared" si="26"/>
        <v>5122.1122606139033</v>
      </c>
      <c r="AA30" s="4">
        <f t="shared" si="26"/>
        <v>5122.1122606139033</v>
      </c>
      <c r="AB30" s="4">
        <f t="shared" si="26"/>
        <v>5122.1122606139033</v>
      </c>
      <c r="AC30" s="4">
        <f t="shared" si="26"/>
        <v>5122.1122606139033</v>
      </c>
      <c r="AD30" s="4">
        <f t="shared" si="26"/>
        <v>5122.1122606139033</v>
      </c>
      <c r="AE30" s="4">
        <f t="shared" si="26"/>
        <v>5122.1122606139033</v>
      </c>
      <c r="AF30" s="4">
        <f t="shared" si="26"/>
        <v>5122.1122606139033</v>
      </c>
      <c r="AG30" s="4">
        <f t="shared" si="26"/>
        <v>5122.1122606139033</v>
      </c>
      <c r="AH30" s="4">
        <f t="shared" si="26"/>
        <v>5122.1122606139033</v>
      </c>
      <c r="AI30" s="4">
        <f t="shared" si="26"/>
        <v>5122.1122606139033</v>
      </c>
      <c r="AJ30" s="4">
        <f t="shared" si="26"/>
        <v>5122.1122606139033</v>
      </c>
      <c r="AK30" s="4">
        <f t="shared" si="26"/>
        <v>5122.1122606139033</v>
      </c>
      <c r="AL30" s="4">
        <f t="shared" si="26"/>
        <v>5122.1122606139033</v>
      </c>
      <c r="AM30" s="4">
        <f t="shared" si="26"/>
        <v>5122.1122606139033</v>
      </c>
      <c r="AN30" s="4">
        <f t="shared" si="26"/>
        <v>5122.1122606139033</v>
      </c>
      <c r="AO30" s="4">
        <f t="shared" si="26"/>
        <v>5122.1122606139033</v>
      </c>
      <c r="AP30" s="4">
        <f t="shared" si="26"/>
        <v>5122.1122606139033</v>
      </c>
      <c r="AQ30" s="4">
        <f t="shared" si="26"/>
        <v>5122.1122606139033</v>
      </c>
      <c r="AR30" s="4">
        <f t="shared" si="26"/>
        <v>5122.1122606139033</v>
      </c>
      <c r="AS30" s="4">
        <f t="shared" si="26"/>
        <v>5122.1122606139033</v>
      </c>
      <c r="AT30" s="4">
        <f t="shared" si="26"/>
        <v>5122.1122606139033</v>
      </c>
      <c r="AU30" s="4">
        <f t="shared" si="26"/>
        <v>5122.1122606139033</v>
      </c>
      <c r="AV30" s="4">
        <f t="shared" si="26"/>
        <v>5122.1122606139033</v>
      </c>
      <c r="AW30" s="4">
        <f t="shared" si="26"/>
        <v>5122.1122606139033</v>
      </c>
      <c r="AX30" s="4">
        <f t="shared" si="26"/>
        <v>5122.1122606139033</v>
      </c>
      <c r="AY30" s="4">
        <f t="shared" si="26"/>
        <v>5122.1122606139033</v>
      </c>
      <c r="AZ30" s="4">
        <f t="shared" si="26"/>
        <v>5122.1122606139033</v>
      </c>
      <c r="BA30" s="4">
        <f t="shared" si="26"/>
        <v>5122.1122606139033</v>
      </c>
      <c r="BB30" s="4">
        <f t="shared" si="26"/>
        <v>5122.1122606139033</v>
      </c>
      <c r="BC30" s="4">
        <f t="shared" si="26"/>
        <v>5247.8351373090327</v>
      </c>
      <c r="BD30" s="4">
        <f t="shared" si="26"/>
        <v>5247.8351373090327</v>
      </c>
      <c r="BE30" s="4">
        <f t="shared" si="26"/>
        <v>5247.8351373090327</v>
      </c>
      <c r="BF30" s="4">
        <f t="shared" si="26"/>
        <v>5247.8351373090327</v>
      </c>
      <c r="BG30" s="4">
        <f t="shared" si="26"/>
        <v>5247.8351373090327</v>
      </c>
      <c r="BH30" s="4">
        <f t="shared" si="26"/>
        <v>5247.8351373090327</v>
      </c>
      <c r="BI30" s="4">
        <f t="shared" si="26"/>
        <v>5247.8351373090327</v>
      </c>
      <c r="BJ30" s="4">
        <f t="shared" si="26"/>
        <v>5247.8351373090327</v>
      </c>
      <c r="BK30" s="4">
        <f t="shared" si="26"/>
        <v>5247.8351373090327</v>
      </c>
      <c r="BL30" s="4">
        <f t="shared" si="26"/>
        <v>5247.8351373090327</v>
      </c>
      <c r="BM30" s="4">
        <f t="shared" si="26"/>
        <v>5247.8351373090327</v>
      </c>
      <c r="BN30" s="4">
        <f t="shared" si="26"/>
        <v>5247.8351373090327</v>
      </c>
      <c r="BO30" s="4">
        <f t="shared" si="26"/>
        <v>5247.8351373090327</v>
      </c>
      <c r="BP30" s="4">
        <f t="shared" ref="BP30:CD30" si="27">BP25*$B21</f>
        <v>5247.8351373090327</v>
      </c>
      <c r="BQ30" s="4">
        <f t="shared" si="27"/>
        <v>5247.8351373090327</v>
      </c>
      <c r="BR30" s="4">
        <f t="shared" si="27"/>
        <v>5247.8351373090327</v>
      </c>
      <c r="BS30" s="4">
        <f t="shared" si="27"/>
        <v>5247.8351373090327</v>
      </c>
      <c r="BT30" s="4">
        <f t="shared" si="27"/>
        <v>5247.8351373090327</v>
      </c>
      <c r="BU30" s="4">
        <f t="shared" si="27"/>
        <v>5247.8351373090327</v>
      </c>
      <c r="BV30" s="4">
        <f t="shared" si="27"/>
        <v>5247.8351373090327</v>
      </c>
      <c r="BW30" s="4">
        <f t="shared" si="27"/>
        <v>5247.8351373090327</v>
      </c>
      <c r="BX30" s="4">
        <f t="shared" si="27"/>
        <v>5247.8351373090327</v>
      </c>
      <c r="BY30" s="4">
        <f t="shared" si="27"/>
        <v>5247.8351373090327</v>
      </c>
      <c r="BZ30" s="4">
        <f t="shared" si="27"/>
        <v>5247.8351373090327</v>
      </c>
      <c r="CA30" s="4">
        <f t="shared" si="27"/>
        <v>5247.8351373090327</v>
      </c>
      <c r="CB30" s="4">
        <f t="shared" si="27"/>
        <v>5247.8351373090327</v>
      </c>
      <c r="CC30" s="4">
        <f t="shared" si="27"/>
        <v>5247.8351373090327</v>
      </c>
      <c r="CD30" s="4">
        <f t="shared" si="27"/>
        <v>5247.8351373090327</v>
      </c>
      <c r="CE30" s="4">
        <f t="shared" ref="CE30:DB30" si="28">CE25*$B21</f>
        <v>5247.8351373090327</v>
      </c>
      <c r="CF30" s="4">
        <f t="shared" si="28"/>
        <v>5247.8351373090327</v>
      </c>
      <c r="CG30" s="4">
        <f t="shared" si="28"/>
        <v>5247.8351373090327</v>
      </c>
      <c r="CH30" s="4">
        <f t="shared" si="28"/>
        <v>5247.8351373090327</v>
      </c>
      <c r="CI30" s="4">
        <f t="shared" si="28"/>
        <v>5247.8351373090327</v>
      </c>
      <c r="CJ30" s="4">
        <f t="shared" si="28"/>
        <v>5247.8351373090327</v>
      </c>
      <c r="CK30" s="4">
        <f t="shared" si="28"/>
        <v>5247.8351373090327</v>
      </c>
      <c r="CL30" s="4">
        <f t="shared" si="28"/>
        <v>5247.8351373090327</v>
      </c>
      <c r="CM30" s="4">
        <f t="shared" si="28"/>
        <v>5247.8351373090327</v>
      </c>
      <c r="CN30" s="4">
        <f t="shared" si="28"/>
        <v>5247.8351373090327</v>
      </c>
      <c r="CO30" s="4">
        <f t="shared" si="28"/>
        <v>5247.8351373090327</v>
      </c>
      <c r="CP30" s="4">
        <f t="shared" si="28"/>
        <v>5247.8351373090327</v>
      </c>
      <c r="CQ30" s="4">
        <f t="shared" si="28"/>
        <v>5247.8351373090327</v>
      </c>
      <c r="CR30" s="4">
        <f t="shared" si="28"/>
        <v>5247.8351373090327</v>
      </c>
      <c r="CS30" s="4">
        <f t="shared" si="28"/>
        <v>5247.8351373090327</v>
      </c>
      <c r="CT30" s="4">
        <f t="shared" si="28"/>
        <v>5247.8351373090327</v>
      </c>
      <c r="CU30" s="4">
        <f t="shared" si="28"/>
        <v>5247.8351373090327</v>
      </c>
      <c r="CV30" s="4">
        <f t="shared" si="28"/>
        <v>5247.8351373090327</v>
      </c>
      <c r="CW30" s="4">
        <f t="shared" si="28"/>
        <v>5247.8351373090327</v>
      </c>
      <c r="CX30" s="4">
        <f t="shared" si="28"/>
        <v>5247.8351373090327</v>
      </c>
      <c r="CY30" s="4">
        <f t="shared" si="28"/>
        <v>5247.8351373090327</v>
      </c>
      <c r="CZ30" s="4">
        <f t="shared" si="28"/>
        <v>5247.8351373090327</v>
      </c>
      <c r="DA30" s="4">
        <f t="shared" si="28"/>
        <v>5247.8351373090327</v>
      </c>
      <c r="DB30" s="4">
        <f t="shared" si="28"/>
        <v>5247.8351373090327</v>
      </c>
      <c r="DC30" s="4">
        <f t="shared" ref="DC30:FB30" si="29">DC25*$B21</f>
        <v>5247.8351373090327</v>
      </c>
      <c r="DD30" s="4">
        <f t="shared" si="29"/>
        <v>5247.8351373090327</v>
      </c>
      <c r="DE30" s="4">
        <f t="shared" si="29"/>
        <v>5247.8351373090327</v>
      </c>
      <c r="DF30" s="4">
        <f t="shared" si="29"/>
        <v>5247.8351373090327</v>
      </c>
      <c r="DG30" s="4">
        <f t="shared" si="29"/>
        <v>5247.8351373090327</v>
      </c>
      <c r="DH30" s="4">
        <f t="shared" si="29"/>
        <v>5247.8351373090327</v>
      </c>
      <c r="DI30" s="4">
        <f t="shared" si="29"/>
        <v>5247.8351373090327</v>
      </c>
      <c r="DJ30" s="4">
        <f t="shared" si="29"/>
        <v>5247.8351373090327</v>
      </c>
      <c r="DK30" s="4">
        <f t="shared" si="29"/>
        <v>5247.8351373090327</v>
      </c>
      <c r="DL30" s="4">
        <f t="shared" si="29"/>
        <v>5247.8351373090327</v>
      </c>
      <c r="DM30" s="4">
        <f t="shared" si="29"/>
        <v>5247.8351373090327</v>
      </c>
      <c r="DN30" s="4">
        <f t="shared" si="29"/>
        <v>5247.8351373090327</v>
      </c>
      <c r="DO30" s="4">
        <f t="shared" si="29"/>
        <v>5247.8351373090327</v>
      </c>
      <c r="DP30" s="4">
        <f t="shared" si="29"/>
        <v>5247.8351373090327</v>
      </c>
      <c r="DQ30" s="4">
        <f t="shared" si="29"/>
        <v>5247.8351373090327</v>
      </c>
      <c r="DR30" s="4">
        <f t="shared" si="29"/>
        <v>5247.8351373090327</v>
      </c>
      <c r="DS30" s="4">
        <f t="shared" si="29"/>
        <v>5247.8351373090327</v>
      </c>
      <c r="DT30" s="4">
        <f t="shared" si="29"/>
        <v>5247.8351373090327</v>
      </c>
      <c r="DU30" s="4">
        <f t="shared" si="29"/>
        <v>5247.8351373090327</v>
      </c>
      <c r="DV30" s="4">
        <f t="shared" si="29"/>
        <v>5247.8351373090327</v>
      </c>
      <c r="DW30" s="4">
        <f t="shared" si="29"/>
        <v>5247.8351373090327</v>
      </c>
      <c r="DX30" s="4">
        <f t="shared" si="29"/>
        <v>5247.8351373090327</v>
      </c>
      <c r="DY30" s="4">
        <f t="shared" si="29"/>
        <v>5247.8351373090327</v>
      </c>
      <c r="DZ30" s="4">
        <f t="shared" si="29"/>
        <v>5247.8351373090327</v>
      </c>
      <c r="EA30" s="4">
        <f t="shared" si="29"/>
        <v>5247.8351373090327</v>
      </c>
      <c r="EB30" s="4">
        <f t="shared" si="29"/>
        <v>5247.8351373090327</v>
      </c>
      <c r="EC30" s="4">
        <f t="shared" si="29"/>
        <v>5247.8351373090327</v>
      </c>
      <c r="ED30" s="4">
        <f t="shared" si="29"/>
        <v>5247.8351373090327</v>
      </c>
      <c r="EE30" s="4">
        <f t="shared" si="29"/>
        <v>5247.8351373090327</v>
      </c>
      <c r="EF30" s="4">
        <f t="shared" si="29"/>
        <v>5247.8351373090327</v>
      </c>
      <c r="EG30" s="4">
        <f t="shared" si="29"/>
        <v>5247.8351373090327</v>
      </c>
      <c r="EH30" s="4">
        <f t="shared" si="29"/>
        <v>5247.8351373090327</v>
      </c>
      <c r="EI30" s="4">
        <f t="shared" si="29"/>
        <v>5247.8351373090327</v>
      </c>
      <c r="EJ30" s="4">
        <f t="shared" si="29"/>
        <v>5247.8351373090327</v>
      </c>
      <c r="EK30" s="4">
        <f t="shared" si="29"/>
        <v>5247.8351373090327</v>
      </c>
      <c r="EL30" s="4">
        <f t="shared" si="29"/>
        <v>5247.8351373090327</v>
      </c>
      <c r="EM30" s="4">
        <f t="shared" si="29"/>
        <v>5247.8351373090327</v>
      </c>
      <c r="EN30" s="4">
        <f t="shared" si="29"/>
        <v>5247.8351373090327</v>
      </c>
      <c r="EO30" s="4">
        <f t="shared" si="29"/>
        <v>5247.8351373090327</v>
      </c>
      <c r="EP30" s="4">
        <f t="shared" si="29"/>
        <v>5247.8351373090327</v>
      </c>
      <c r="EQ30" s="4">
        <f t="shared" si="29"/>
        <v>5247.8351373090327</v>
      </c>
      <c r="ER30" s="4">
        <f t="shared" si="29"/>
        <v>5247.8351373090327</v>
      </c>
      <c r="ES30" s="4">
        <f t="shared" si="29"/>
        <v>5247.8351373090327</v>
      </c>
      <c r="ET30" s="4">
        <f t="shared" si="29"/>
        <v>5247.8351373090327</v>
      </c>
      <c r="EU30" s="4">
        <f t="shared" si="29"/>
        <v>5247.8351373090327</v>
      </c>
      <c r="EV30" s="4">
        <f t="shared" si="29"/>
        <v>5247.8351373090327</v>
      </c>
      <c r="EW30" s="4">
        <f t="shared" si="29"/>
        <v>5247.8351373090327</v>
      </c>
      <c r="EX30" s="4">
        <f t="shared" si="29"/>
        <v>5247.8351373090327</v>
      </c>
      <c r="EY30" s="4">
        <f t="shared" si="29"/>
        <v>5247.8351373090327</v>
      </c>
      <c r="EZ30" s="4">
        <f t="shared" si="29"/>
        <v>5247.8351373090327</v>
      </c>
      <c r="FA30" s="4">
        <f t="shared" si="29"/>
        <v>5247.8351373090327</v>
      </c>
      <c r="FB30" s="4">
        <f t="shared" si="29"/>
        <v>5247.8351373090327</v>
      </c>
    </row>
    <row r="31" spans="1:158" x14ac:dyDescent="0.3">
      <c r="A31" s="3" t="s">
        <v>102</v>
      </c>
      <c r="C31" s="4">
        <f>C25-C30</f>
        <v>19115.933689030953</v>
      </c>
      <c r="D31" s="4">
        <f t="shared" ref="D31:BO31" si="30">D25-D30</f>
        <v>19115.933689030953</v>
      </c>
      <c r="E31" s="4">
        <f t="shared" si="30"/>
        <v>19115.933689030953</v>
      </c>
      <c r="F31" s="4">
        <f t="shared" si="30"/>
        <v>19115.933689030953</v>
      </c>
      <c r="G31" s="4">
        <f t="shared" si="30"/>
        <v>19115.933689030953</v>
      </c>
      <c r="H31" s="4">
        <f t="shared" si="30"/>
        <v>19115.933689030953</v>
      </c>
      <c r="I31" s="4">
        <f t="shared" si="30"/>
        <v>19115.933689030953</v>
      </c>
      <c r="J31" s="4">
        <f t="shared" si="30"/>
        <v>19115.933689030953</v>
      </c>
      <c r="K31" s="4">
        <f t="shared" si="30"/>
        <v>19508.080932866571</v>
      </c>
      <c r="L31" s="4">
        <f t="shared" si="30"/>
        <v>19508.080932866571</v>
      </c>
      <c r="M31" s="4">
        <f t="shared" si="30"/>
        <v>19704.154554784378</v>
      </c>
      <c r="N31" s="4">
        <f t="shared" si="30"/>
        <v>19704.154554784378</v>
      </c>
      <c r="O31" s="4">
        <f t="shared" si="30"/>
        <v>19704.154554784378</v>
      </c>
      <c r="P31" s="4">
        <f t="shared" si="30"/>
        <v>19704.154554784378</v>
      </c>
      <c r="Q31" s="4">
        <f t="shared" si="30"/>
        <v>20096.301798619992</v>
      </c>
      <c r="R31" s="4">
        <f t="shared" si="30"/>
        <v>20096.301798619992</v>
      </c>
      <c r="S31" s="4">
        <f t="shared" si="30"/>
        <v>20488.44904245561</v>
      </c>
      <c r="T31" s="4">
        <f t="shared" si="30"/>
        <v>20488.44904245561</v>
      </c>
      <c r="U31" s="4">
        <f t="shared" si="30"/>
        <v>20488.44904245561</v>
      </c>
      <c r="V31" s="4">
        <f t="shared" si="30"/>
        <v>20488.44904245561</v>
      </c>
      <c r="W31" s="4">
        <f t="shared" si="30"/>
        <v>20488.44904245561</v>
      </c>
      <c r="X31" s="4">
        <f t="shared" si="30"/>
        <v>20488.44904245561</v>
      </c>
      <c r="Y31" s="4">
        <f t="shared" si="30"/>
        <v>20488.44904245561</v>
      </c>
      <c r="Z31" s="4">
        <f t="shared" si="30"/>
        <v>20488.44904245561</v>
      </c>
      <c r="AA31" s="4">
        <f t="shared" si="30"/>
        <v>20488.44904245561</v>
      </c>
      <c r="AB31" s="4">
        <f t="shared" si="30"/>
        <v>20488.44904245561</v>
      </c>
      <c r="AC31" s="4">
        <f t="shared" si="30"/>
        <v>20488.44904245561</v>
      </c>
      <c r="AD31" s="4">
        <f t="shared" si="30"/>
        <v>20488.44904245561</v>
      </c>
      <c r="AE31" s="4">
        <f t="shared" si="30"/>
        <v>20488.44904245561</v>
      </c>
      <c r="AF31" s="4">
        <f t="shared" si="30"/>
        <v>20488.44904245561</v>
      </c>
      <c r="AG31" s="4">
        <f t="shared" si="30"/>
        <v>20488.44904245561</v>
      </c>
      <c r="AH31" s="4">
        <f t="shared" si="30"/>
        <v>20488.44904245561</v>
      </c>
      <c r="AI31" s="4">
        <f t="shared" si="30"/>
        <v>20488.44904245561</v>
      </c>
      <c r="AJ31" s="4">
        <f t="shared" si="30"/>
        <v>20488.44904245561</v>
      </c>
      <c r="AK31" s="4">
        <f t="shared" si="30"/>
        <v>20488.44904245561</v>
      </c>
      <c r="AL31" s="4">
        <f t="shared" si="30"/>
        <v>20488.44904245561</v>
      </c>
      <c r="AM31" s="4">
        <f t="shared" si="30"/>
        <v>20488.44904245561</v>
      </c>
      <c r="AN31" s="4">
        <f t="shared" si="30"/>
        <v>20488.44904245561</v>
      </c>
      <c r="AO31" s="4">
        <f t="shared" si="30"/>
        <v>20488.44904245561</v>
      </c>
      <c r="AP31" s="4">
        <f t="shared" si="30"/>
        <v>20488.44904245561</v>
      </c>
      <c r="AQ31" s="4">
        <f t="shared" si="30"/>
        <v>20488.44904245561</v>
      </c>
      <c r="AR31" s="4">
        <f t="shared" si="30"/>
        <v>20488.44904245561</v>
      </c>
      <c r="AS31" s="4">
        <f t="shared" si="30"/>
        <v>20488.44904245561</v>
      </c>
      <c r="AT31" s="4">
        <f t="shared" si="30"/>
        <v>20488.44904245561</v>
      </c>
      <c r="AU31" s="4">
        <f t="shared" si="30"/>
        <v>20488.44904245561</v>
      </c>
      <c r="AV31" s="4">
        <f t="shared" si="30"/>
        <v>20488.44904245561</v>
      </c>
      <c r="AW31" s="4">
        <f t="shared" si="30"/>
        <v>20488.44904245561</v>
      </c>
      <c r="AX31" s="4">
        <f t="shared" si="30"/>
        <v>20488.44904245561</v>
      </c>
      <c r="AY31" s="4">
        <f t="shared" si="30"/>
        <v>20488.44904245561</v>
      </c>
      <c r="AZ31" s="4">
        <f t="shared" si="30"/>
        <v>20488.44904245561</v>
      </c>
      <c r="BA31" s="4">
        <f t="shared" si="30"/>
        <v>20488.44904245561</v>
      </c>
      <c r="BB31" s="4">
        <f t="shared" si="30"/>
        <v>20488.44904245561</v>
      </c>
      <c r="BC31" s="4">
        <f t="shared" si="30"/>
        <v>20991.340549236127</v>
      </c>
      <c r="BD31" s="4">
        <f t="shared" si="30"/>
        <v>20991.340549236127</v>
      </c>
      <c r="BE31" s="4">
        <f t="shared" si="30"/>
        <v>20991.340549236127</v>
      </c>
      <c r="BF31" s="4">
        <f t="shared" si="30"/>
        <v>20991.340549236127</v>
      </c>
      <c r="BG31" s="4">
        <f t="shared" si="30"/>
        <v>20991.340549236127</v>
      </c>
      <c r="BH31" s="4">
        <f t="shared" si="30"/>
        <v>20991.340549236127</v>
      </c>
      <c r="BI31" s="4">
        <f t="shared" si="30"/>
        <v>20991.340549236127</v>
      </c>
      <c r="BJ31" s="4">
        <f t="shared" si="30"/>
        <v>20991.340549236127</v>
      </c>
      <c r="BK31" s="4">
        <f t="shared" si="30"/>
        <v>20991.340549236127</v>
      </c>
      <c r="BL31" s="4">
        <f t="shared" si="30"/>
        <v>20991.340549236127</v>
      </c>
      <c r="BM31" s="4">
        <f t="shared" si="30"/>
        <v>20991.340549236127</v>
      </c>
      <c r="BN31" s="4">
        <f t="shared" si="30"/>
        <v>20991.340549236127</v>
      </c>
      <c r="BO31" s="4">
        <f t="shared" si="30"/>
        <v>20991.340549236127</v>
      </c>
      <c r="BP31" s="4">
        <f t="shared" ref="BP31:CD31" si="31">BP25-BP30</f>
        <v>20991.340549236127</v>
      </c>
      <c r="BQ31" s="4">
        <f t="shared" si="31"/>
        <v>20991.340549236127</v>
      </c>
      <c r="BR31" s="4">
        <f t="shared" si="31"/>
        <v>20991.340549236127</v>
      </c>
      <c r="BS31" s="4">
        <f t="shared" si="31"/>
        <v>20991.340549236127</v>
      </c>
      <c r="BT31" s="4">
        <f t="shared" si="31"/>
        <v>20991.340549236127</v>
      </c>
      <c r="BU31" s="4">
        <f t="shared" si="31"/>
        <v>20991.340549236127</v>
      </c>
      <c r="BV31" s="4">
        <f t="shared" si="31"/>
        <v>20991.340549236127</v>
      </c>
      <c r="BW31" s="4">
        <f t="shared" si="31"/>
        <v>20991.340549236127</v>
      </c>
      <c r="BX31" s="4">
        <f t="shared" si="31"/>
        <v>20991.340549236127</v>
      </c>
      <c r="BY31" s="4">
        <f t="shared" si="31"/>
        <v>20991.340549236127</v>
      </c>
      <c r="BZ31" s="4">
        <f t="shared" si="31"/>
        <v>20991.340549236127</v>
      </c>
      <c r="CA31" s="4">
        <f t="shared" si="31"/>
        <v>20991.340549236127</v>
      </c>
      <c r="CB31" s="4">
        <f t="shared" si="31"/>
        <v>20991.340549236127</v>
      </c>
      <c r="CC31" s="4">
        <f t="shared" si="31"/>
        <v>20991.340549236127</v>
      </c>
      <c r="CD31" s="4">
        <f t="shared" si="31"/>
        <v>20991.340549236127</v>
      </c>
      <c r="CE31" s="4">
        <f t="shared" ref="CE31:DB31" si="32">CE25-CE30</f>
        <v>20991.340549236127</v>
      </c>
      <c r="CF31" s="4">
        <f t="shared" si="32"/>
        <v>20991.340549236127</v>
      </c>
      <c r="CG31" s="4">
        <f t="shared" si="32"/>
        <v>20991.340549236127</v>
      </c>
      <c r="CH31" s="4">
        <f t="shared" si="32"/>
        <v>20991.340549236127</v>
      </c>
      <c r="CI31" s="4">
        <f t="shared" si="32"/>
        <v>20991.340549236127</v>
      </c>
      <c r="CJ31" s="4">
        <f t="shared" si="32"/>
        <v>20991.340549236127</v>
      </c>
      <c r="CK31" s="4">
        <f t="shared" si="32"/>
        <v>20991.340549236127</v>
      </c>
      <c r="CL31" s="4">
        <f t="shared" si="32"/>
        <v>20991.340549236127</v>
      </c>
      <c r="CM31" s="4">
        <f t="shared" si="32"/>
        <v>20991.340549236127</v>
      </c>
      <c r="CN31" s="4">
        <f t="shared" si="32"/>
        <v>20991.340549236127</v>
      </c>
      <c r="CO31" s="4">
        <f t="shared" si="32"/>
        <v>20991.340549236127</v>
      </c>
      <c r="CP31" s="4">
        <f t="shared" si="32"/>
        <v>20991.340549236127</v>
      </c>
      <c r="CQ31" s="4">
        <f t="shared" si="32"/>
        <v>20991.340549236127</v>
      </c>
      <c r="CR31" s="4">
        <f t="shared" si="32"/>
        <v>20991.340549236127</v>
      </c>
      <c r="CS31" s="4">
        <f t="shared" si="32"/>
        <v>20991.340549236127</v>
      </c>
      <c r="CT31" s="4">
        <f t="shared" si="32"/>
        <v>20991.340549236127</v>
      </c>
      <c r="CU31" s="4">
        <f t="shared" si="32"/>
        <v>20991.340549236127</v>
      </c>
      <c r="CV31" s="4">
        <f t="shared" si="32"/>
        <v>20991.340549236127</v>
      </c>
      <c r="CW31" s="4">
        <f t="shared" si="32"/>
        <v>20991.340549236127</v>
      </c>
      <c r="CX31" s="4">
        <f t="shared" si="32"/>
        <v>20991.340549236127</v>
      </c>
      <c r="CY31" s="4">
        <f t="shared" si="32"/>
        <v>20991.340549236127</v>
      </c>
      <c r="CZ31" s="4">
        <f t="shared" si="32"/>
        <v>20991.340549236127</v>
      </c>
      <c r="DA31" s="4">
        <f t="shared" si="32"/>
        <v>20991.340549236127</v>
      </c>
      <c r="DB31" s="4">
        <f t="shared" si="32"/>
        <v>20991.340549236127</v>
      </c>
      <c r="DC31" s="4">
        <f t="shared" ref="DC31:FB31" si="33">DC25-DC30</f>
        <v>20991.340549236127</v>
      </c>
      <c r="DD31" s="4">
        <f t="shared" si="33"/>
        <v>20991.340549236127</v>
      </c>
      <c r="DE31" s="4">
        <f t="shared" si="33"/>
        <v>20991.340549236127</v>
      </c>
      <c r="DF31" s="4">
        <f t="shared" si="33"/>
        <v>20991.340549236127</v>
      </c>
      <c r="DG31" s="4">
        <f t="shared" si="33"/>
        <v>20991.340549236127</v>
      </c>
      <c r="DH31" s="4">
        <f t="shared" si="33"/>
        <v>20991.340549236127</v>
      </c>
      <c r="DI31" s="4">
        <f t="shared" si="33"/>
        <v>20991.340549236127</v>
      </c>
      <c r="DJ31" s="4">
        <f t="shared" si="33"/>
        <v>20991.340549236127</v>
      </c>
      <c r="DK31" s="4">
        <f t="shared" si="33"/>
        <v>20991.340549236127</v>
      </c>
      <c r="DL31" s="4">
        <f t="shared" si="33"/>
        <v>20991.340549236127</v>
      </c>
      <c r="DM31" s="4">
        <f t="shared" si="33"/>
        <v>20991.340549236127</v>
      </c>
      <c r="DN31" s="4">
        <f t="shared" si="33"/>
        <v>20991.340549236127</v>
      </c>
      <c r="DO31" s="4">
        <f t="shared" si="33"/>
        <v>20991.340549236127</v>
      </c>
      <c r="DP31" s="4">
        <f t="shared" si="33"/>
        <v>20991.340549236127</v>
      </c>
      <c r="DQ31" s="4">
        <f t="shared" si="33"/>
        <v>20991.340549236127</v>
      </c>
      <c r="DR31" s="4">
        <f t="shared" si="33"/>
        <v>20991.340549236127</v>
      </c>
      <c r="DS31" s="4">
        <f t="shared" si="33"/>
        <v>20991.340549236127</v>
      </c>
      <c r="DT31" s="4">
        <f t="shared" si="33"/>
        <v>20991.340549236127</v>
      </c>
      <c r="DU31" s="4">
        <f t="shared" si="33"/>
        <v>20991.340549236127</v>
      </c>
      <c r="DV31" s="4">
        <f t="shared" si="33"/>
        <v>20991.340549236127</v>
      </c>
      <c r="DW31" s="4">
        <f t="shared" si="33"/>
        <v>20991.340549236127</v>
      </c>
      <c r="DX31" s="4">
        <f t="shared" si="33"/>
        <v>20991.340549236127</v>
      </c>
      <c r="DY31" s="4">
        <f t="shared" si="33"/>
        <v>20991.340549236127</v>
      </c>
      <c r="DZ31" s="4">
        <f t="shared" si="33"/>
        <v>20991.340549236127</v>
      </c>
      <c r="EA31" s="4">
        <f t="shared" si="33"/>
        <v>20991.340549236127</v>
      </c>
      <c r="EB31" s="4">
        <f t="shared" si="33"/>
        <v>20991.340549236127</v>
      </c>
      <c r="EC31" s="4">
        <f t="shared" si="33"/>
        <v>20991.340549236127</v>
      </c>
      <c r="ED31" s="4">
        <f t="shared" si="33"/>
        <v>20991.340549236127</v>
      </c>
      <c r="EE31" s="4">
        <f t="shared" si="33"/>
        <v>20991.340549236127</v>
      </c>
      <c r="EF31" s="4">
        <f t="shared" si="33"/>
        <v>20991.340549236127</v>
      </c>
      <c r="EG31" s="4">
        <f t="shared" si="33"/>
        <v>20991.340549236127</v>
      </c>
      <c r="EH31" s="4">
        <f t="shared" si="33"/>
        <v>20991.340549236127</v>
      </c>
      <c r="EI31" s="4">
        <f t="shared" si="33"/>
        <v>20991.340549236127</v>
      </c>
      <c r="EJ31" s="4">
        <f t="shared" si="33"/>
        <v>20991.340549236127</v>
      </c>
      <c r="EK31" s="4">
        <f t="shared" si="33"/>
        <v>20991.340549236127</v>
      </c>
      <c r="EL31" s="4">
        <f t="shared" si="33"/>
        <v>20991.340549236127</v>
      </c>
      <c r="EM31" s="4">
        <f t="shared" si="33"/>
        <v>20991.340549236127</v>
      </c>
      <c r="EN31" s="4">
        <f t="shared" si="33"/>
        <v>20991.340549236127</v>
      </c>
      <c r="EO31" s="4">
        <f t="shared" si="33"/>
        <v>20991.340549236127</v>
      </c>
      <c r="EP31" s="4">
        <f t="shared" si="33"/>
        <v>20991.340549236127</v>
      </c>
      <c r="EQ31" s="4">
        <f t="shared" si="33"/>
        <v>20991.340549236127</v>
      </c>
      <c r="ER31" s="4">
        <f t="shared" si="33"/>
        <v>20991.340549236127</v>
      </c>
      <c r="ES31" s="4">
        <f t="shared" si="33"/>
        <v>20991.340549236127</v>
      </c>
      <c r="ET31" s="4">
        <f t="shared" si="33"/>
        <v>20991.340549236127</v>
      </c>
      <c r="EU31" s="4">
        <f t="shared" si="33"/>
        <v>20991.340549236127</v>
      </c>
      <c r="EV31" s="4">
        <f t="shared" si="33"/>
        <v>20991.340549236127</v>
      </c>
      <c r="EW31" s="4">
        <f t="shared" si="33"/>
        <v>20991.340549236127</v>
      </c>
      <c r="EX31" s="4">
        <f t="shared" si="33"/>
        <v>20991.340549236127</v>
      </c>
      <c r="EY31" s="4">
        <f t="shared" si="33"/>
        <v>20991.340549236127</v>
      </c>
      <c r="EZ31" s="4">
        <f t="shared" si="33"/>
        <v>20991.340549236127</v>
      </c>
      <c r="FA31" s="4">
        <f t="shared" si="33"/>
        <v>20991.340549236127</v>
      </c>
      <c r="FB31" s="4">
        <f t="shared" si="33"/>
        <v>20991.340549236127</v>
      </c>
    </row>
    <row r="33" spans="1:158" x14ac:dyDescent="0.3">
      <c r="A33" s="3" t="s">
        <v>103</v>
      </c>
      <c r="C33" s="4">
        <f>C26+C28+C30</f>
        <v>8256.5005478301609</v>
      </c>
      <c r="D33" s="4">
        <f t="shared" ref="D33:BO33" si="34">D26+D28+D30</f>
        <v>8256.5005478301609</v>
      </c>
      <c r="E33" s="4">
        <f t="shared" si="34"/>
        <v>8256.5005478301609</v>
      </c>
      <c r="F33" s="4">
        <f t="shared" si="34"/>
        <v>8256.5005478301609</v>
      </c>
      <c r="G33" s="4">
        <f t="shared" si="34"/>
        <v>8256.5005478301609</v>
      </c>
      <c r="H33" s="4">
        <f t="shared" si="34"/>
        <v>8256.5005478301609</v>
      </c>
      <c r="I33" s="4">
        <f t="shared" si="34"/>
        <v>8256.5005478301609</v>
      </c>
      <c r="J33" s="4">
        <f t="shared" si="34"/>
        <v>8256.5005478301609</v>
      </c>
      <c r="K33" s="4">
        <f t="shared" si="34"/>
        <v>8401.1048439945462</v>
      </c>
      <c r="L33" s="4">
        <f t="shared" si="34"/>
        <v>8401.1048439945462</v>
      </c>
      <c r="M33" s="4">
        <f t="shared" si="34"/>
        <v>8473.4069920767379</v>
      </c>
      <c r="N33" s="4">
        <f t="shared" si="34"/>
        <v>8473.4069920767379</v>
      </c>
      <c r="O33" s="4">
        <f t="shared" si="34"/>
        <v>8473.4069920767379</v>
      </c>
      <c r="P33" s="4">
        <f t="shared" si="34"/>
        <v>8473.4069920767379</v>
      </c>
      <c r="Q33" s="4">
        <f t="shared" si="34"/>
        <v>8618.0112882411231</v>
      </c>
      <c r="R33" s="4">
        <f t="shared" si="34"/>
        <v>8618.0112882411231</v>
      </c>
      <c r="S33" s="4">
        <f t="shared" si="34"/>
        <v>8762.6155844055065</v>
      </c>
      <c r="T33" s="4">
        <f t="shared" si="34"/>
        <v>8762.6155844055065</v>
      </c>
      <c r="U33" s="4">
        <f t="shared" si="34"/>
        <v>8762.6155844055065</v>
      </c>
      <c r="V33" s="4">
        <f t="shared" si="34"/>
        <v>8762.6155844055065</v>
      </c>
      <c r="W33" s="4">
        <f t="shared" si="34"/>
        <v>8762.6155844055065</v>
      </c>
      <c r="X33" s="4">
        <f t="shared" si="34"/>
        <v>8762.6155844055065</v>
      </c>
      <c r="Y33" s="4">
        <f t="shared" si="34"/>
        <v>8762.6155844055065</v>
      </c>
      <c r="Z33" s="4">
        <f t="shared" si="34"/>
        <v>8762.6155844055065</v>
      </c>
      <c r="AA33" s="4">
        <f t="shared" si="34"/>
        <v>8762.6155844055065</v>
      </c>
      <c r="AB33" s="4">
        <f t="shared" si="34"/>
        <v>8762.6155844055065</v>
      </c>
      <c r="AC33" s="4">
        <f t="shared" si="34"/>
        <v>8762.6155844055065</v>
      </c>
      <c r="AD33" s="4">
        <f t="shared" si="34"/>
        <v>8762.6155844055065</v>
      </c>
      <c r="AE33" s="4">
        <f t="shared" si="34"/>
        <v>8762.6155844055065</v>
      </c>
      <c r="AF33" s="4">
        <f t="shared" si="34"/>
        <v>8762.6155844055065</v>
      </c>
      <c r="AG33" s="4">
        <f t="shared" si="34"/>
        <v>8762.6155844055065</v>
      </c>
      <c r="AH33" s="4">
        <f t="shared" si="34"/>
        <v>8762.6155844055065</v>
      </c>
      <c r="AI33" s="4">
        <f t="shared" si="34"/>
        <v>8762.6155844055065</v>
      </c>
      <c r="AJ33" s="4">
        <f t="shared" si="34"/>
        <v>8762.6155844055065</v>
      </c>
      <c r="AK33" s="4">
        <f t="shared" si="34"/>
        <v>8762.6155844055065</v>
      </c>
      <c r="AL33" s="4">
        <f t="shared" si="34"/>
        <v>8762.6155844055065</v>
      </c>
      <c r="AM33" s="4">
        <f t="shared" si="34"/>
        <v>8762.6155844055065</v>
      </c>
      <c r="AN33" s="4">
        <f t="shared" si="34"/>
        <v>8762.6155844055065</v>
      </c>
      <c r="AO33" s="4">
        <f t="shared" si="34"/>
        <v>8762.6155844055065</v>
      </c>
      <c r="AP33" s="4">
        <f t="shared" si="34"/>
        <v>8762.6155844055065</v>
      </c>
      <c r="AQ33" s="4">
        <f t="shared" si="34"/>
        <v>8762.6155844055065</v>
      </c>
      <c r="AR33" s="4">
        <f t="shared" si="34"/>
        <v>8762.6155844055065</v>
      </c>
      <c r="AS33" s="4">
        <f t="shared" si="34"/>
        <v>8762.6155844055065</v>
      </c>
      <c r="AT33" s="4">
        <f t="shared" si="34"/>
        <v>8762.6155844055065</v>
      </c>
      <c r="AU33" s="4">
        <f t="shared" si="34"/>
        <v>8762.6155844055065</v>
      </c>
      <c r="AV33" s="4">
        <f t="shared" si="34"/>
        <v>8762.6155844055065</v>
      </c>
      <c r="AW33" s="4">
        <f t="shared" si="34"/>
        <v>8762.6155844055065</v>
      </c>
      <c r="AX33" s="4">
        <f t="shared" si="34"/>
        <v>8762.6155844055065</v>
      </c>
      <c r="AY33" s="4">
        <f t="shared" si="34"/>
        <v>8762.6155844055065</v>
      </c>
      <c r="AZ33" s="4">
        <f t="shared" si="34"/>
        <v>8762.6155844055065</v>
      </c>
      <c r="BA33" s="4">
        <f t="shared" si="34"/>
        <v>8762.6155844055065</v>
      </c>
      <c r="BB33" s="4">
        <f t="shared" si="34"/>
        <v>8762.6155844055065</v>
      </c>
      <c r="BC33" s="4">
        <f t="shared" si="34"/>
        <v>8948.0568275308215</v>
      </c>
      <c r="BD33" s="4">
        <f t="shared" si="34"/>
        <v>8948.0568275308215</v>
      </c>
      <c r="BE33" s="4">
        <f t="shared" si="34"/>
        <v>8948.0568275308215</v>
      </c>
      <c r="BF33" s="4">
        <f t="shared" si="34"/>
        <v>8948.0568275308215</v>
      </c>
      <c r="BG33" s="4">
        <f t="shared" si="34"/>
        <v>8948.0568275308215</v>
      </c>
      <c r="BH33" s="4">
        <f t="shared" si="34"/>
        <v>8948.0568275308215</v>
      </c>
      <c r="BI33" s="4">
        <f t="shared" si="34"/>
        <v>8948.0568275308215</v>
      </c>
      <c r="BJ33" s="4">
        <f t="shared" si="34"/>
        <v>8948.0568275308215</v>
      </c>
      <c r="BK33" s="4">
        <f t="shared" si="34"/>
        <v>8948.0568275308215</v>
      </c>
      <c r="BL33" s="4">
        <f t="shared" si="34"/>
        <v>8948.0568275308215</v>
      </c>
      <c r="BM33" s="4">
        <f t="shared" si="34"/>
        <v>8948.0568275308215</v>
      </c>
      <c r="BN33" s="4">
        <f t="shared" si="34"/>
        <v>8948.0568275308215</v>
      </c>
      <c r="BO33" s="4">
        <f t="shared" si="34"/>
        <v>8948.0568275308215</v>
      </c>
      <c r="BP33" s="4">
        <f t="shared" ref="BP33:DB33" si="35">BP26+BP28+BP30</f>
        <v>8948.0568275308215</v>
      </c>
      <c r="BQ33" s="4">
        <f t="shared" si="35"/>
        <v>8948.0568275308215</v>
      </c>
      <c r="BR33" s="4">
        <f t="shared" si="35"/>
        <v>8948.0568275308215</v>
      </c>
      <c r="BS33" s="4">
        <f t="shared" si="35"/>
        <v>8948.0568275308215</v>
      </c>
      <c r="BT33" s="4">
        <f t="shared" si="35"/>
        <v>8948.0568275308215</v>
      </c>
      <c r="BU33" s="4">
        <f t="shared" si="35"/>
        <v>8948.0568275308215</v>
      </c>
      <c r="BV33" s="4">
        <f t="shared" si="35"/>
        <v>8948.0568275308215</v>
      </c>
      <c r="BW33" s="4">
        <f t="shared" si="35"/>
        <v>8948.0568275308215</v>
      </c>
      <c r="BX33" s="4">
        <f t="shared" si="35"/>
        <v>8948.0568275308215</v>
      </c>
      <c r="BY33" s="4">
        <f t="shared" si="35"/>
        <v>8948.0568275308215</v>
      </c>
      <c r="BZ33" s="4">
        <f t="shared" si="35"/>
        <v>8948.0568275308215</v>
      </c>
      <c r="CA33" s="4">
        <f t="shared" si="35"/>
        <v>8948.0568275308215</v>
      </c>
      <c r="CB33" s="4">
        <f t="shared" si="35"/>
        <v>8948.0568275308215</v>
      </c>
      <c r="CC33" s="4">
        <f t="shared" si="35"/>
        <v>8948.0568275308215</v>
      </c>
      <c r="CD33" s="4">
        <f t="shared" si="35"/>
        <v>8948.0568275308215</v>
      </c>
      <c r="CE33" s="4">
        <f t="shared" si="35"/>
        <v>8948.0568275308215</v>
      </c>
      <c r="CF33" s="4">
        <f t="shared" si="35"/>
        <v>8948.0568275308215</v>
      </c>
      <c r="CG33" s="4">
        <f t="shared" si="35"/>
        <v>8948.0568275308215</v>
      </c>
      <c r="CH33" s="4">
        <f t="shared" si="35"/>
        <v>8948.0568275308215</v>
      </c>
      <c r="CI33" s="4">
        <f t="shared" si="35"/>
        <v>8948.0568275308215</v>
      </c>
      <c r="CJ33" s="4">
        <f t="shared" si="35"/>
        <v>8948.0568275308215</v>
      </c>
      <c r="CK33" s="4">
        <f t="shared" si="35"/>
        <v>8948.0568275308215</v>
      </c>
      <c r="CL33" s="4">
        <f t="shared" si="35"/>
        <v>8948.0568275308215</v>
      </c>
      <c r="CM33" s="4">
        <f t="shared" si="35"/>
        <v>8948.0568275308215</v>
      </c>
      <c r="CN33" s="4">
        <f t="shared" si="35"/>
        <v>8948.0568275308215</v>
      </c>
      <c r="CO33" s="4">
        <f t="shared" si="35"/>
        <v>8948.0568275308215</v>
      </c>
      <c r="CP33" s="4">
        <f t="shared" si="35"/>
        <v>8948.0568275308215</v>
      </c>
      <c r="CQ33" s="4">
        <f t="shared" si="35"/>
        <v>8948.0568275308215</v>
      </c>
      <c r="CR33" s="4">
        <f t="shared" si="35"/>
        <v>8948.0568275308215</v>
      </c>
      <c r="CS33" s="4">
        <f t="shared" si="35"/>
        <v>8948.0568275308215</v>
      </c>
      <c r="CT33" s="4">
        <f t="shared" si="35"/>
        <v>8948.0568275308215</v>
      </c>
      <c r="CU33" s="4">
        <f t="shared" si="35"/>
        <v>8948.0568275308215</v>
      </c>
      <c r="CV33" s="4">
        <f t="shared" si="35"/>
        <v>8948.0568275308215</v>
      </c>
      <c r="CW33" s="4">
        <f t="shared" si="35"/>
        <v>8948.0568275308215</v>
      </c>
      <c r="CX33" s="4">
        <f t="shared" si="35"/>
        <v>8948.0568275308215</v>
      </c>
      <c r="CY33" s="4">
        <f t="shared" si="35"/>
        <v>8948.0568275308215</v>
      </c>
      <c r="CZ33" s="4">
        <f t="shared" si="35"/>
        <v>8948.0568275308215</v>
      </c>
      <c r="DA33" s="4">
        <f t="shared" si="35"/>
        <v>8948.0568275308215</v>
      </c>
      <c r="DB33" s="4">
        <f t="shared" si="35"/>
        <v>8948.0568275308215</v>
      </c>
      <c r="DC33" s="4">
        <f t="shared" ref="DC33:FB33" si="36">DC26+DC28+DC30</f>
        <v>8948.0568275308215</v>
      </c>
      <c r="DD33" s="4">
        <f t="shared" si="36"/>
        <v>8948.0568275308215</v>
      </c>
      <c r="DE33" s="4">
        <f t="shared" si="36"/>
        <v>8948.0568275308215</v>
      </c>
      <c r="DF33" s="4">
        <f t="shared" si="36"/>
        <v>8948.0568275308215</v>
      </c>
      <c r="DG33" s="4">
        <f t="shared" si="36"/>
        <v>8948.0568275308215</v>
      </c>
      <c r="DH33" s="4">
        <f t="shared" si="36"/>
        <v>8948.0568275308215</v>
      </c>
      <c r="DI33" s="4">
        <f t="shared" si="36"/>
        <v>8948.0568275308215</v>
      </c>
      <c r="DJ33" s="4">
        <f t="shared" si="36"/>
        <v>8948.0568275308215</v>
      </c>
      <c r="DK33" s="4">
        <f t="shared" si="36"/>
        <v>8948.0568275308215</v>
      </c>
      <c r="DL33" s="4">
        <f t="shared" si="36"/>
        <v>8948.0568275308215</v>
      </c>
      <c r="DM33" s="4">
        <f t="shared" si="36"/>
        <v>8948.0568275308215</v>
      </c>
      <c r="DN33" s="4">
        <f t="shared" si="36"/>
        <v>8948.0568275308215</v>
      </c>
      <c r="DO33" s="4">
        <f t="shared" si="36"/>
        <v>8948.0568275308215</v>
      </c>
      <c r="DP33" s="4">
        <f t="shared" si="36"/>
        <v>8948.0568275308215</v>
      </c>
      <c r="DQ33" s="4">
        <f t="shared" si="36"/>
        <v>8948.0568275308215</v>
      </c>
      <c r="DR33" s="4">
        <f t="shared" si="36"/>
        <v>8948.0568275308215</v>
      </c>
      <c r="DS33" s="4">
        <f t="shared" si="36"/>
        <v>8948.0568275308215</v>
      </c>
      <c r="DT33" s="4">
        <f t="shared" si="36"/>
        <v>8948.0568275308215</v>
      </c>
      <c r="DU33" s="4">
        <f t="shared" si="36"/>
        <v>8948.0568275308215</v>
      </c>
      <c r="DV33" s="4">
        <f t="shared" si="36"/>
        <v>8948.0568275308215</v>
      </c>
      <c r="DW33" s="4">
        <f t="shared" si="36"/>
        <v>8948.0568275308215</v>
      </c>
      <c r="DX33" s="4">
        <f t="shared" si="36"/>
        <v>8948.0568275308215</v>
      </c>
      <c r="DY33" s="4">
        <f t="shared" si="36"/>
        <v>8948.0568275308215</v>
      </c>
      <c r="DZ33" s="4">
        <f t="shared" si="36"/>
        <v>8948.0568275308215</v>
      </c>
      <c r="EA33" s="4">
        <f t="shared" si="36"/>
        <v>8948.0568275308215</v>
      </c>
      <c r="EB33" s="4">
        <f t="shared" si="36"/>
        <v>8948.0568275308215</v>
      </c>
      <c r="EC33" s="4">
        <f t="shared" si="36"/>
        <v>8948.0568275308215</v>
      </c>
      <c r="ED33" s="4">
        <f t="shared" si="36"/>
        <v>8948.0568275308215</v>
      </c>
      <c r="EE33" s="4">
        <f t="shared" si="36"/>
        <v>8948.0568275308215</v>
      </c>
      <c r="EF33" s="4">
        <f t="shared" si="36"/>
        <v>8948.0568275308215</v>
      </c>
      <c r="EG33" s="4">
        <f t="shared" si="36"/>
        <v>8948.0568275308215</v>
      </c>
      <c r="EH33" s="4">
        <f t="shared" si="36"/>
        <v>8948.0568275308215</v>
      </c>
      <c r="EI33" s="4">
        <f t="shared" si="36"/>
        <v>8948.0568275308215</v>
      </c>
      <c r="EJ33" s="4">
        <f t="shared" si="36"/>
        <v>8948.0568275308215</v>
      </c>
      <c r="EK33" s="4">
        <f t="shared" si="36"/>
        <v>8948.0568275308215</v>
      </c>
      <c r="EL33" s="4">
        <f t="shared" si="36"/>
        <v>8948.0568275308215</v>
      </c>
      <c r="EM33" s="4">
        <f t="shared" si="36"/>
        <v>8948.0568275308215</v>
      </c>
      <c r="EN33" s="4">
        <f t="shared" si="36"/>
        <v>8948.0568275308215</v>
      </c>
      <c r="EO33" s="4">
        <f t="shared" si="36"/>
        <v>8948.0568275308215</v>
      </c>
      <c r="EP33" s="4">
        <f t="shared" si="36"/>
        <v>8948.0568275308215</v>
      </c>
      <c r="EQ33" s="4">
        <f t="shared" si="36"/>
        <v>8948.0568275308215</v>
      </c>
      <c r="ER33" s="4">
        <f t="shared" si="36"/>
        <v>8948.0568275308215</v>
      </c>
      <c r="ES33" s="4">
        <f t="shared" si="36"/>
        <v>8948.0568275308215</v>
      </c>
      <c r="ET33" s="4">
        <f t="shared" si="36"/>
        <v>8948.0568275308215</v>
      </c>
      <c r="EU33" s="4">
        <f t="shared" si="36"/>
        <v>8948.0568275308215</v>
      </c>
      <c r="EV33" s="4">
        <f t="shared" si="36"/>
        <v>8948.0568275308215</v>
      </c>
      <c r="EW33" s="4">
        <f t="shared" si="36"/>
        <v>8948.0568275308215</v>
      </c>
      <c r="EX33" s="4">
        <f t="shared" si="36"/>
        <v>8948.0568275308215</v>
      </c>
      <c r="EY33" s="4">
        <f t="shared" si="36"/>
        <v>8948.0568275308215</v>
      </c>
      <c r="EZ33" s="4">
        <f t="shared" si="36"/>
        <v>8948.0568275308215</v>
      </c>
      <c r="FA33" s="4">
        <f t="shared" si="36"/>
        <v>8948.0568275308215</v>
      </c>
      <c r="FB33" s="4">
        <f t="shared" si="36"/>
        <v>8948.0568275308215</v>
      </c>
    </row>
    <row r="34" spans="1:158" x14ac:dyDescent="0.3">
      <c r="A34" s="3" t="s">
        <v>104</v>
      </c>
      <c r="D34" s="3">
        <f>20020*Model!B3</f>
        <v>26026</v>
      </c>
      <c r="H34" s="4">
        <f>SUM(C33:F33)</f>
        <v>33026.002191320644</v>
      </c>
      <c r="L34" s="4">
        <f>SUM(G33:J33)</f>
        <v>33026.002191320644</v>
      </c>
      <c r="P34" s="4">
        <f>SUM(K33:N33)</f>
        <v>33749.023672142568</v>
      </c>
      <c r="T34" s="4">
        <f>SUM(O33:R33)</f>
        <v>34182.836560635726</v>
      </c>
      <c r="X34" s="4">
        <f>SUM(S33:V33)</f>
        <v>35050.462337622026</v>
      </c>
      <c r="AB34" s="4">
        <f>SUM(W33:Z33)</f>
        <v>35050.462337622026</v>
      </c>
      <c r="AF34" s="4">
        <f>SUM(AA33:AD33)</f>
        <v>35050.462337622026</v>
      </c>
      <c r="AJ34" s="4">
        <f>SUM(AE33:AH33)</f>
        <v>35050.462337622026</v>
      </c>
      <c r="AN34" s="4">
        <f>SUM(AI33:AL33)</f>
        <v>35050.462337622026</v>
      </c>
      <c r="AR34" s="4">
        <f>SUM(AM33:AP33)</f>
        <v>35050.462337622026</v>
      </c>
      <c r="AV34" s="4">
        <f>SUM(AQ33:AT33)</f>
        <v>35050.462337622026</v>
      </c>
      <c r="AZ34" s="4">
        <f>SUM(AU33:AX33)</f>
        <v>35050.462337622026</v>
      </c>
      <c r="BD34" s="4">
        <f>SUM(AY33:BB33)</f>
        <v>35050.462337622026</v>
      </c>
      <c r="BH34" s="4">
        <f>SUM(BC33:BF33)</f>
        <v>35792.227310123286</v>
      </c>
      <c r="BL34" s="4">
        <f>SUM(BG33:BJ33)</f>
        <v>35792.227310123286</v>
      </c>
      <c r="BP34" s="4">
        <f>SUM(BK33:BN33)</f>
        <v>35792.227310123286</v>
      </c>
      <c r="BT34" s="4">
        <f>SUM(BO33:BR33)</f>
        <v>35792.227310123286</v>
      </c>
      <c r="BX34" s="4">
        <f>SUM(BS33:BV33)</f>
        <v>35792.227310123286</v>
      </c>
      <c r="CB34" s="4">
        <f>SUM(BW33:BZ33)</f>
        <v>35792.227310123286</v>
      </c>
    </row>
    <row r="36" spans="1:158" x14ac:dyDescent="0.3">
      <c r="A36" s="3" t="s">
        <v>107</v>
      </c>
      <c r="C36" s="4">
        <f>Trading!C46</f>
        <v>154.5</v>
      </c>
      <c r="D36" s="4">
        <f>Trading!D46</f>
        <v>154.5</v>
      </c>
      <c r="E36" s="4">
        <f>Trading!E46</f>
        <v>154.5</v>
      </c>
      <c r="F36" s="4">
        <f>Trading!F46</f>
        <v>154.5</v>
      </c>
      <c r="G36" s="4">
        <f>Trading!G46</f>
        <v>154.5</v>
      </c>
      <c r="H36" s="4">
        <f>Trading!H46</f>
        <v>154.5</v>
      </c>
      <c r="I36" s="4">
        <f>Trading!I46</f>
        <v>154.5</v>
      </c>
      <c r="J36" s="4">
        <f>Trading!J46</f>
        <v>154.5</v>
      </c>
      <c r="K36" s="4">
        <f>Trading!K46</f>
        <v>154.5</v>
      </c>
      <c r="L36" s="4">
        <f>Trading!L46</f>
        <v>154.5</v>
      </c>
      <c r="M36" s="4">
        <f>Trading!M46</f>
        <v>154.5</v>
      </c>
      <c r="N36" s="4">
        <f>Trading!N46</f>
        <v>154.5</v>
      </c>
      <c r="O36" s="4">
        <f>Trading!O46</f>
        <v>154.5</v>
      </c>
      <c r="P36" s="4">
        <f>Trading!P46</f>
        <v>154.5</v>
      </c>
      <c r="Q36" s="4">
        <f>Trading!Q46</f>
        <v>154.5</v>
      </c>
      <c r="R36" s="4">
        <f>Trading!R46</f>
        <v>154.5</v>
      </c>
      <c r="S36" s="4">
        <f>Trading!S46</f>
        <v>154.5</v>
      </c>
      <c r="T36" s="4">
        <f>Trading!T46</f>
        <v>154.5</v>
      </c>
      <c r="U36" s="4">
        <f>Trading!U46</f>
        <v>154.5</v>
      </c>
      <c r="V36" s="4">
        <f>Trading!V46</f>
        <v>154.5</v>
      </c>
      <c r="W36" s="4">
        <f>Trading!W46</f>
        <v>154.5</v>
      </c>
      <c r="X36" s="4">
        <f>Trading!X46</f>
        <v>154.5</v>
      </c>
      <c r="Y36" s="4">
        <f>Trading!Y46</f>
        <v>154.5</v>
      </c>
      <c r="Z36" s="4">
        <f>Trading!Z46</f>
        <v>154.5</v>
      </c>
      <c r="AA36" s="4">
        <f>Trading!AA46</f>
        <v>154.5</v>
      </c>
      <c r="AB36" s="4">
        <f>Trading!AB46</f>
        <v>154.5</v>
      </c>
      <c r="AC36" s="4">
        <f>Trading!AC46</f>
        <v>154.5</v>
      </c>
      <c r="AD36" s="4">
        <f>Trading!AD46</f>
        <v>154.5</v>
      </c>
      <c r="AE36" s="4">
        <f>Trading!AE46</f>
        <v>154.5</v>
      </c>
      <c r="AF36" s="4">
        <f>Trading!AF46</f>
        <v>154.5</v>
      </c>
      <c r="AG36" s="4">
        <f>Trading!AG46</f>
        <v>154.5</v>
      </c>
      <c r="AH36" s="4">
        <f>Trading!AH46</f>
        <v>154.5</v>
      </c>
      <c r="AI36" s="4">
        <f>Trading!AI46</f>
        <v>154.5</v>
      </c>
      <c r="AJ36" s="4">
        <f>Trading!AJ46</f>
        <v>154.5</v>
      </c>
      <c r="AK36" s="4">
        <f>Trading!AK46</f>
        <v>154.5</v>
      </c>
      <c r="AL36" s="4">
        <f>Trading!AL46</f>
        <v>154.5</v>
      </c>
      <c r="AM36" s="4">
        <f>Trading!AM46</f>
        <v>154.5</v>
      </c>
      <c r="AN36" s="4">
        <f>Trading!AN46</f>
        <v>154.5</v>
      </c>
      <c r="AO36" s="4">
        <f>Trading!AO46</f>
        <v>154.5</v>
      </c>
      <c r="AP36" s="4">
        <f>Trading!AP46</f>
        <v>154.5</v>
      </c>
      <c r="AQ36" s="4">
        <f>Trading!AQ46</f>
        <v>154.5</v>
      </c>
      <c r="AR36" s="4">
        <f>Trading!AR46</f>
        <v>154.5</v>
      </c>
      <c r="AS36" s="4">
        <f>Trading!AS46</f>
        <v>154.5</v>
      </c>
      <c r="AT36" s="4">
        <f>Trading!AT46</f>
        <v>154.5</v>
      </c>
      <c r="AU36" s="4">
        <f>Trading!AU46</f>
        <v>154.5</v>
      </c>
      <c r="AV36" s="4">
        <f>Trading!AV46</f>
        <v>154.5</v>
      </c>
      <c r="AW36" s="4">
        <f>Trading!AW46</f>
        <v>154.5</v>
      </c>
      <c r="AX36" s="4">
        <f>Trading!AX46</f>
        <v>154.5</v>
      </c>
      <c r="AY36" s="4">
        <f>Trading!AY46</f>
        <v>154.5</v>
      </c>
      <c r="AZ36" s="4">
        <f>Trading!AZ46</f>
        <v>154.5</v>
      </c>
      <c r="BA36" s="4">
        <f>Trading!BA46</f>
        <v>154.5</v>
      </c>
      <c r="BB36" s="4">
        <f>Trading!BB46</f>
        <v>154.5</v>
      </c>
      <c r="BC36" s="4">
        <f>Trading!BC46</f>
        <v>154.5</v>
      </c>
      <c r="BD36" s="4">
        <f>Trading!BD46</f>
        <v>154.5</v>
      </c>
      <c r="BE36" s="4">
        <f>Trading!BE46</f>
        <v>154.5</v>
      </c>
      <c r="BF36" s="4">
        <f>Trading!BF46</f>
        <v>154.5</v>
      </c>
      <c r="BG36" s="4">
        <f>Trading!BG46</f>
        <v>154.5</v>
      </c>
      <c r="BH36" s="4">
        <f>Trading!BH46</f>
        <v>154.5</v>
      </c>
      <c r="BI36" s="4">
        <f>Trading!BI46</f>
        <v>154.5</v>
      </c>
      <c r="BJ36" s="4">
        <f>Trading!BJ46</f>
        <v>154.5</v>
      </c>
      <c r="BK36" s="4">
        <f>Trading!BK46</f>
        <v>154.5</v>
      </c>
      <c r="BL36" s="4">
        <f>Trading!BL46</f>
        <v>154.5</v>
      </c>
      <c r="BM36" s="4">
        <f>Trading!BM46</f>
        <v>154.5</v>
      </c>
      <c r="BN36" s="4">
        <f>Trading!BN46</f>
        <v>154.5</v>
      </c>
      <c r="BO36" s="4">
        <f>Trading!BO46</f>
        <v>154.5</v>
      </c>
      <c r="BP36" s="4">
        <f>Trading!BP46</f>
        <v>154.5</v>
      </c>
      <c r="BQ36" s="4">
        <f>Trading!BQ46</f>
        <v>154.5</v>
      </c>
      <c r="BR36" s="4">
        <f>Trading!BR46</f>
        <v>154.5</v>
      </c>
      <c r="BS36" s="4">
        <f>Trading!BS46</f>
        <v>154.5</v>
      </c>
      <c r="BT36" s="4">
        <f>Trading!BT46</f>
        <v>154.5</v>
      </c>
      <c r="BU36" s="4">
        <f>Trading!BU46</f>
        <v>154.5</v>
      </c>
      <c r="BV36" s="4">
        <f>Trading!BV46</f>
        <v>154.5</v>
      </c>
      <c r="BW36" s="4">
        <f>Trading!BW46</f>
        <v>154.5</v>
      </c>
      <c r="BX36" s="4">
        <f>Trading!BX46</f>
        <v>154.5</v>
      </c>
      <c r="BY36" s="4">
        <f>Trading!BY46</f>
        <v>154.5</v>
      </c>
      <c r="BZ36" s="4">
        <f>Trading!BZ46</f>
        <v>154.5</v>
      </c>
      <c r="CA36" s="4">
        <f>Trading!CA46</f>
        <v>154.5</v>
      </c>
      <c r="CB36" s="4">
        <f>Trading!CB46</f>
        <v>154.5</v>
      </c>
      <c r="CC36" s="4">
        <f>Trading!CC46</f>
        <v>154.5</v>
      </c>
      <c r="CD36" s="4">
        <f>Trading!CD46</f>
        <v>154.5</v>
      </c>
      <c r="CE36" s="4">
        <f>Trading!CE46</f>
        <v>154.5</v>
      </c>
      <c r="CF36" s="4">
        <f>Trading!CF46</f>
        <v>154.5</v>
      </c>
      <c r="CG36" s="4">
        <f>Trading!CG46</f>
        <v>154.5</v>
      </c>
      <c r="CH36" s="4">
        <f>Trading!CH46</f>
        <v>154.5</v>
      </c>
      <c r="CI36" s="4">
        <f>Trading!CI46</f>
        <v>154.5</v>
      </c>
      <c r="CJ36" s="4">
        <f>Trading!CJ46</f>
        <v>154.5</v>
      </c>
      <c r="CK36" s="4">
        <f>Trading!CK46</f>
        <v>154.5</v>
      </c>
      <c r="CL36" s="4">
        <f>Trading!CL46</f>
        <v>154.5</v>
      </c>
      <c r="CM36" s="4">
        <f>Trading!CM46</f>
        <v>154.5</v>
      </c>
      <c r="CN36" s="4">
        <f>Trading!CN46</f>
        <v>154.5</v>
      </c>
      <c r="CO36" s="4">
        <f>Trading!CO46</f>
        <v>154.5</v>
      </c>
      <c r="CP36" s="4">
        <f>Trading!CP46</f>
        <v>154.5</v>
      </c>
      <c r="CQ36" s="4">
        <f>Trading!CQ46</f>
        <v>154.5</v>
      </c>
      <c r="CR36" s="4">
        <f>Trading!CR46</f>
        <v>154.5</v>
      </c>
      <c r="CS36" s="4">
        <f>Trading!CS46</f>
        <v>154.5</v>
      </c>
      <c r="CT36" s="4">
        <f>Trading!CT46</f>
        <v>154.5</v>
      </c>
      <c r="CU36" s="4">
        <f>Trading!CU46</f>
        <v>154.5</v>
      </c>
      <c r="CV36" s="4">
        <f>Trading!CV46</f>
        <v>154.5</v>
      </c>
      <c r="CW36" s="4">
        <f>Trading!CW46</f>
        <v>154.5</v>
      </c>
      <c r="CX36" s="4">
        <f>Trading!CX46</f>
        <v>154.5</v>
      </c>
      <c r="CY36" s="4">
        <f>Trading!CY46</f>
        <v>154.5</v>
      </c>
      <c r="CZ36" s="4">
        <f>Trading!CZ46</f>
        <v>154.5</v>
      </c>
      <c r="DA36" s="4">
        <f>Trading!DA46</f>
        <v>154.5</v>
      </c>
      <c r="DB36" s="4">
        <f>Trading!DB46</f>
        <v>154.5</v>
      </c>
      <c r="DC36" s="4">
        <f>Trading!DC46</f>
        <v>154.5</v>
      </c>
      <c r="DD36" s="4">
        <f>Trading!DD46</f>
        <v>154.5</v>
      </c>
      <c r="DE36" s="4">
        <f>Trading!DE46</f>
        <v>154.5</v>
      </c>
      <c r="DF36" s="4">
        <f>Trading!DF46</f>
        <v>154.5</v>
      </c>
      <c r="DG36" s="4">
        <f>Trading!DG46</f>
        <v>154.5</v>
      </c>
      <c r="DH36" s="4">
        <f>Trading!DH46</f>
        <v>154.5</v>
      </c>
      <c r="DI36" s="4">
        <f>Trading!DI46</f>
        <v>154.5</v>
      </c>
      <c r="DJ36" s="4">
        <f>Trading!DJ46</f>
        <v>154.5</v>
      </c>
      <c r="DK36" s="4">
        <f>Trading!DK46</f>
        <v>154.5</v>
      </c>
      <c r="DL36" s="4">
        <f>Trading!DL46</f>
        <v>154.5</v>
      </c>
      <c r="DM36" s="4">
        <f>Trading!DM46</f>
        <v>154.5</v>
      </c>
      <c r="DN36" s="4">
        <f>Trading!DN46</f>
        <v>154.5</v>
      </c>
      <c r="DO36" s="4">
        <f>Trading!DO46</f>
        <v>154.5</v>
      </c>
      <c r="DP36" s="4">
        <f>Trading!DP46</f>
        <v>154.5</v>
      </c>
      <c r="DQ36" s="4">
        <f>Trading!DQ46</f>
        <v>154.5</v>
      </c>
      <c r="DR36" s="4">
        <f>Trading!DR46</f>
        <v>154.5</v>
      </c>
      <c r="DS36" s="4">
        <f>Trading!DS46</f>
        <v>154.5</v>
      </c>
      <c r="DT36" s="4">
        <f>Trading!DT46</f>
        <v>154.5</v>
      </c>
      <c r="DU36" s="4">
        <f>Trading!DU46</f>
        <v>154.5</v>
      </c>
      <c r="DV36" s="4">
        <f>Trading!DV46</f>
        <v>154.5</v>
      </c>
      <c r="DW36" s="4">
        <f>Trading!DW46</f>
        <v>154.5</v>
      </c>
      <c r="DX36" s="4">
        <f>Trading!DX46</f>
        <v>154.5</v>
      </c>
      <c r="DY36" s="4">
        <f>Trading!DY46</f>
        <v>154.5</v>
      </c>
      <c r="DZ36" s="4">
        <f>Trading!DZ46</f>
        <v>154.5</v>
      </c>
      <c r="EA36" s="4">
        <f>Trading!EA46</f>
        <v>154.5</v>
      </c>
      <c r="EB36" s="4">
        <f>Trading!EB46</f>
        <v>154.5</v>
      </c>
      <c r="EC36" s="4">
        <f>Trading!EC46</f>
        <v>154.5</v>
      </c>
      <c r="ED36" s="4">
        <f>Trading!ED46</f>
        <v>154.5</v>
      </c>
      <c r="EE36" s="4">
        <f>Trading!EE46</f>
        <v>154.5</v>
      </c>
      <c r="EF36" s="4">
        <f>Trading!EF46</f>
        <v>154.5</v>
      </c>
      <c r="EG36" s="4">
        <f>Trading!EG46</f>
        <v>154.5</v>
      </c>
      <c r="EH36" s="4">
        <f>Trading!EH46</f>
        <v>154.5</v>
      </c>
      <c r="EI36" s="4">
        <f>Trading!EI46</f>
        <v>154.5</v>
      </c>
      <c r="EJ36" s="4">
        <f>Trading!EJ46</f>
        <v>154.5</v>
      </c>
      <c r="EK36" s="4">
        <f>Trading!EK46</f>
        <v>154.5</v>
      </c>
      <c r="EL36" s="4">
        <f>Trading!EL46</f>
        <v>154.5</v>
      </c>
      <c r="EM36" s="4">
        <f>Trading!EM46</f>
        <v>154.5</v>
      </c>
      <c r="EN36" s="4">
        <f>Trading!EN46</f>
        <v>154.5</v>
      </c>
      <c r="EO36" s="4">
        <f>Trading!EO46</f>
        <v>154.5</v>
      </c>
      <c r="EP36" s="4">
        <f>Trading!EP46</f>
        <v>154.5</v>
      </c>
      <c r="EQ36" s="4">
        <f>Trading!EQ46</f>
        <v>154.5</v>
      </c>
      <c r="ER36" s="4">
        <f>Trading!ER46</f>
        <v>154.5</v>
      </c>
      <c r="ES36" s="4">
        <f>Trading!ES46</f>
        <v>154.5</v>
      </c>
      <c r="ET36" s="4">
        <f>Trading!ET46</f>
        <v>154.5</v>
      </c>
      <c r="EU36" s="4">
        <f>Trading!EU46</f>
        <v>154.5</v>
      </c>
      <c r="EV36" s="4">
        <f>Trading!EV46</f>
        <v>154.5</v>
      </c>
      <c r="EW36" s="4">
        <f>Trading!EW46</f>
        <v>154.5</v>
      </c>
      <c r="EX36" s="4">
        <f>Trading!EX46</f>
        <v>154.5</v>
      </c>
      <c r="EY36" s="4">
        <f>Trading!EY46</f>
        <v>154.5</v>
      </c>
      <c r="EZ36" s="4">
        <f>Trading!EZ46</f>
        <v>154.5</v>
      </c>
      <c r="FA36" s="4">
        <f>Trading!FA46</f>
        <v>154.5</v>
      </c>
      <c r="FB36" s="4">
        <f>Trading!FB46</f>
        <v>154.5</v>
      </c>
    </row>
    <row r="37" spans="1:158" x14ac:dyDescent="0.3">
      <c r="A37" s="3" t="s">
        <v>108</v>
      </c>
      <c r="D37" s="4">
        <f>515*Model!B3</f>
        <v>669.5</v>
      </c>
      <c r="H37" s="4">
        <f>SUM(C36:F36)</f>
        <v>618</v>
      </c>
      <c r="L37" s="4">
        <f>SUM(G36:J36)</f>
        <v>618</v>
      </c>
      <c r="P37" s="4">
        <f>SUM(K36:N36)</f>
        <v>618</v>
      </c>
      <c r="T37" s="4">
        <f>SUM(O36:R36)</f>
        <v>618</v>
      </c>
      <c r="X37" s="4">
        <f>SUM(S36:V36)</f>
        <v>618</v>
      </c>
      <c r="AB37" s="4">
        <f>SUM(W36:Z36)</f>
        <v>618</v>
      </c>
      <c r="AF37" s="4">
        <f>SUM(AA36:AD36)</f>
        <v>618</v>
      </c>
      <c r="AJ37" s="4">
        <f>SUM(AE36:AH36)</f>
        <v>618</v>
      </c>
      <c r="AN37" s="4">
        <f>SUM(AI36:AL36)</f>
        <v>618</v>
      </c>
      <c r="AR37" s="4">
        <f>SUM(AM36:AP36)</f>
        <v>618</v>
      </c>
      <c r="AV37" s="4">
        <f>SUM(AQ36:AT36)</f>
        <v>618</v>
      </c>
      <c r="AZ37" s="4">
        <f>SUM(AU36:AX36)</f>
        <v>618</v>
      </c>
      <c r="BD37" s="4">
        <f>SUM(AY36:BB36)</f>
        <v>618</v>
      </c>
      <c r="BH37" s="4">
        <f>SUM(BC36:BF36)</f>
        <v>618</v>
      </c>
      <c r="BL37" s="4">
        <f>SUM(BG36:BJ36)</f>
        <v>618</v>
      </c>
      <c r="BP37" s="4">
        <f>SUM(BK36:BN36)</f>
        <v>618</v>
      </c>
      <c r="BT37" s="4">
        <f>SUM(BO36:BR36)</f>
        <v>618</v>
      </c>
      <c r="BX37" s="4">
        <f>SUM(BS36:BV36)</f>
        <v>618</v>
      </c>
      <c r="CB37" s="4">
        <f>SUM(BW36:BZ36)</f>
        <v>618</v>
      </c>
      <c r="CF37" s="4">
        <f>SUM(CA36:CD36)</f>
        <v>618</v>
      </c>
      <c r="CJ37" s="4">
        <f>SUM(CE36:CH36)</f>
        <v>618</v>
      </c>
      <c r="CN37" s="4">
        <f>SUM(CI36:CL36)</f>
        <v>618</v>
      </c>
      <c r="CR37" s="4">
        <f>SUM(CM36:CP36)</f>
        <v>618</v>
      </c>
      <c r="CV37" s="4">
        <f>SUM(CQ36:CT36)</f>
        <v>618</v>
      </c>
      <c r="CZ37" s="4">
        <f>SUM(CU36:CX36)</f>
        <v>618</v>
      </c>
    </row>
    <row r="38" spans="1:158" x14ac:dyDescent="0.3">
      <c r="D38" s="4"/>
      <c r="H38" s="4"/>
      <c r="L38" s="4"/>
      <c r="P38" s="4"/>
      <c r="T38" s="4"/>
      <c r="X38" s="4"/>
      <c r="AB38" s="4"/>
      <c r="AF38" s="4"/>
      <c r="AJ38" s="4"/>
      <c r="AN38" s="4"/>
      <c r="AR38" s="4"/>
      <c r="AV38" s="4"/>
      <c r="AZ38" s="4"/>
      <c r="BD38" s="4"/>
      <c r="BH38" s="4"/>
      <c r="BL38" s="4"/>
      <c r="BP38" s="4"/>
      <c r="BT38" s="4"/>
      <c r="BX38" s="4"/>
      <c r="CB38" s="4"/>
    </row>
    <row r="39" spans="1:158" x14ac:dyDescent="0.3">
      <c r="D39" s="4"/>
      <c r="H39" s="4"/>
      <c r="L39" s="4"/>
      <c r="P39" s="4"/>
      <c r="T39" s="4"/>
      <c r="X39" s="4"/>
      <c r="AB39" s="4"/>
      <c r="AF39" s="4"/>
      <c r="AJ39" s="4"/>
      <c r="AN39" s="4"/>
      <c r="AR39" s="4"/>
      <c r="AV39" s="4"/>
      <c r="AZ39" s="4"/>
      <c r="BD39" s="4"/>
      <c r="BH39" s="4"/>
      <c r="BL39" s="4"/>
      <c r="BP39" s="4"/>
      <c r="BT39" s="4"/>
      <c r="BX39" s="4"/>
      <c r="CB39" s="4"/>
    </row>
    <row r="40" spans="1:158" x14ac:dyDescent="0.3">
      <c r="A40" s="3" t="s">
        <v>159</v>
      </c>
      <c r="C40" s="3">
        <f>(Trading!$B170/100)*Trading!C25</f>
        <v>5876</v>
      </c>
      <c r="D40" s="3">
        <f>(Trading!$B170/100)*Trading!D25</f>
        <v>5896.8</v>
      </c>
      <c r="E40" s="3">
        <f>(Trading!$B170/100)*Trading!E25</f>
        <v>7732.4000000000005</v>
      </c>
      <c r="F40" s="3">
        <f>(Trading!$B170/100)*Trading!F25</f>
        <v>7732.4000000000005</v>
      </c>
      <c r="G40" s="3">
        <f>(Trading!$B170/100)*Trading!G25</f>
        <v>8242</v>
      </c>
      <c r="H40" s="3">
        <f>(Trading!$B170/100)*Trading!H25</f>
        <v>8242</v>
      </c>
      <c r="I40" s="3">
        <f>(Trading!$B170/100)*Trading!I25</f>
        <v>8242</v>
      </c>
      <c r="J40" s="3">
        <f>(Trading!$B170/100)*Trading!J25</f>
        <v>8242</v>
      </c>
      <c r="K40" s="3">
        <f>(Trading!$B170/100)*Trading!K25</f>
        <v>8242</v>
      </c>
      <c r="L40" s="3">
        <f>(Trading!$B170/100)*Trading!L25</f>
        <v>8242</v>
      </c>
      <c r="M40" s="3">
        <f>(Trading!$B170/100)*Trading!M25</f>
        <v>8751.6</v>
      </c>
      <c r="N40" s="3">
        <f>(Trading!$B170/100)*Trading!N25</f>
        <v>9167.6</v>
      </c>
      <c r="O40" s="3">
        <f>(Trading!$B170/100)*Trading!O25</f>
        <v>9167.6</v>
      </c>
      <c r="P40" s="3">
        <f>(Trading!$B170/100)*Trading!P25</f>
        <v>9167.6</v>
      </c>
      <c r="Q40" s="3">
        <f>(Trading!$B170/100)*Trading!Q25</f>
        <v>10285.6</v>
      </c>
      <c r="R40" s="3">
        <f>(Trading!$B170/100)*Trading!R25</f>
        <v>10285.6</v>
      </c>
      <c r="S40" s="3">
        <f>(Trading!$B170/100)*Trading!S25</f>
        <v>11403.6</v>
      </c>
      <c r="T40" s="3">
        <f>(Trading!$B170/100)*Trading!T25</f>
        <v>11403.6</v>
      </c>
      <c r="U40" s="3">
        <f>(Trading!$B170/100)*Trading!U25</f>
        <v>11403.6</v>
      </c>
      <c r="V40" s="3">
        <f>(Trading!$B170/100)*Trading!V25</f>
        <v>11549.2</v>
      </c>
      <c r="W40" s="3">
        <f>(Trading!$B170/100)*Trading!W25</f>
        <v>11549.2</v>
      </c>
      <c r="X40" s="3">
        <f>(Trading!$B170/100)*Trading!X25</f>
        <v>14149.2</v>
      </c>
      <c r="Y40" s="3">
        <f>(Trading!$B170/100)*Trading!Y25</f>
        <v>14149.2</v>
      </c>
      <c r="Z40" s="3">
        <f>(Trading!$B170/100)*Trading!Z25</f>
        <v>15449.2</v>
      </c>
      <c r="AA40" s="3">
        <f>(Trading!$B170/100)*Trading!AA25</f>
        <v>15449.2</v>
      </c>
      <c r="AB40" s="3">
        <f>(Trading!$B170/100)*Trading!AB25</f>
        <v>15449.2</v>
      </c>
      <c r="AC40" s="3">
        <f>(Trading!$B170/100)*Trading!AC25</f>
        <v>16229.2</v>
      </c>
      <c r="AD40" s="3">
        <f>(Trading!$B170/100)*Trading!AD25</f>
        <v>16229.2</v>
      </c>
      <c r="AE40" s="3">
        <f>(Trading!$B170/100)*Trading!AE25</f>
        <v>16229.2</v>
      </c>
      <c r="AF40" s="3">
        <f>(Trading!$B170/100)*Trading!AF25</f>
        <v>16229.2</v>
      </c>
      <c r="AG40" s="3">
        <f>(Trading!$B170/100)*Trading!AG25</f>
        <v>16229.2</v>
      </c>
      <c r="AH40" s="3">
        <f>(Trading!$B170/100)*Trading!AH25</f>
        <v>16229.2</v>
      </c>
      <c r="AI40" s="3">
        <f>(Trading!$B170/100)*Trading!AI25</f>
        <v>16229.2</v>
      </c>
      <c r="AJ40" s="3">
        <f>(Trading!$B170/100)*Trading!AJ25</f>
        <v>16229.2</v>
      </c>
      <c r="AK40" s="3">
        <f>(Trading!$B170/100)*Trading!AK25</f>
        <v>17399.2</v>
      </c>
      <c r="AL40" s="3">
        <f>(Trading!$B170/100)*Trading!AL25</f>
        <v>17399.2</v>
      </c>
      <c r="AM40" s="3">
        <f>(Trading!$B170/100)*Trading!AM25</f>
        <v>17399.2</v>
      </c>
      <c r="AN40" s="3">
        <f>(Trading!$B170/100)*Trading!AN25</f>
        <v>17399.2</v>
      </c>
      <c r="AO40" s="3">
        <f>(Trading!$B170/100)*Trading!AO25</f>
        <v>17399.2</v>
      </c>
      <c r="AP40" s="3">
        <f>(Trading!$B170/100)*Trading!AP25</f>
        <v>17399.2</v>
      </c>
      <c r="AQ40" s="3">
        <f>(Trading!$B170/100)*Trading!AQ25</f>
        <v>17399.2</v>
      </c>
      <c r="AR40" s="3">
        <f>(Trading!$B170/100)*Trading!AR25</f>
        <v>17399.2</v>
      </c>
      <c r="AS40" s="3">
        <f>(Trading!$B170/100)*Trading!AS25</f>
        <v>19349.2</v>
      </c>
      <c r="AT40" s="3">
        <f>(Trading!$B170/100)*Trading!AT25</f>
        <v>19349.2</v>
      </c>
      <c r="AU40" s="3">
        <f>(Trading!$B170/100)*Trading!AU25</f>
        <v>19349.2</v>
      </c>
      <c r="AV40" s="3">
        <f>(Trading!$B170/100)*Trading!AV25</f>
        <v>19349.2</v>
      </c>
      <c r="AW40" s="3">
        <f>(Trading!$B170/100)*Trading!AW25</f>
        <v>19349.2</v>
      </c>
      <c r="AX40" s="3">
        <f>(Trading!$B170/100)*Trading!AX25</f>
        <v>19349.2</v>
      </c>
      <c r="AY40" s="3">
        <f>(Trading!$B170/100)*Trading!AY25</f>
        <v>19531.2</v>
      </c>
      <c r="AZ40" s="3">
        <f>(Trading!$B170/100)*Trading!AZ25</f>
        <v>19531.2</v>
      </c>
      <c r="BA40" s="3">
        <f>(Trading!$B170/100)*Trading!BA25</f>
        <v>19531.2</v>
      </c>
      <c r="BB40" s="3">
        <f>(Trading!$B170/100)*Trading!BB25</f>
        <v>19531.2</v>
      </c>
      <c r="BC40" s="3">
        <f>(Trading!$B170/100)*Trading!BC25</f>
        <v>19531.2</v>
      </c>
      <c r="BD40" s="3">
        <f>(Trading!$B170/100)*Trading!BD25</f>
        <v>19531.2</v>
      </c>
      <c r="BE40" s="3">
        <f>(Trading!$B170/100)*Trading!BE25</f>
        <v>19531.2</v>
      </c>
      <c r="BF40" s="3">
        <f>(Trading!$B170/100)*Trading!BF25</f>
        <v>19531.2</v>
      </c>
      <c r="BG40" s="3">
        <f>(Trading!$B170/100)*Trading!BG25</f>
        <v>20831.2</v>
      </c>
      <c r="BH40" s="3">
        <f>(Trading!$B170/100)*Trading!BH25</f>
        <v>20831.2</v>
      </c>
      <c r="BI40" s="3">
        <f>(Trading!$B170/100)*Trading!BI25</f>
        <v>20831.2</v>
      </c>
      <c r="BJ40" s="3">
        <f>(Trading!$B170/100)*Trading!BJ25</f>
        <v>20831.2</v>
      </c>
      <c r="BK40" s="3">
        <f>(Trading!$B170/100)*Trading!BK25</f>
        <v>20831.2</v>
      </c>
      <c r="BL40" s="3">
        <f>(Trading!$B170/100)*Trading!BL25</f>
        <v>20831.2</v>
      </c>
      <c r="BM40" s="3">
        <f>(Trading!$B170/100)*Trading!BM25</f>
        <v>20831.2</v>
      </c>
      <c r="BN40" s="3">
        <f>(Trading!$B170/100)*Trading!BN25</f>
        <v>20831.2</v>
      </c>
      <c r="BO40" s="3">
        <f>(Trading!$B170/100)*Trading!BO25</f>
        <v>20831.2</v>
      </c>
      <c r="BP40" s="3">
        <f>(Trading!$B170/100)*Trading!BP25</f>
        <v>22651.200000000001</v>
      </c>
      <c r="BQ40" s="3">
        <f>(Trading!$B170/100)*Trading!BQ25</f>
        <v>22651.200000000001</v>
      </c>
      <c r="BR40" s="3">
        <f>(Trading!$B170/100)*Trading!BR25</f>
        <v>22651.200000000001</v>
      </c>
      <c r="BS40" s="3">
        <f>(Trading!$B170/100)*Trading!BS25</f>
        <v>22651.200000000001</v>
      </c>
      <c r="BT40" s="3">
        <f>(Trading!$B170/100)*Trading!BT25</f>
        <v>22651.200000000001</v>
      </c>
      <c r="BU40" s="3">
        <f>(Trading!$B170/100)*Trading!BU25</f>
        <v>22651.200000000001</v>
      </c>
      <c r="BV40" s="3">
        <f>(Trading!$B170/100)*Trading!BV25</f>
        <v>22651.200000000001</v>
      </c>
      <c r="BW40" s="3">
        <f>(Trading!$B170/100)*Trading!BW25</f>
        <v>22651.200000000001</v>
      </c>
      <c r="BX40" s="3">
        <f>(Trading!$B170/100)*Trading!BX25</f>
        <v>22651.200000000001</v>
      </c>
      <c r="BY40" s="3">
        <f>(Trading!$B170/100)*Trading!BY25</f>
        <v>22651.200000000001</v>
      </c>
      <c r="BZ40" s="3">
        <f>(Trading!$B170/100)*Trading!BZ25</f>
        <v>22469.200000000001</v>
      </c>
      <c r="CA40" s="3">
        <f>(Trading!$B170/100)*Trading!CA25</f>
        <v>22469.200000000001</v>
      </c>
      <c r="CB40" s="3">
        <f>(Trading!$B170/100)*Trading!CB25</f>
        <v>22469.200000000001</v>
      </c>
      <c r="CC40" s="3">
        <f>(Trading!$B170/100)*Trading!CC25</f>
        <v>22469.200000000001</v>
      </c>
      <c r="CD40" s="3">
        <f>(Trading!$B170/100)*Trading!CD25</f>
        <v>22469.200000000001</v>
      </c>
      <c r="CE40" s="3">
        <f>(Trading!$B170/100)*Trading!CE25</f>
        <v>22469.200000000001</v>
      </c>
      <c r="CF40" s="3">
        <f>(Trading!$B170/100)*Trading!CF25</f>
        <v>22469.200000000001</v>
      </c>
      <c r="CG40" s="3">
        <f>(Trading!$B170/100)*Trading!CG25</f>
        <v>22469.200000000001</v>
      </c>
      <c r="CH40" s="3">
        <f>(Trading!$B170/100)*Trading!CH25</f>
        <v>22469.200000000001</v>
      </c>
      <c r="CI40" s="3">
        <f>(Trading!$B170/100)*Trading!CI25</f>
        <v>22469.200000000001</v>
      </c>
      <c r="CJ40" s="3">
        <f>(Trading!$B170/100)*Trading!CJ25</f>
        <v>22469.200000000001</v>
      </c>
      <c r="CK40" s="3">
        <f>(Trading!$B170/100)*Trading!CK25</f>
        <v>22469.200000000001</v>
      </c>
      <c r="CL40" s="3">
        <f>(Trading!$B170/100)*Trading!CL25</f>
        <v>22469.200000000001</v>
      </c>
      <c r="CM40" s="3">
        <f>(Trading!$B170/100)*Trading!CM25</f>
        <v>22469.200000000001</v>
      </c>
      <c r="CN40" s="3">
        <f>(Trading!$B170/100)*Trading!CN25</f>
        <v>22469.200000000001</v>
      </c>
      <c r="CO40" s="3">
        <f>(Trading!$B170/100)*Trading!CO25</f>
        <v>22469.200000000001</v>
      </c>
      <c r="CP40" s="3">
        <f>(Trading!$B170/100)*Trading!CP25</f>
        <v>22469.200000000001</v>
      </c>
      <c r="CQ40" s="3">
        <f>(Trading!$B170/100)*Trading!CQ25</f>
        <v>22469.200000000001</v>
      </c>
      <c r="CR40" s="3">
        <f>(Trading!$B170/100)*Trading!CR25</f>
        <v>22469.200000000001</v>
      </c>
      <c r="CS40" s="3">
        <f>(Trading!$B170/100)*Trading!CS25</f>
        <v>22469.200000000001</v>
      </c>
      <c r="CT40" s="3">
        <f>(Trading!$B170/100)*Trading!CT25</f>
        <v>22469.200000000001</v>
      </c>
      <c r="CU40" s="3">
        <f>(Trading!$B170/100)*Trading!CU25</f>
        <v>22469.200000000001</v>
      </c>
      <c r="CV40" s="3">
        <f>(Trading!$B170/100)*Trading!CV25</f>
        <v>22469.200000000001</v>
      </c>
      <c r="CW40" s="3">
        <f>(Trading!$B170/100)*Trading!CW25</f>
        <v>22469.200000000001</v>
      </c>
      <c r="CX40" s="3">
        <f>(Trading!$B170/100)*Trading!CX25</f>
        <v>22469.200000000001</v>
      </c>
      <c r="CY40" s="3">
        <f>(Trading!$B170/100)*Trading!CY25</f>
        <v>22469.200000000001</v>
      </c>
      <c r="CZ40" s="3">
        <f>(Trading!$B170/100)*Trading!CZ25</f>
        <v>22469.200000000001</v>
      </c>
      <c r="DA40" s="3">
        <f>(Trading!$B170/100)*Trading!DA25</f>
        <v>22469.200000000001</v>
      </c>
      <c r="DB40" s="3">
        <f>(Trading!$B170/100)*Trading!DB25</f>
        <v>22469.200000000001</v>
      </c>
      <c r="DC40" s="3">
        <f>(Trading!$B170/100)*Trading!DC25</f>
        <v>22469.200000000001</v>
      </c>
      <c r="DD40" s="3">
        <f>(Trading!$B170/100)*Trading!DD25</f>
        <v>22469.200000000001</v>
      </c>
      <c r="DE40" s="3">
        <f>(Trading!$B170/100)*Trading!DE25</f>
        <v>22469.200000000001</v>
      </c>
      <c r="DF40" s="3">
        <f>(Trading!$B170/100)*Trading!DF25</f>
        <v>22469.200000000001</v>
      </c>
      <c r="DG40" s="3">
        <f>(Trading!$B170/100)*Trading!DG25</f>
        <v>22469.200000000001</v>
      </c>
      <c r="DH40" s="3">
        <f>(Trading!$B170/100)*Trading!DH25</f>
        <v>22469.200000000001</v>
      </c>
      <c r="DI40" s="3">
        <f>(Trading!$B170/100)*Trading!DI25</f>
        <v>22469.200000000001</v>
      </c>
      <c r="DJ40" s="3">
        <f>(Trading!$B170/100)*Trading!DJ25</f>
        <v>22469.200000000001</v>
      </c>
      <c r="DK40" s="3">
        <f>(Trading!$B170/100)*Trading!DK25</f>
        <v>22469.200000000001</v>
      </c>
      <c r="DL40" s="3">
        <f>(Trading!$B170/100)*Trading!DL25</f>
        <v>22469.200000000001</v>
      </c>
      <c r="DM40" s="3">
        <f>(Trading!$B170/100)*Trading!DM25</f>
        <v>22469.200000000001</v>
      </c>
      <c r="DN40" s="3">
        <f>(Trading!$B170/100)*Trading!DN25</f>
        <v>22469.200000000001</v>
      </c>
      <c r="DO40" s="3">
        <f>(Trading!$B170/100)*Trading!DO25</f>
        <v>22469.200000000001</v>
      </c>
      <c r="DP40" s="3">
        <f>(Trading!$B170/100)*Trading!DP25</f>
        <v>22469.200000000001</v>
      </c>
      <c r="DQ40" s="3">
        <f>(Trading!$B170/100)*Trading!DQ25</f>
        <v>22469.200000000001</v>
      </c>
      <c r="DR40" s="3">
        <f>(Trading!$B170/100)*Trading!DR25</f>
        <v>22469.200000000001</v>
      </c>
      <c r="DS40" s="3">
        <f>(Trading!$B170/100)*Trading!DS25</f>
        <v>22469.200000000001</v>
      </c>
      <c r="DT40" s="3">
        <f>(Trading!$B170/100)*Trading!DT25</f>
        <v>22469.200000000001</v>
      </c>
      <c r="DU40" s="3">
        <f>(Trading!$B170/100)*Trading!DU25</f>
        <v>22469.200000000001</v>
      </c>
      <c r="DV40" s="3">
        <f>(Trading!$B170/100)*Trading!DV25</f>
        <v>22469.200000000001</v>
      </c>
      <c r="DW40" s="3">
        <f>(Trading!$B170/100)*Trading!DW25</f>
        <v>22469.200000000001</v>
      </c>
      <c r="DX40" s="3">
        <f>(Trading!$B170/100)*Trading!DX25</f>
        <v>22469.200000000001</v>
      </c>
      <c r="DY40" s="3">
        <f>(Trading!$B170/100)*Trading!DY25</f>
        <v>22469.200000000001</v>
      </c>
      <c r="DZ40" s="3">
        <f>(Trading!$B170/100)*Trading!DZ25</f>
        <v>22469.200000000001</v>
      </c>
      <c r="EA40" s="3">
        <f>(Trading!$B170/100)*Trading!EA25</f>
        <v>22469.200000000001</v>
      </c>
      <c r="EB40" s="3">
        <f>(Trading!$B170/100)*Trading!EB25</f>
        <v>22469.200000000001</v>
      </c>
      <c r="EC40" s="3">
        <f>(Trading!$B170/100)*Trading!EC25</f>
        <v>22469.200000000001</v>
      </c>
      <c r="ED40" s="3">
        <f>(Trading!$B170/100)*Trading!ED25</f>
        <v>22469.200000000001</v>
      </c>
      <c r="EE40" s="3">
        <f>(Trading!$B170/100)*Trading!EE25</f>
        <v>22469.200000000001</v>
      </c>
      <c r="EF40" s="3">
        <f>(Trading!$B170/100)*Trading!EF25</f>
        <v>22469.200000000001</v>
      </c>
      <c r="EG40" s="3">
        <f>(Trading!$B170/100)*Trading!EG25</f>
        <v>22469.200000000001</v>
      </c>
      <c r="EH40" s="3">
        <f>(Trading!$B170/100)*Trading!EH25</f>
        <v>22469.200000000001</v>
      </c>
      <c r="EI40" s="3">
        <f>(Trading!$B170/100)*Trading!EI25</f>
        <v>22469.200000000001</v>
      </c>
      <c r="EJ40" s="3">
        <f>(Trading!$B170/100)*Trading!EJ25</f>
        <v>22469.200000000001</v>
      </c>
      <c r="EK40" s="3">
        <f>(Trading!$B170/100)*Trading!EK25</f>
        <v>22469.200000000001</v>
      </c>
      <c r="EL40" s="3">
        <f>(Trading!$B170/100)*Trading!EL25</f>
        <v>22469.200000000001</v>
      </c>
      <c r="EM40" s="3">
        <f>(Trading!$B170/100)*Trading!EM25</f>
        <v>22469.200000000001</v>
      </c>
      <c r="EN40" s="3">
        <f>(Trading!$B170/100)*Trading!EN25</f>
        <v>22469.200000000001</v>
      </c>
      <c r="EO40" s="3">
        <f>(Trading!$B170/100)*Trading!EO25</f>
        <v>22469.200000000001</v>
      </c>
      <c r="EP40" s="3">
        <f>(Trading!$B170/100)*Trading!EP25</f>
        <v>22469.200000000001</v>
      </c>
      <c r="EQ40" s="3">
        <f>(Trading!$B170/100)*Trading!EQ25</f>
        <v>22469.200000000001</v>
      </c>
      <c r="ER40" s="3">
        <f>(Trading!$B170/100)*Trading!ER25</f>
        <v>22469.200000000001</v>
      </c>
      <c r="ES40" s="3">
        <f>(Trading!$B170/100)*Trading!ES25</f>
        <v>22469.200000000001</v>
      </c>
      <c r="ET40" s="3">
        <f>(Trading!$B170/100)*Trading!ET25</f>
        <v>22469.200000000001</v>
      </c>
      <c r="EU40" s="3">
        <f>(Trading!$B170/100)*Trading!EU25</f>
        <v>22469.200000000001</v>
      </c>
      <c r="EV40" s="3">
        <f>(Trading!$B170/100)*Trading!EV25</f>
        <v>22469.200000000001</v>
      </c>
      <c r="EW40" s="3">
        <f>(Trading!$B170/100)*Trading!EW25</f>
        <v>22469.200000000001</v>
      </c>
      <c r="EX40" s="3">
        <f>(Trading!$B170/100)*Trading!EX25</f>
        <v>22469.200000000001</v>
      </c>
      <c r="EY40" s="3">
        <f>(Trading!$B170/100)*Trading!EY25</f>
        <v>22469.200000000001</v>
      </c>
      <c r="EZ40" s="3">
        <f>(Trading!$B170/100)*Trading!EZ25</f>
        <v>22469.200000000001</v>
      </c>
      <c r="FA40" s="3">
        <f>(Trading!$B170/100)*Trading!FA25</f>
        <v>22469.200000000001</v>
      </c>
      <c r="FB40" s="3">
        <f>(Trading!$B170/100)*Trading!FB25</f>
        <v>22469.200000000001</v>
      </c>
    </row>
    <row r="41" spans="1:158" s="4" customFormat="1" ht="14.4" customHeight="1" x14ac:dyDescent="0.3">
      <c r="A41" s="4" t="s">
        <v>121</v>
      </c>
      <c r="C41" s="4">
        <f>(Trading!$B170/100)*Trading!C50</f>
        <v>3554.940000000001</v>
      </c>
      <c r="D41" s="4">
        <f>(Trading!$B170/100)*Trading!D50</f>
        <v>3554.940000000001</v>
      </c>
      <c r="E41" s="4">
        <f>(Trading!$B170/100)*Trading!E50</f>
        <v>3554.940000000001</v>
      </c>
      <c r="F41" s="4">
        <f>(Trading!$B170/100)*Trading!F50</f>
        <v>3554.940000000001</v>
      </c>
      <c r="G41" s="4">
        <f>(Trading!$B170/100)*Trading!G50</f>
        <v>3554.940000000001</v>
      </c>
      <c r="H41" s="4">
        <f>(Trading!$B170/100)*Trading!H50</f>
        <v>3554.940000000001</v>
      </c>
      <c r="I41" s="4">
        <f>(Trading!$B170/100)*Trading!I50</f>
        <v>3554.940000000001</v>
      </c>
      <c r="J41" s="4">
        <f>(Trading!$B170/100)*Trading!J50</f>
        <v>3554.940000000001</v>
      </c>
      <c r="K41" s="4">
        <f>(Trading!$B170/100)*Trading!K50</f>
        <v>3974.8400000000011</v>
      </c>
      <c r="L41" s="4">
        <f>(Trading!$B170/100)*Trading!L50</f>
        <v>2897.4</v>
      </c>
      <c r="M41" s="4">
        <f>(Trading!$B170/100)*Trading!M50</f>
        <v>2020.2900000000002</v>
      </c>
      <c r="N41" s="4">
        <f>(Trading!$B170/100)*Trading!N50</f>
        <v>2020.2900000000002</v>
      </c>
      <c r="O41" s="4">
        <f>(Trading!$B170/100)*Trading!O50</f>
        <v>2020.2900000000002</v>
      </c>
      <c r="P41" s="4">
        <f>(Trading!$B170/100)*Trading!P50</f>
        <v>2020.2900000000002</v>
      </c>
      <c r="Q41" s="4">
        <f>(Trading!$B170/100)*Trading!Q50</f>
        <v>2151.59</v>
      </c>
      <c r="R41" s="4">
        <f>(Trading!$B170/100)*Trading!R50</f>
        <v>2151.59</v>
      </c>
      <c r="S41" s="4">
        <f>(Trading!$B170/100)*Trading!S50</f>
        <v>2282.8900000000003</v>
      </c>
      <c r="T41" s="4">
        <f>(Trading!$B170/100)*Trading!T50</f>
        <v>2282.8900000000003</v>
      </c>
      <c r="U41" s="4">
        <f>(Trading!$B170/100)*Trading!U50</f>
        <v>2282.8900000000003</v>
      </c>
      <c r="V41" s="4">
        <f>(Trading!$B170/100)*Trading!V50</f>
        <v>2282.8900000000003</v>
      </c>
      <c r="W41" s="4">
        <f>(Trading!$B170/100)*Trading!W50</f>
        <v>2282.8900000000003</v>
      </c>
      <c r="X41" s="4">
        <f>(Trading!$B170/100)*Trading!X50</f>
        <v>2282.8900000000003</v>
      </c>
      <c r="Y41" s="4">
        <f>(Trading!$B170/100)*Trading!Y50</f>
        <v>2282.8900000000003</v>
      </c>
      <c r="Z41" s="4">
        <f>(Trading!$B170/100)*Trading!Z50</f>
        <v>2282.8900000000003</v>
      </c>
      <c r="AA41" s="4">
        <f>(Trading!$B170/100)*Trading!AA50</f>
        <v>2282.8900000000003</v>
      </c>
      <c r="AB41" s="4">
        <f>(Trading!$B170/100)*Trading!AB50</f>
        <v>2282.8900000000003</v>
      </c>
      <c r="AC41" s="4">
        <f>(Trading!$B170/100)*Trading!AC50</f>
        <v>2282.8900000000003</v>
      </c>
      <c r="AD41" s="4">
        <f>(Trading!$B170/100)*Trading!AD50</f>
        <v>2282.8900000000003</v>
      </c>
      <c r="AE41" s="4">
        <f>(Trading!$B170/100)*Trading!AE50</f>
        <v>2282.8900000000003</v>
      </c>
      <c r="AF41" s="4">
        <f>(Trading!$B170/100)*Trading!AF50</f>
        <v>2282.8900000000003</v>
      </c>
      <c r="AG41" s="4">
        <f>(Trading!$B170/100)*Trading!AG50</f>
        <v>2282.8900000000003</v>
      </c>
      <c r="AH41" s="4">
        <f>(Trading!$B170/100)*Trading!AH50</f>
        <v>2282.8900000000003</v>
      </c>
      <c r="AI41" s="4">
        <f>(Trading!$B170/100)*Trading!AI50</f>
        <v>2282.8900000000003</v>
      </c>
      <c r="AJ41" s="4">
        <f>(Trading!$B170/100)*Trading!AJ50</f>
        <v>2282.8900000000003</v>
      </c>
      <c r="AK41" s="4">
        <f>(Trading!$B170/100)*Trading!AK50</f>
        <v>2282.8900000000003</v>
      </c>
      <c r="AL41" s="4">
        <f>(Trading!$B170/100)*Trading!AL50</f>
        <v>2282.8900000000003</v>
      </c>
      <c r="AM41" s="4">
        <f>(Trading!$B170/100)*Trading!AM50</f>
        <v>2282.8900000000003</v>
      </c>
      <c r="AN41" s="4">
        <f>(Trading!$B170/100)*Trading!AN50</f>
        <v>2282.8900000000003</v>
      </c>
      <c r="AO41" s="4">
        <f>(Trading!$B170/100)*Trading!AO50</f>
        <v>2282.8900000000003</v>
      </c>
      <c r="AP41" s="4">
        <f>(Trading!$B170/100)*Trading!AP50</f>
        <v>2282.8900000000003</v>
      </c>
      <c r="AQ41" s="4">
        <f>(Trading!$B170/100)*Trading!AQ50</f>
        <v>2282.8900000000003</v>
      </c>
      <c r="AR41" s="4">
        <f>(Trading!$B170/100)*Trading!AR50</f>
        <v>2282.8900000000003</v>
      </c>
      <c r="AS41" s="4">
        <f>(Trading!$B170/100)*Trading!AS50</f>
        <v>2282.8900000000003</v>
      </c>
      <c r="AT41" s="4">
        <f>(Trading!$B170/100)*Trading!AT50</f>
        <v>2282.8900000000003</v>
      </c>
      <c r="AU41" s="4">
        <f>(Trading!$B170/100)*Trading!AU50</f>
        <v>2282.8900000000003</v>
      </c>
      <c r="AV41" s="4">
        <f>(Trading!$B170/100)*Trading!AV50</f>
        <v>2282.8900000000003</v>
      </c>
      <c r="AW41" s="4">
        <f>(Trading!$B170/100)*Trading!AW50</f>
        <v>2282.8900000000003</v>
      </c>
      <c r="AX41" s="4">
        <f>(Trading!$B170/100)*Trading!AX50</f>
        <v>2282.8900000000003</v>
      </c>
      <c r="AY41" s="4">
        <f>(Trading!$B170/100)*Trading!AY50</f>
        <v>2282.8900000000003</v>
      </c>
      <c r="AZ41" s="4">
        <f>(Trading!$B170/100)*Trading!AZ50</f>
        <v>2282.8900000000003</v>
      </c>
      <c r="BA41" s="4">
        <f>(Trading!$B170/100)*Trading!BA50</f>
        <v>2282.8900000000003</v>
      </c>
      <c r="BB41" s="4">
        <f>(Trading!$B170/100)*Trading!BB50</f>
        <v>2282.8900000000003</v>
      </c>
      <c r="BC41" s="4">
        <f>(Trading!$B170/100)*Trading!BC50</f>
        <v>2282.8900000000003</v>
      </c>
      <c r="BD41" s="4">
        <f>(Trading!$B170/100)*Trading!BD50</f>
        <v>2282.8900000000003</v>
      </c>
      <c r="BE41" s="4">
        <f>(Trading!$B170/100)*Trading!BE50</f>
        <v>2282.8900000000003</v>
      </c>
      <c r="BF41" s="4">
        <f>(Trading!$B170/100)*Trading!BF50</f>
        <v>2282.8900000000003</v>
      </c>
      <c r="BG41" s="4">
        <f>(Trading!$B170/100)*Trading!BG50</f>
        <v>2282.8900000000003</v>
      </c>
      <c r="BH41" s="4">
        <f>(Trading!$B170/100)*Trading!BH50</f>
        <v>2282.8900000000003</v>
      </c>
      <c r="BI41" s="4">
        <f>(Trading!$B170/100)*Trading!BI50</f>
        <v>2282.8900000000003</v>
      </c>
      <c r="BJ41" s="4">
        <f>(Trading!$B170/100)*Trading!BJ50</f>
        <v>2282.8900000000003</v>
      </c>
      <c r="BK41" s="4">
        <f>(Trading!$B170/100)*Trading!BK50</f>
        <v>2282.8900000000003</v>
      </c>
      <c r="BL41" s="4">
        <f>(Trading!$B170/100)*Trading!BL50</f>
        <v>2282.8900000000003</v>
      </c>
      <c r="BM41" s="4">
        <f>(Trading!$B170/100)*Trading!BM50</f>
        <v>2282.8900000000003</v>
      </c>
      <c r="BN41" s="4">
        <f>(Trading!$B170/100)*Trading!BN50</f>
        <v>2282.8900000000003</v>
      </c>
      <c r="BO41" s="4">
        <f>(Trading!$B170/100)*Trading!BO50</f>
        <v>2282.8900000000003</v>
      </c>
      <c r="BP41" s="4">
        <f>(Trading!$B170/100)*Trading!BP50</f>
        <v>2282.8900000000003</v>
      </c>
      <c r="BQ41" s="4">
        <f>(Trading!$B170/100)*Trading!BQ50</f>
        <v>2282.8900000000003</v>
      </c>
      <c r="BR41" s="4">
        <f>(Trading!$B170/100)*Trading!BR50</f>
        <v>2282.8900000000003</v>
      </c>
      <c r="BS41" s="4">
        <f>(Trading!$B170/100)*Trading!BS50</f>
        <v>2282.8900000000003</v>
      </c>
      <c r="BT41" s="4">
        <f>(Trading!$B170/100)*Trading!BT50</f>
        <v>2282.8900000000003</v>
      </c>
      <c r="BU41" s="4">
        <f>(Trading!$B170/100)*Trading!BU50</f>
        <v>2282.8900000000003</v>
      </c>
      <c r="BV41" s="4">
        <f>(Trading!$B170/100)*Trading!BV50</f>
        <v>2282.8900000000003</v>
      </c>
      <c r="BW41" s="4">
        <f>(Trading!$B170/100)*Trading!BW50</f>
        <v>2282.8900000000003</v>
      </c>
      <c r="BX41" s="4">
        <f>(Trading!$B170/100)*Trading!BX50</f>
        <v>2282.8900000000003</v>
      </c>
      <c r="BY41" s="4">
        <f>(Trading!$B170/100)*Trading!BY50</f>
        <v>2282.8900000000003</v>
      </c>
      <c r="BZ41" s="4">
        <f>(Trading!$B170/100)*Trading!BZ50</f>
        <v>2282.8900000000003</v>
      </c>
      <c r="CA41" s="4">
        <f>(Trading!$B170/100)*Trading!CA50</f>
        <v>2282.8900000000003</v>
      </c>
      <c r="CB41" s="4">
        <f>(Trading!$B170/100)*Trading!CB50</f>
        <v>2282.8900000000003</v>
      </c>
      <c r="CC41" s="4">
        <f>(Trading!$B170/100)*Trading!CC50</f>
        <v>2282.8900000000003</v>
      </c>
      <c r="CD41" s="4">
        <f>(Trading!$B170/100)*Trading!CD50</f>
        <v>2282.8900000000003</v>
      </c>
      <c r="CE41" s="4">
        <f>(Trading!$B170/100)*Trading!CE50</f>
        <v>2282.8900000000003</v>
      </c>
      <c r="CF41" s="4">
        <f>(Trading!$B170/100)*Trading!CF50</f>
        <v>2282.8900000000003</v>
      </c>
      <c r="CG41" s="4">
        <f>(Trading!$B170/100)*Trading!CG50</f>
        <v>2282.8900000000003</v>
      </c>
      <c r="CH41" s="4">
        <f>(Trading!$B170/100)*Trading!CH50</f>
        <v>2282.8900000000003</v>
      </c>
      <c r="CI41" s="4">
        <f>(Trading!$B170/100)*Trading!CI50</f>
        <v>2282.8900000000003</v>
      </c>
      <c r="CJ41" s="4">
        <f>(Trading!$B170/100)*Trading!CJ50</f>
        <v>2282.8900000000003</v>
      </c>
      <c r="CK41" s="4">
        <f>(Trading!$B170/100)*Trading!CK50</f>
        <v>2282.8900000000003</v>
      </c>
      <c r="CL41" s="4">
        <f>(Trading!$B170/100)*Trading!CL50</f>
        <v>2282.8900000000003</v>
      </c>
      <c r="CM41" s="4">
        <f>(Trading!$B170/100)*Trading!CM50</f>
        <v>2282.8900000000003</v>
      </c>
      <c r="CN41" s="4">
        <f>(Trading!$B170/100)*Trading!CN50</f>
        <v>2282.8900000000003</v>
      </c>
      <c r="CO41" s="4">
        <f>(Trading!$B170/100)*Trading!CO50</f>
        <v>2282.8900000000003</v>
      </c>
      <c r="CP41" s="4">
        <f>(Trading!$B170/100)*Trading!CP50</f>
        <v>2282.8900000000003</v>
      </c>
      <c r="CQ41" s="4">
        <f>(Trading!$B170/100)*Trading!CQ50</f>
        <v>2282.8900000000003</v>
      </c>
      <c r="CR41" s="4">
        <f>(Trading!$B170/100)*Trading!CR50</f>
        <v>2282.8900000000003</v>
      </c>
      <c r="CS41" s="4">
        <f>(Trading!$B170/100)*Trading!CS50</f>
        <v>2282.8900000000003</v>
      </c>
      <c r="CT41" s="4">
        <f>(Trading!$B170/100)*Trading!CT50</f>
        <v>2282.8900000000003</v>
      </c>
      <c r="CU41" s="4">
        <f>(Trading!$B170/100)*Trading!CU50</f>
        <v>2282.8900000000003</v>
      </c>
      <c r="CV41" s="4">
        <f>(Trading!$B170/100)*Trading!CV50</f>
        <v>2282.8900000000003</v>
      </c>
      <c r="CW41" s="4">
        <f>(Trading!$B170/100)*Trading!CW50</f>
        <v>2282.8900000000003</v>
      </c>
      <c r="CX41" s="4">
        <f>(Trading!$B170/100)*Trading!CX50</f>
        <v>2282.8900000000003</v>
      </c>
      <c r="CY41" s="4">
        <f>(Trading!$B170/100)*Trading!CY50</f>
        <v>2282.8900000000003</v>
      </c>
      <c r="CZ41" s="4">
        <f>(Trading!$B170/100)*Trading!CZ50</f>
        <v>2282.8900000000003</v>
      </c>
      <c r="DA41" s="4">
        <f>(Trading!$B170/100)*Trading!DA50</f>
        <v>2282.8900000000003</v>
      </c>
      <c r="DB41" s="4">
        <f>(Trading!$B170/100)*Trading!DB50</f>
        <v>2282.8900000000003</v>
      </c>
      <c r="DC41" s="4">
        <f>(Trading!$B170/100)*Trading!DC50</f>
        <v>2282.8900000000003</v>
      </c>
      <c r="DD41" s="4">
        <f>(Trading!$B170/100)*Trading!DD50</f>
        <v>2282.8900000000003</v>
      </c>
      <c r="DE41" s="4">
        <f>(Trading!$B170/100)*Trading!DE50</f>
        <v>2282.8900000000003</v>
      </c>
      <c r="DF41" s="4">
        <f>(Trading!$B170/100)*Trading!DF50</f>
        <v>2282.8900000000003</v>
      </c>
      <c r="DG41" s="4">
        <f>(Trading!$B170/100)*Trading!DG50</f>
        <v>2282.8900000000003</v>
      </c>
      <c r="DH41" s="4">
        <f>(Trading!$B170/100)*Trading!DH50</f>
        <v>2282.8900000000003</v>
      </c>
      <c r="DI41" s="4">
        <f>(Trading!$B170/100)*Trading!DI50</f>
        <v>2282.8900000000003</v>
      </c>
      <c r="DJ41" s="4">
        <f>(Trading!$B170/100)*Trading!DJ50</f>
        <v>2282.8900000000003</v>
      </c>
      <c r="DK41" s="4">
        <f>(Trading!$B170/100)*Trading!DK50</f>
        <v>2282.8900000000003</v>
      </c>
      <c r="DL41" s="4">
        <f>(Trading!$B170/100)*Trading!DL50</f>
        <v>2282.8900000000003</v>
      </c>
      <c r="DM41" s="4">
        <f>(Trading!$B170/100)*Trading!DM50</f>
        <v>2282.8900000000003</v>
      </c>
      <c r="DN41" s="4">
        <f>(Trading!$B170/100)*Trading!DN50</f>
        <v>2282.8900000000003</v>
      </c>
      <c r="DO41" s="4">
        <f>(Trading!$B170/100)*Trading!DO50</f>
        <v>2282.8900000000003</v>
      </c>
      <c r="DP41" s="4">
        <f>(Trading!$B170/100)*Trading!DP50</f>
        <v>2282.8900000000003</v>
      </c>
      <c r="DQ41" s="4">
        <f>(Trading!$B170/100)*Trading!DQ50</f>
        <v>2282.8900000000003</v>
      </c>
      <c r="DR41" s="4">
        <f>(Trading!$B170/100)*Trading!DR50</f>
        <v>2282.8900000000003</v>
      </c>
      <c r="DS41" s="4">
        <f>(Trading!$B170/100)*Trading!DS50</f>
        <v>2282.8900000000003</v>
      </c>
      <c r="DT41" s="4">
        <f>(Trading!$B170/100)*Trading!DT50</f>
        <v>2282.8900000000003</v>
      </c>
      <c r="DU41" s="4">
        <f>(Trading!$B170/100)*Trading!DU50</f>
        <v>2282.8900000000003</v>
      </c>
      <c r="DV41" s="4">
        <f>(Trading!$B170/100)*Trading!DV50</f>
        <v>2282.8900000000003</v>
      </c>
      <c r="DW41" s="4">
        <f>(Trading!$B170/100)*Trading!DW50</f>
        <v>2282.8900000000003</v>
      </c>
      <c r="DX41" s="4">
        <f>(Trading!$B170/100)*Trading!DX50</f>
        <v>2282.8900000000003</v>
      </c>
      <c r="DY41" s="4">
        <f>(Trading!$B170/100)*Trading!DY50</f>
        <v>2282.8900000000003</v>
      </c>
      <c r="DZ41" s="4">
        <f>(Trading!$B170/100)*Trading!DZ50</f>
        <v>2282.8900000000003</v>
      </c>
      <c r="EA41" s="4">
        <f>(Trading!$B170/100)*Trading!EA50</f>
        <v>2282.8900000000003</v>
      </c>
      <c r="EB41" s="4">
        <f>(Trading!$B170/100)*Trading!EB50</f>
        <v>2282.8900000000003</v>
      </c>
      <c r="EC41" s="4">
        <f>(Trading!$B170/100)*Trading!EC50</f>
        <v>2282.8900000000003</v>
      </c>
      <c r="ED41" s="4">
        <f>(Trading!$B170/100)*Trading!ED50</f>
        <v>2282.8900000000003</v>
      </c>
      <c r="EE41" s="4">
        <f>(Trading!$B170/100)*Trading!EE50</f>
        <v>2282.8900000000003</v>
      </c>
      <c r="EF41" s="4">
        <f>(Trading!$B170/100)*Trading!EF50</f>
        <v>2282.8900000000003</v>
      </c>
      <c r="EG41" s="4">
        <f>(Trading!$B170/100)*Trading!EG50</f>
        <v>2282.8900000000003</v>
      </c>
      <c r="EH41" s="4">
        <f>(Trading!$B170/100)*Trading!EH50</f>
        <v>2282.8900000000003</v>
      </c>
      <c r="EI41" s="4">
        <f>(Trading!$B170/100)*Trading!EI50</f>
        <v>2282.8900000000003</v>
      </c>
      <c r="EJ41" s="4">
        <f>(Trading!$B170/100)*Trading!EJ50</f>
        <v>2282.8900000000003</v>
      </c>
      <c r="EK41" s="4">
        <f>(Trading!$B170/100)*Trading!EK50</f>
        <v>2282.8900000000003</v>
      </c>
      <c r="EL41" s="4">
        <f>(Trading!$B170/100)*Trading!EL50</f>
        <v>2282.8900000000003</v>
      </c>
      <c r="EM41" s="4">
        <f>(Trading!$B170/100)*Trading!EM50</f>
        <v>2282.8900000000003</v>
      </c>
      <c r="EN41" s="4">
        <f>(Trading!$B170/100)*Trading!EN50</f>
        <v>2282.8900000000003</v>
      </c>
      <c r="EO41" s="4">
        <f>(Trading!$B170/100)*Trading!EO50</f>
        <v>2282.8900000000003</v>
      </c>
      <c r="EP41" s="4">
        <f>(Trading!$B170/100)*Trading!EP50</f>
        <v>2282.8900000000003</v>
      </c>
      <c r="EQ41" s="4">
        <f>(Trading!$B170/100)*Trading!EQ50</f>
        <v>2282.8900000000003</v>
      </c>
      <c r="ER41" s="4">
        <f>(Trading!$B170/100)*Trading!ER50</f>
        <v>2282.8900000000003</v>
      </c>
      <c r="ES41" s="4">
        <f>(Trading!$B170/100)*Trading!ES50</f>
        <v>2282.8900000000003</v>
      </c>
      <c r="ET41" s="4">
        <f>(Trading!$B170/100)*Trading!ET50</f>
        <v>2282.8900000000003</v>
      </c>
      <c r="EU41" s="4">
        <f>(Trading!$B170/100)*Trading!EU50</f>
        <v>2282.8900000000003</v>
      </c>
      <c r="EV41" s="4">
        <f>(Trading!$B170/100)*Trading!EV50</f>
        <v>2282.8900000000003</v>
      </c>
      <c r="EW41" s="4">
        <f>(Trading!$B170/100)*Trading!EW50</f>
        <v>2282.8900000000003</v>
      </c>
      <c r="EX41" s="4">
        <f>(Trading!$B170/100)*Trading!EX50</f>
        <v>2282.8900000000003</v>
      </c>
      <c r="EY41" s="4">
        <f>(Trading!$B170/100)*Trading!EY50</f>
        <v>2282.8900000000003</v>
      </c>
      <c r="EZ41" s="4">
        <f>(Trading!$B170/100)*Trading!EZ50</f>
        <v>2282.8900000000003</v>
      </c>
      <c r="FA41" s="4">
        <f>(Trading!$B170/100)*Trading!FA50</f>
        <v>2282.8900000000003</v>
      </c>
      <c r="FB41" s="4">
        <f>(Trading!$B170/100)*Trading!FB50</f>
        <v>2282.8900000000003</v>
      </c>
    </row>
    <row r="42" spans="1:158" s="4" customFormat="1" ht="14.4" customHeight="1" x14ac:dyDescent="0.3">
      <c r="A42" s="4" t="s">
        <v>122</v>
      </c>
      <c r="C42" s="4">
        <f>(Trading!$B170/100)*(Trading!C65+Trading!C72+Trading!C73+Trading!C62+Trading!C75+Trading!C76+Trading!C77+Trading!C62+Trading!C63+Trading!C66)</f>
        <v>880.66000000000008</v>
      </c>
      <c r="D42" s="4">
        <f>(Trading!$B170/100)*(Trading!D65+Trading!D72+Trading!D73+Trading!D62+Trading!D75+Trading!D76+Trading!D77+Trading!D62+Trading!D63+Trading!D66)</f>
        <v>880.66000000000008</v>
      </c>
      <c r="E42" s="4">
        <f>(Trading!$B170/100)*(Trading!E65+Trading!E72+Trading!E73+Trading!E62+Trading!E75+Trading!E76+Trading!E77+Trading!E62+Trading!E63+Trading!E66)</f>
        <v>880.66000000000008</v>
      </c>
      <c r="F42" s="4">
        <f>(Trading!$B170/100)*(Trading!F65+Trading!F72+Trading!F73+Trading!F62+Trading!F75+Trading!F76+Trading!F77+Trading!F62+Trading!F63+Trading!F66)</f>
        <v>880.66000000000008</v>
      </c>
      <c r="G42" s="4">
        <f>(Trading!$B170/100)*(Trading!G65+Trading!G72+Trading!G73+Trading!G62+Trading!G75+Trading!G76+Trading!G77+Trading!G62+Trading!G63+Trading!G66)</f>
        <v>880.66000000000008</v>
      </c>
      <c r="H42" s="4">
        <f>(Trading!$B170/100)*(Trading!H65+Trading!H72+Trading!H73+Trading!H62+Trading!H75+Trading!H76+Trading!H77+Trading!H62+Trading!H63+Trading!H66)</f>
        <v>880.66000000000008</v>
      </c>
      <c r="I42" s="4">
        <f>(Trading!$B170/100)*(Trading!I65+Trading!I72+Trading!I73+Trading!I62+Trading!I75+Trading!I76+Trading!I77+Trading!I62+Trading!I63+Trading!I66)</f>
        <v>880.66000000000008</v>
      </c>
      <c r="J42" s="4">
        <f>(Trading!$B170/100)*(Trading!J65+Trading!J72+Trading!J73+Trading!J62+Trading!J75+Trading!J76+Trading!J77+Trading!J62+Trading!J63+Trading!J66)</f>
        <v>880.66000000000008</v>
      </c>
      <c r="K42" s="4">
        <f>(Trading!$B170/100)*(Trading!K65+Trading!K72+Trading!K73+Trading!K62+Trading!K75+Trading!K76+Trading!K77+Trading!K62+Trading!K63+Trading!K66)</f>
        <v>670.66000000000008</v>
      </c>
      <c r="L42" s="4">
        <f>(Trading!$B170/100)*(Trading!L65+Trading!L72+Trading!L73+Trading!L62+Trading!L75+Trading!L76+Trading!L77+Trading!L62+Trading!L63+Trading!L66)</f>
        <v>670.66000000000008</v>
      </c>
      <c r="M42" s="4">
        <f>(Trading!$B170/100)*(Trading!M65+Trading!M72+Trading!M73+Trading!M62+Trading!M75+Trading!M76+Trading!M77+Trading!M62+Trading!M63+Trading!M66)</f>
        <v>670.66000000000008</v>
      </c>
      <c r="N42" s="4">
        <f>(Trading!$B170/100)*(Trading!N65+Trading!N72+Trading!N73+Trading!N62+Trading!N75+Trading!N76+Trading!N77+Trading!N62+Trading!N63+Trading!N66)</f>
        <v>342.53000000000003</v>
      </c>
      <c r="O42" s="4">
        <f>(Trading!$B170/100)*(Trading!O65+Trading!O72+Trading!O73+Trading!O62+Trading!O75+Trading!O76+Trading!O77+Trading!O62+Trading!O63+Trading!O66)</f>
        <v>342.53000000000003</v>
      </c>
      <c r="P42" s="4">
        <f>(Trading!$B170/100)*(Trading!P65+Trading!P72+Trading!P73+Trading!P62+Trading!P75+Trading!P76+Trading!P77+Trading!P62+Trading!P63+Trading!P66)</f>
        <v>342.53000000000003</v>
      </c>
      <c r="Q42" s="4">
        <f>(Trading!$B170/100)*(Trading!Q65+Trading!Q72+Trading!Q73+Trading!Q62+Trading!Q75+Trading!Q76+Trading!Q77+Trading!Q62+Trading!Q63+Trading!Q66)</f>
        <v>342.53000000000003</v>
      </c>
      <c r="R42" s="4">
        <f>(Trading!$B170/100)*(Trading!R65+Trading!R72+Trading!R73+Trading!R62+Trading!R75+Trading!R76+Trading!R77+Trading!R62+Trading!R63+Trading!R66)</f>
        <v>342.53000000000003</v>
      </c>
      <c r="S42" s="4">
        <f>(Trading!$B170/100)*(Trading!S65+Trading!S72+Trading!S73+Trading!S62+Trading!S75+Trading!S76+Trading!S77+Trading!S62+Trading!S63+Trading!S66)</f>
        <v>342.53000000000003</v>
      </c>
      <c r="T42" s="4">
        <f>(Trading!$B170/100)*(Trading!T65+Trading!T72+Trading!T73+Trading!T62+Trading!T75+Trading!T76+Trading!T77+Trading!T62+Trading!T63+Trading!T66)</f>
        <v>342.53000000000003</v>
      </c>
      <c r="U42" s="4">
        <f>(Trading!$B170/100)*(Trading!U65+Trading!U72+Trading!U73+Trading!U62+Trading!U75+Trading!U76+Trading!U77+Trading!U62+Trading!U63+Trading!U66)</f>
        <v>342.53000000000003</v>
      </c>
      <c r="V42" s="4">
        <f>(Trading!$B170/100)*(Trading!V65+Trading!V72+Trading!V73+Trading!V62+Trading!V75+Trading!V76+Trading!V77+Trading!V62+Trading!V63+Trading!V66)</f>
        <v>342.53000000000003</v>
      </c>
      <c r="W42" s="4">
        <f>(Trading!$B170/100)*(Trading!W65+Trading!W72+Trading!W73+Trading!W62+Trading!W75+Trading!W76+Trading!W77+Trading!W62+Trading!W63+Trading!W66)</f>
        <v>342.53000000000003</v>
      </c>
      <c r="X42" s="4">
        <f>(Trading!$B170/100)*(Trading!X65+Trading!X72+Trading!X73+Trading!X62+Trading!X75+Trading!X76+Trading!X77+Trading!X62+Trading!X63+Trading!X66)</f>
        <v>342.53000000000003</v>
      </c>
      <c r="Y42" s="4">
        <f>(Trading!$B170/100)*(Trading!Y65+Trading!Y72+Trading!Y73+Trading!Y62+Trading!Y75+Trading!Y76+Trading!Y77+Trading!Y62+Trading!Y63+Trading!Y66)</f>
        <v>342.53000000000003</v>
      </c>
      <c r="Z42" s="4">
        <f>(Trading!$B170/100)*(Trading!Z65+Trading!Z72+Trading!Z73+Trading!Z62+Trading!Z75+Trading!Z76+Trading!Z77+Trading!Z62+Trading!Z63+Trading!Z66)</f>
        <v>342.53000000000003</v>
      </c>
      <c r="AA42" s="4">
        <f>(Trading!$B170/100)*(Trading!AA65+Trading!AA72+Trading!AA73+Trading!AA62+Trading!AA75+Trading!AA76+Trading!AA77+Trading!AA62+Trading!AA63+Trading!AA66)</f>
        <v>342.53000000000003</v>
      </c>
      <c r="AB42" s="4">
        <f>(Trading!$B170/100)*(Trading!AB65+Trading!AB72+Trading!AB73+Trading!AB62+Trading!AB75+Trading!AB76+Trading!AB77+Trading!AB62+Trading!AB63+Trading!AB66)</f>
        <v>342.53000000000003</v>
      </c>
      <c r="AC42" s="4">
        <f>(Trading!$B170/100)*(Trading!AC65+Trading!AC72+Trading!AC73+Trading!AC62+Trading!AC75+Trading!AC76+Trading!AC77+Trading!AC62+Trading!AC63+Trading!AC66)</f>
        <v>342.53000000000003</v>
      </c>
      <c r="AD42" s="4">
        <f>(Trading!$B170/100)*(Trading!AD65+Trading!AD72+Trading!AD73+Trading!AD62+Trading!AD75+Trading!AD76+Trading!AD77+Trading!AD62+Trading!AD63+Trading!AD66)</f>
        <v>342.53000000000003</v>
      </c>
      <c r="AE42" s="4">
        <f>(Trading!$B170/100)*(Trading!AE65+Trading!AE72+Trading!AE73+Trading!AE62+Trading!AE75+Trading!AE76+Trading!AE77+Trading!AE62+Trading!AE63+Trading!AE66)</f>
        <v>342.53000000000003</v>
      </c>
      <c r="AF42" s="4">
        <f>(Trading!$B170/100)*(Trading!AF65+Trading!AF72+Trading!AF73+Trading!AF62+Trading!AF75+Trading!AF76+Trading!AF77+Trading!AF62+Trading!AF63+Trading!AF66)</f>
        <v>342.53000000000003</v>
      </c>
      <c r="AG42" s="4">
        <f>(Trading!$B170/100)*(Trading!AG65+Trading!AG72+Trading!AG73+Trading!AG62+Trading!AG75+Trading!AG76+Trading!AG77+Trading!AG62+Trading!AG63+Trading!AG66)</f>
        <v>342.53000000000003</v>
      </c>
      <c r="AH42" s="4">
        <f>(Trading!$B170/100)*(Trading!AH65+Trading!AH72+Trading!AH73+Trading!AH62+Trading!AH75+Trading!AH76+Trading!AH77+Trading!AH62+Trading!AH63+Trading!AH66)</f>
        <v>342.53000000000003</v>
      </c>
      <c r="AI42" s="4">
        <f>(Trading!$B170/100)*(Trading!AI65+Trading!AI72+Trading!AI73+Trading!AI62+Trading!AI75+Trading!AI76+Trading!AI77+Trading!AI62+Trading!AI63+Trading!AI66)</f>
        <v>342.53000000000003</v>
      </c>
      <c r="AJ42" s="4">
        <f>(Trading!$B170/100)*(Trading!AJ65+Trading!AJ72+Trading!AJ73+Trading!AJ62+Trading!AJ75+Trading!AJ76+Trading!AJ77+Trading!AJ62+Trading!AJ63+Trading!AJ66)</f>
        <v>342.53000000000003</v>
      </c>
      <c r="AK42" s="4">
        <f>(Trading!$B170/100)*(Trading!AK65+Trading!AK72+Trading!AK73+Trading!AK62+Trading!AK75+Trading!AK76+Trading!AK77+Trading!AK62+Trading!AK63+Trading!AK66)</f>
        <v>342.53000000000003</v>
      </c>
      <c r="AL42" s="4">
        <f>(Trading!$B170/100)*(Trading!AL65+Trading!AL72+Trading!AL73+Trading!AL62+Trading!AL75+Trading!AL76+Trading!AL77+Trading!AL62+Trading!AL63+Trading!AL66)</f>
        <v>342.53000000000003</v>
      </c>
      <c r="AM42" s="4">
        <f>(Trading!$B170/100)*(Trading!AM65+Trading!AM72+Trading!AM73+Trading!AM62+Trading!AM75+Trading!AM76+Trading!AM77+Trading!AM62+Trading!AM63+Trading!AM66)</f>
        <v>342.53000000000003</v>
      </c>
      <c r="AN42" s="4">
        <f>(Trading!$B170/100)*(Trading!AN65+Trading!AN72+Trading!AN73+Trading!AN62+Trading!AN75+Trading!AN76+Trading!AN77+Trading!AN62+Trading!AN63+Trading!AN66)</f>
        <v>342.53000000000003</v>
      </c>
      <c r="AO42" s="4">
        <f>(Trading!$B170/100)*(Trading!AO65+Trading!AO72+Trading!AO73+Trading!AO62+Trading!AO75+Trading!AO76+Trading!AO77+Trading!AO62+Trading!AO63+Trading!AO66)</f>
        <v>342.53000000000003</v>
      </c>
      <c r="AP42" s="4">
        <f>(Trading!$B170/100)*(Trading!AP65+Trading!AP72+Trading!AP73+Trading!AP62+Trading!AP75+Trading!AP76+Trading!AP77+Trading!AP62+Trading!AP63+Trading!AP66)</f>
        <v>342.53000000000003</v>
      </c>
      <c r="AQ42" s="4">
        <f>(Trading!$B170/100)*(Trading!AQ65+Trading!AQ72+Trading!AQ73+Trading!AQ62+Trading!AQ75+Trading!AQ76+Trading!AQ77+Trading!AQ62+Trading!AQ63+Trading!AQ66)</f>
        <v>342.53000000000003</v>
      </c>
      <c r="AR42" s="4">
        <f>(Trading!$B170/100)*(Trading!AR65+Trading!AR72+Trading!AR73+Trading!AR62+Trading!AR75+Trading!AR76+Trading!AR77+Trading!AR62+Trading!AR63+Trading!AR66)</f>
        <v>342.53000000000003</v>
      </c>
      <c r="AS42" s="4">
        <f>(Trading!$B170/100)*(Trading!AS65+Trading!AS72+Trading!AS73+Trading!AS62+Trading!AS75+Trading!AS76+Trading!AS77+Trading!AS62+Trading!AS63+Trading!AS66)</f>
        <v>342.53000000000003</v>
      </c>
      <c r="AT42" s="4">
        <f>(Trading!$B170/100)*(Trading!AT65+Trading!AT72+Trading!AT73+Trading!AT62+Trading!AT75+Trading!AT76+Trading!AT77+Trading!AT62+Trading!AT63+Trading!AT66)</f>
        <v>342.53000000000003</v>
      </c>
      <c r="AU42" s="4">
        <f>(Trading!$B170/100)*(Trading!AU65+Trading!AU72+Trading!AU73+Trading!AU62+Trading!AU75+Trading!AU76+Trading!AU77+Trading!AU62+Trading!AU63+Trading!AU66)</f>
        <v>342.53000000000003</v>
      </c>
      <c r="AV42" s="4">
        <f>(Trading!$B170/100)*(Trading!AV65+Trading!AV72+Trading!AV73+Trading!AV62+Trading!AV75+Trading!AV76+Trading!AV77+Trading!AV62+Trading!AV63+Trading!AV66)</f>
        <v>342.53000000000003</v>
      </c>
      <c r="AW42" s="4">
        <f>(Trading!$B170/100)*(Trading!AW65+Trading!AW72+Trading!AW73+Trading!AW62+Trading!AW75+Trading!AW76+Trading!AW77+Trading!AW62+Trading!AW63+Trading!AW66)</f>
        <v>342.53000000000003</v>
      </c>
      <c r="AX42" s="4">
        <f>(Trading!$B170/100)*(Trading!AX65+Trading!AX72+Trading!AX73+Trading!AX62+Trading!AX75+Trading!AX76+Trading!AX77+Trading!AX62+Trading!AX63+Trading!AX66)</f>
        <v>342.53000000000003</v>
      </c>
      <c r="AY42" s="4">
        <f>(Trading!$B170/100)*(Trading!AY65+Trading!AY72+Trading!AY73+Trading!AY62+Trading!AY75+Trading!AY76+Trading!AY77+Trading!AY62+Trading!AY63+Trading!AY66)</f>
        <v>342.53000000000003</v>
      </c>
      <c r="AZ42" s="4">
        <f>(Trading!$B170/100)*(Trading!AZ65+Trading!AZ72+Trading!AZ73+Trading!AZ62+Trading!AZ75+Trading!AZ76+Trading!AZ77+Trading!AZ62+Trading!AZ63+Trading!AZ66)</f>
        <v>342.53000000000003</v>
      </c>
      <c r="BA42" s="4">
        <f>(Trading!$B170/100)*(Trading!BA65+Trading!BA72+Trading!BA73+Trading!BA62+Trading!BA75+Trading!BA76+Trading!BA77+Trading!BA62+Trading!BA63+Trading!BA66)</f>
        <v>342.53000000000003</v>
      </c>
      <c r="BB42" s="4">
        <f>(Trading!$B170/100)*(Trading!BB65+Trading!BB72+Trading!BB73+Trading!BB62+Trading!BB75+Trading!BB76+Trading!BB77+Trading!BB62+Trading!BB63+Trading!BB66)</f>
        <v>342.53000000000003</v>
      </c>
      <c r="BC42" s="4">
        <f>(Trading!$B170/100)*(Trading!BC65+Trading!BC72+Trading!BC73+Trading!BC62+Trading!BC75+Trading!BC76+Trading!BC77+Trading!BC62+Trading!BC63+Trading!BC66)</f>
        <v>342.53000000000003</v>
      </c>
      <c r="BD42" s="4">
        <f>(Trading!$B170/100)*(Trading!BD65+Trading!BD72+Trading!BD73+Trading!BD62+Trading!BD75+Trading!BD76+Trading!BD77+Trading!BD62+Trading!BD63+Trading!BD66)</f>
        <v>342.53000000000003</v>
      </c>
      <c r="BE42" s="4">
        <f>(Trading!$B170/100)*(Trading!BE65+Trading!BE72+Trading!BE73+Trading!BE62+Trading!BE75+Trading!BE76+Trading!BE77+Trading!BE62+Trading!BE63+Trading!BE66)</f>
        <v>342.53000000000003</v>
      </c>
      <c r="BF42" s="4">
        <f>(Trading!$B170/100)*(Trading!BF65+Trading!BF72+Trading!BF73+Trading!BF62+Trading!BF75+Trading!BF76+Trading!BF77+Trading!BF62+Trading!BF63+Trading!BF66)</f>
        <v>342.53000000000003</v>
      </c>
      <c r="BG42" s="4">
        <f>(Trading!$B170/100)*(Trading!BG65+Trading!BG72+Trading!BG73+Trading!BG62+Trading!BG75+Trading!BG76+Trading!BG77+Trading!BG62+Trading!BG63+Trading!BG66)</f>
        <v>342.53000000000003</v>
      </c>
      <c r="BH42" s="4">
        <f>(Trading!$B170/100)*(Trading!BH65+Trading!BH72+Trading!BH73+Trading!BH62+Trading!BH75+Trading!BH76+Trading!BH77+Trading!BH62+Trading!BH63+Trading!BH66)</f>
        <v>342.53000000000003</v>
      </c>
      <c r="BI42" s="4">
        <f>(Trading!$B170/100)*(Trading!BI65+Trading!BI72+Trading!BI73+Trading!BI62+Trading!BI75+Trading!BI76+Trading!BI77+Trading!BI62+Trading!BI63+Trading!BI66)</f>
        <v>342.53000000000003</v>
      </c>
      <c r="BJ42" s="4">
        <f>(Trading!$B170/100)*(Trading!BJ65+Trading!BJ72+Trading!BJ73+Trading!BJ62+Trading!BJ75+Trading!BJ76+Trading!BJ77+Trading!BJ62+Trading!BJ63+Trading!BJ66)</f>
        <v>342.53000000000003</v>
      </c>
      <c r="BK42" s="4">
        <f>(Trading!$B170/100)*(Trading!BK65+Trading!BK72+Trading!BK73+Trading!BK62+Trading!BK75+Trading!BK76+Trading!BK77+Trading!BK62+Trading!BK63+Trading!BK66)</f>
        <v>342.53000000000003</v>
      </c>
      <c r="BL42" s="4">
        <f>(Trading!$B170/100)*(Trading!BL65+Trading!BL72+Trading!BL73+Trading!BL62+Trading!BL75+Trading!BL76+Trading!BL77+Trading!BL62+Trading!BL63+Trading!BL66)</f>
        <v>342.53000000000003</v>
      </c>
      <c r="BM42" s="4">
        <f>(Trading!$B170/100)*(Trading!BM65+Trading!BM72+Trading!BM73+Trading!BM62+Trading!BM75+Trading!BM76+Trading!BM77+Trading!BM62+Trading!BM63+Trading!BM66)</f>
        <v>342.53000000000003</v>
      </c>
      <c r="BN42" s="4">
        <f>(Trading!$B170/100)*(Trading!BN65+Trading!BN72+Trading!BN73+Trading!BN62+Trading!BN75+Trading!BN76+Trading!BN77+Trading!BN62+Trading!BN63+Trading!BN66)</f>
        <v>342.53000000000003</v>
      </c>
      <c r="BO42" s="4">
        <f>(Trading!$B170/100)*(Trading!BO65+Trading!BO72+Trading!BO73+Trading!BO62+Trading!BO75+Trading!BO76+Trading!BO77+Trading!BO62+Trading!BO63+Trading!BO66)</f>
        <v>342.53000000000003</v>
      </c>
      <c r="BP42" s="4">
        <f>(Trading!$B170/100)*(Trading!BP65+Trading!BP72+Trading!BP73+Trading!BP62+Trading!BP75+Trading!BP76+Trading!BP77+Trading!BP62+Trading!BP63+Trading!BP66)</f>
        <v>342.53000000000003</v>
      </c>
      <c r="BQ42" s="4">
        <f>(Trading!$B170/100)*(Trading!BQ65+Trading!BQ72+Trading!BQ73+Trading!BQ62+Trading!BQ75+Trading!BQ76+Trading!BQ77+Trading!BQ62+Trading!BQ63+Trading!BQ66)</f>
        <v>342.53000000000003</v>
      </c>
      <c r="BR42" s="4">
        <f>(Trading!$B170/100)*(Trading!BR65+Trading!BR72+Trading!BR73+Trading!BR62+Trading!BR75+Trading!BR76+Trading!BR77+Trading!BR62+Trading!BR63+Trading!BR66)</f>
        <v>342.53000000000003</v>
      </c>
      <c r="BS42" s="4">
        <f>(Trading!$B170/100)*(Trading!BS65+Trading!BS72+Trading!BS73+Trading!BS62+Trading!BS75+Trading!BS76+Trading!BS77+Trading!BS62+Trading!BS63+Trading!BS66)</f>
        <v>342.53000000000003</v>
      </c>
      <c r="BT42" s="4">
        <f>(Trading!$B170/100)*(Trading!BT65+Trading!BT72+Trading!BT73+Trading!BT62+Trading!BT75+Trading!BT76+Trading!BT77+Trading!BT62+Trading!BT63+Trading!BT66)</f>
        <v>342.53000000000003</v>
      </c>
      <c r="BU42" s="4">
        <f>(Trading!$B170/100)*(Trading!BU65+Trading!BU72+Trading!BU73+Trading!BU62+Trading!BU75+Trading!BU76+Trading!BU77+Trading!BU62+Trading!BU63+Trading!BU66)</f>
        <v>342.53000000000003</v>
      </c>
      <c r="BV42" s="4">
        <f>(Trading!$B170/100)*(Trading!BV65+Trading!BV72+Trading!BV73+Trading!BV62+Trading!BV75+Trading!BV76+Trading!BV77+Trading!BV62+Trading!BV63+Trading!BV66)</f>
        <v>342.53000000000003</v>
      </c>
      <c r="BW42" s="4">
        <f>(Trading!$B170/100)*(Trading!BW65+Trading!BW72+Trading!BW73+Trading!BW62+Trading!BW75+Trading!BW76+Trading!BW77+Trading!BW62+Trading!BW63+Trading!BW66)</f>
        <v>342.53000000000003</v>
      </c>
      <c r="BX42" s="4">
        <f>(Trading!$B170/100)*(Trading!BX65+Trading!BX72+Trading!BX73+Trading!BX62+Trading!BX75+Trading!BX76+Trading!BX77+Trading!BX62+Trading!BX63+Trading!BX66)</f>
        <v>342.53000000000003</v>
      </c>
      <c r="BY42" s="4">
        <f>(Trading!$B170/100)*(Trading!BY65+Trading!BY72+Trading!BY73+Trading!BY62+Trading!BY75+Trading!BY76+Trading!BY77+Trading!BY62+Trading!BY63+Trading!BY66)</f>
        <v>342.53000000000003</v>
      </c>
      <c r="BZ42" s="4">
        <f>(Trading!$B170/100)*(Trading!BZ65+Trading!BZ72+Trading!BZ73+Trading!BZ62+Trading!BZ75+Trading!BZ76+Trading!BZ77+Trading!BZ62+Trading!BZ63+Trading!BZ66)</f>
        <v>342.53000000000003</v>
      </c>
      <c r="CA42" s="4">
        <f>(Trading!$B170/100)*(Trading!CA65+Trading!CA72+Trading!CA73+Trading!CA62+Trading!CA75+Trading!CA76+Trading!CA77+Trading!CA62+Trading!CA63+Trading!CA66)</f>
        <v>342.53000000000003</v>
      </c>
      <c r="CB42" s="4">
        <f>(Trading!$B170/100)*(Trading!CB65+Trading!CB72+Trading!CB73+Trading!CB62+Trading!CB75+Trading!CB76+Trading!CB77+Trading!CB62+Trading!CB63+Trading!CB66)</f>
        <v>342.53000000000003</v>
      </c>
      <c r="CC42" s="4">
        <f>(Trading!$B170/100)*(Trading!CC65+Trading!CC72+Trading!CC73+Trading!CC62+Trading!CC75+Trading!CC76+Trading!CC77+Trading!CC62+Trading!CC63+Trading!CC66)</f>
        <v>342.53000000000003</v>
      </c>
      <c r="CD42" s="4">
        <f>(Trading!$B170/100)*(Trading!CD65+Trading!CD72+Trading!CD73+Trading!CD62+Trading!CD75+Trading!CD76+Trading!CD77+Trading!CD62+Trading!CD63+Trading!CD66)</f>
        <v>342.53000000000003</v>
      </c>
      <c r="CE42" s="4">
        <f>(Trading!$B170/100)*(Trading!CE65+Trading!CE72+Trading!CE73+Trading!CE62+Trading!CE75+Trading!CE76+Trading!CE77+Trading!CE62+Trading!CE63+Trading!CE66)</f>
        <v>342.53000000000003</v>
      </c>
      <c r="CF42" s="4">
        <f>(Trading!$B170/100)*(Trading!CF65+Trading!CF72+Trading!CF73+Trading!CF62+Trading!CF75+Trading!CF76+Trading!CF77+Trading!CF62+Trading!CF63+Trading!CF66)</f>
        <v>342.53000000000003</v>
      </c>
      <c r="CG42" s="4">
        <f>(Trading!$B170/100)*(Trading!CG65+Trading!CG72+Trading!CG73+Trading!CG62+Trading!CG75+Trading!CG76+Trading!CG77+Trading!CG62+Trading!CG63+Trading!CG66)</f>
        <v>342.53000000000003</v>
      </c>
      <c r="CH42" s="4">
        <f>(Trading!$B170/100)*(Trading!CH65+Trading!CH72+Trading!CH73+Trading!CH62+Trading!CH75+Trading!CH76+Trading!CH77+Trading!CH62+Trading!CH63+Trading!CH66)</f>
        <v>342.53000000000003</v>
      </c>
      <c r="CI42" s="4">
        <f>(Trading!$B170/100)*(Trading!CI65+Trading!CI72+Trading!CI73+Trading!CI62+Trading!CI75+Trading!CI76+Trading!CI77+Trading!CI62+Trading!CI63+Trading!CI66)</f>
        <v>342.53000000000003</v>
      </c>
      <c r="CJ42" s="4">
        <f>(Trading!$B170/100)*(Trading!CJ65+Trading!CJ72+Trading!CJ73+Trading!CJ62+Trading!CJ75+Trading!CJ76+Trading!CJ77+Trading!CJ62+Trading!CJ63+Trading!CJ66)</f>
        <v>342.53000000000003</v>
      </c>
      <c r="CK42" s="4">
        <f>(Trading!$B170/100)*(Trading!CK65+Trading!CK72+Trading!CK73+Trading!CK62+Trading!CK75+Trading!CK76+Trading!CK77+Trading!CK62+Trading!CK63+Trading!CK66)</f>
        <v>342.53000000000003</v>
      </c>
      <c r="CL42" s="4">
        <f>(Trading!$B170/100)*(Trading!CL65+Trading!CL72+Trading!CL73+Trading!CL62+Trading!CL75+Trading!CL76+Trading!CL77+Trading!CL62+Trading!CL63+Trading!CL66)</f>
        <v>342.53000000000003</v>
      </c>
      <c r="CM42" s="4">
        <f>(Trading!$B170/100)*(Trading!CM65+Trading!CM72+Trading!CM73+Trading!CM62+Trading!CM75+Trading!CM76+Trading!CM77+Trading!CM62+Trading!CM63+Trading!CM66)</f>
        <v>342.53000000000003</v>
      </c>
      <c r="CN42" s="4">
        <f>(Trading!$B170/100)*(Trading!CN65+Trading!CN72+Trading!CN73+Trading!CN62+Trading!CN75+Trading!CN76+Trading!CN77+Trading!CN62+Trading!CN63+Trading!CN66)</f>
        <v>342.53000000000003</v>
      </c>
      <c r="CO42" s="4">
        <f>(Trading!$B170/100)*(Trading!CO65+Trading!CO72+Trading!CO73+Trading!CO62+Trading!CO75+Trading!CO76+Trading!CO77+Trading!CO62+Trading!CO63+Trading!CO66)</f>
        <v>342.53000000000003</v>
      </c>
      <c r="CP42" s="4">
        <f>(Trading!$B170/100)*(Trading!CP65+Trading!CP72+Trading!CP73+Trading!CP62+Trading!CP75+Trading!CP76+Trading!CP77+Trading!CP62+Trading!CP63+Trading!CP66)</f>
        <v>342.53000000000003</v>
      </c>
      <c r="CQ42" s="4">
        <f>(Trading!$B170/100)*(Trading!CQ65+Trading!CQ72+Trading!CQ73+Trading!CQ62+Trading!CQ75+Trading!CQ76+Trading!CQ77+Trading!CQ62+Trading!CQ63+Trading!CQ66)</f>
        <v>342.53000000000003</v>
      </c>
      <c r="CR42" s="4">
        <f>(Trading!$B170/100)*(Trading!CR65+Trading!CR72+Trading!CR73+Trading!CR62+Trading!CR75+Trading!CR76+Trading!CR77+Trading!CR62+Trading!CR63+Trading!CR66)</f>
        <v>342.53000000000003</v>
      </c>
      <c r="CS42" s="4">
        <f>(Trading!$B170/100)*(Trading!CS65+Trading!CS72+Trading!CS73+Trading!CS62+Trading!CS75+Trading!CS76+Trading!CS77+Trading!CS62+Trading!CS63+Trading!CS66)</f>
        <v>342.53000000000003</v>
      </c>
      <c r="CT42" s="4">
        <f>(Trading!$B170/100)*(Trading!CT65+Trading!CT72+Trading!CT73+Trading!CT62+Trading!CT75+Trading!CT76+Trading!CT77+Trading!CT62+Trading!CT63+Trading!CT66)</f>
        <v>342.53000000000003</v>
      </c>
      <c r="CU42" s="4">
        <f>(Trading!$B170/100)*(Trading!CU65+Trading!CU72+Trading!CU73+Trading!CU62+Trading!CU75+Trading!CU76+Trading!CU77+Trading!CU62+Trading!CU63+Trading!CU66)</f>
        <v>342.53000000000003</v>
      </c>
      <c r="CV42" s="4">
        <f>(Trading!$B170/100)*(Trading!CV65+Trading!CV72+Trading!CV73+Trading!CV62+Trading!CV75+Trading!CV76+Trading!CV77+Trading!CV62+Trading!CV63+Trading!CV66)</f>
        <v>342.53000000000003</v>
      </c>
      <c r="CW42" s="4">
        <f>(Trading!$B170/100)*(Trading!CW65+Trading!CW72+Trading!CW73+Trading!CW62+Trading!CW75+Trading!CW76+Trading!CW77+Trading!CW62+Trading!CW63+Trading!CW66)</f>
        <v>342.53000000000003</v>
      </c>
      <c r="CX42" s="4">
        <f>(Trading!$B170/100)*(Trading!CX65+Trading!CX72+Trading!CX73+Trading!CX62+Trading!CX75+Trading!CX76+Trading!CX77+Trading!CX62+Trading!CX63+Trading!CX66)</f>
        <v>342.53000000000003</v>
      </c>
      <c r="CY42" s="4">
        <f>(Trading!$B170/100)*(Trading!CY65+Trading!CY72+Trading!CY73+Trading!CY62+Trading!CY75+Trading!CY76+Trading!CY77+Trading!CY62+Trading!CY63+Trading!CY66)</f>
        <v>342.53000000000003</v>
      </c>
      <c r="CZ42" s="4">
        <f>(Trading!$B170/100)*(Trading!CZ65+Trading!CZ72+Trading!CZ73+Trading!CZ62+Trading!CZ75+Trading!CZ76+Trading!CZ77+Trading!CZ62+Trading!CZ63+Trading!CZ66)</f>
        <v>342.53000000000003</v>
      </c>
      <c r="DA42" s="4">
        <f>(Trading!$B170/100)*(Trading!DA65+Trading!DA72+Trading!DA73+Trading!DA62+Trading!DA75+Trading!DA76+Trading!DA77+Trading!DA62+Trading!DA63+Trading!DA66)</f>
        <v>342.53000000000003</v>
      </c>
      <c r="DB42" s="4">
        <f>(Trading!$B170/100)*(Trading!DB65+Trading!DB72+Trading!DB73+Trading!DB62+Trading!DB75+Trading!DB76+Trading!DB77+Trading!DB62+Trading!DB63+Trading!DB66)</f>
        <v>342.53000000000003</v>
      </c>
      <c r="DC42" s="4">
        <f>(Trading!$B170/100)*(Trading!DC65+Trading!DC72+Trading!DC73+Trading!DC62+Trading!DC75+Trading!DC76+Trading!DC77+Trading!DC62+Trading!DC63+Trading!DC66)</f>
        <v>342.53000000000003</v>
      </c>
      <c r="DD42" s="4">
        <f>(Trading!$B170/100)*(Trading!DD65+Trading!DD72+Trading!DD73+Trading!DD62+Trading!DD75+Trading!DD76+Trading!DD77+Trading!DD62+Trading!DD63+Trading!DD66)</f>
        <v>342.53000000000003</v>
      </c>
      <c r="DE42" s="4">
        <f>(Trading!$B170/100)*(Trading!DE65+Trading!DE72+Trading!DE73+Trading!DE62+Trading!DE75+Trading!DE76+Trading!DE77+Trading!DE62+Trading!DE63+Trading!DE66)</f>
        <v>342.53000000000003</v>
      </c>
      <c r="DF42" s="4">
        <f>(Trading!$B170/100)*(Trading!DF65+Trading!DF72+Trading!DF73+Trading!DF62+Trading!DF75+Trading!DF76+Trading!DF77+Trading!DF62+Trading!DF63+Trading!DF66)</f>
        <v>342.53000000000003</v>
      </c>
      <c r="DG42" s="4">
        <f>(Trading!$B170/100)*(Trading!DG65+Trading!DG72+Trading!DG73+Trading!DG62+Trading!DG75+Trading!DG76+Trading!DG77+Trading!DG62+Trading!DG63+Trading!DG66)</f>
        <v>342.53000000000003</v>
      </c>
      <c r="DH42" s="4">
        <f>(Trading!$B170/100)*(Trading!DH65+Trading!DH72+Trading!DH73+Trading!DH62+Trading!DH75+Trading!DH76+Trading!DH77+Trading!DH62+Trading!DH63+Trading!DH66)</f>
        <v>342.53000000000003</v>
      </c>
      <c r="DI42" s="4">
        <f>(Trading!$B170/100)*(Trading!DI65+Trading!DI72+Trading!DI73+Trading!DI62+Trading!DI75+Trading!DI76+Trading!DI77+Trading!DI62+Trading!DI63+Trading!DI66)</f>
        <v>342.53000000000003</v>
      </c>
      <c r="DJ42" s="4">
        <f>(Trading!$B170/100)*(Trading!DJ65+Trading!DJ72+Trading!DJ73+Trading!DJ62+Trading!DJ75+Trading!DJ76+Trading!DJ77+Trading!DJ62+Trading!DJ63+Trading!DJ66)</f>
        <v>342.53000000000003</v>
      </c>
      <c r="DK42" s="4">
        <f>(Trading!$B170/100)*(Trading!DK65+Trading!DK72+Trading!DK73+Trading!DK62+Trading!DK75+Trading!DK76+Trading!DK77+Trading!DK62+Trading!DK63+Trading!DK66)</f>
        <v>342.53000000000003</v>
      </c>
      <c r="DL42" s="4">
        <f>(Trading!$B170/100)*(Trading!DL65+Trading!DL72+Trading!DL73+Trading!DL62+Trading!DL75+Trading!DL76+Trading!DL77+Trading!DL62+Trading!DL63+Trading!DL66)</f>
        <v>342.53000000000003</v>
      </c>
      <c r="DM42" s="4">
        <f>(Trading!$B170/100)*(Trading!DM65+Trading!DM72+Trading!DM73+Trading!DM62+Trading!DM75+Trading!DM76+Trading!DM77+Trading!DM62+Trading!DM63+Trading!DM66)</f>
        <v>342.53000000000003</v>
      </c>
      <c r="DN42" s="4">
        <f>(Trading!$B170/100)*(Trading!DN65+Trading!DN72+Trading!DN73+Trading!DN62+Trading!DN75+Trading!DN76+Trading!DN77+Trading!DN62+Trading!DN63+Trading!DN66)</f>
        <v>342.53000000000003</v>
      </c>
      <c r="DO42" s="4">
        <f>(Trading!$B170/100)*(Trading!DO65+Trading!DO72+Trading!DO73+Trading!DO62+Trading!DO75+Trading!DO76+Trading!DO77+Trading!DO62+Trading!DO63+Trading!DO66)</f>
        <v>342.53000000000003</v>
      </c>
      <c r="DP42" s="4">
        <f>(Trading!$B170/100)*(Trading!DP65+Trading!DP72+Trading!DP73+Trading!DP62+Trading!DP75+Trading!DP76+Trading!DP77+Trading!DP62+Trading!DP63+Trading!DP66)</f>
        <v>342.53000000000003</v>
      </c>
      <c r="DQ42" s="4">
        <f>(Trading!$B170/100)*(Trading!DQ65+Trading!DQ72+Trading!DQ73+Trading!DQ62+Trading!DQ75+Trading!DQ76+Trading!DQ77+Trading!DQ62+Trading!DQ63+Trading!DQ66)</f>
        <v>342.53000000000003</v>
      </c>
      <c r="DR42" s="4">
        <f>(Trading!$B170/100)*(Trading!DR65+Trading!DR72+Trading!DR73+Trading!DR62+Trading!DR75+Trading!DR76+Trading!DR77+Trading!DR62+Trading!DR63+Trading!DR66)</f>
        <v>342.53000000000003</v>
      </c>
      <c r="DS42" s="4">
        <f>(Trading!$B170/100)*(Trading!DS65+Trading!DS72+Trading!DS73+Trading!DS62+Trading!DS75+Trading!DS76+Trading!DS77+Trading!DS62+Trading!DS63+Trading!DS66)</f>
        <v>342.53000000000003</v>
      </c>
      <c r="DT42" s="4">
        <f>(Trading!$B170/100)*(Trading!DT65+Trading!DT72+Trading!DT73+Trading!DT62+Trading!DT75+Trading!DT76+Trading!DT77+Trading!DT62+Trading!DT63+Trading!DT66)</f>
        <v>342.53000000000003</v>
      </c>
      <c r="DU42" s="4">
        <f>(Trading!$B170/100)*(Trading!DU65+Trading!DU72+Trading!DU73+Trading!DU62+Trading!DU75+Trading!DU76+Trading!DU77+Trading!DU62+Trading!DU63+Trading!DU66)</f>
        <v>342.53000000000003</v>
      </c>
      <c r="DV42" s="4">
        <f>(Trading!$B170/100)*(Trading!DV65+Trading!DV72+Trading!DV73+Trading!DV62+Trading!DV75+Trading!DV76+Trading!DV77+Trading!DV62+Trading!DV63+Trading!DV66)</f>
        <v>342.53000000000003</v>
      </c>
      <c r="DW42" s="4">
        <f>(Trading!$B170/100)*(Trading!DW65+Trading!DW72+Trading!DW73+Trading!DW62+Trading!DW75+Trading!DW76+Trading!DW77+Trading!DW62+Trading!DW63+Trading!DW66)</f>
        <v>342.53000000000003</v>
      </c>
      <c r="DX42" s="4">
        <f>(Trading!$B170/100)*(Trading!DX65+Trading!DX72+Trading!DX73+Trading!DX62+Trading!DX75+Trading!DX76+Trading!DX77+Trading!DX62+Trading!DX63+Trading!DX66)</f>
        <v>342.53000000000003</v>
      </c>
      <c r="DY42" s="4">
        <f>(Trading!$B170/100)*(Trading!DY65+Trading!DY72+Trading!DY73+Trading!DY62+Trading!DY75+Trading!DY76+Trading!DY77+Trading!DY62+Trading!DY63+Trading!DY66)</f>
        <v>342.53000000000003</v>
      </c>
      <c r="DZ42" s="4">
        <f>(Trading!$B170/100)*(Trading!DZ65+Trading!DZ72+Trading!DZ73+Trading!DZ62+Trading!DZ75+Trading!DZ76+Trading!DZ77+Trading!DZ62+Trading!DZ63+Trading!DZ66)</f>
        <v>342.53000000000003</v>
      </c>
      <c r="EA42" s="4">
        <f>(Trading!$B170/100)*(Trading!EA65+Trading!EA72+Trading!EA73+Trading!EA62+Trading!EA75+Trading!EA76+Trading!EA77+Trading!EA62+Trading!EA63+Trading!EA66)</f>
        <v>342.53000000000003</v>
      </c>
      <c r="EB42" s="4">
        <f>(Trading!$B170/100)*(Trading!EB65+Trading!EB72+Trading!EB73+Trading!EB62+Trading!EB75+Trading!EB76+Trading!EB77+Trading!EB62+Trading!EB63+Trading!EB66)</f>
        <v>342.53000000000003</v>
      </c>
      <c r="EC42" s="4">
        <f>(Trading!$B170/100)*(Trading!EC65+Trading!EC72+Trading!EC73+Trading!EC62+Trading!EC75+Trading!EC76+Trading!EC77+Trading!EC62+Trading!EC63+Trading!EC66)</f>
        <v>342.53000000000003</v>
      </c>
      <c r="ED42" s="4">
        <f>(Trading!$B170/100)*(Trading!ED65+Trading!ED72+Trading!ED73+Trading!ED62+Trading!ED75+Trading!ED76+Trading!ED77+Trading!ED62+Trading!ED63+Trading!ED66)</f>
        <v>342.53000000000003</v>
      </c>
      <c r="EE42" s="4">
        <f>(Trading!$B170/100)*(Trading!EE65+Trading!EE72+Trading!EE73+Trading!EE62+Trading!EE75+Trading!EE76+Trading!EE77+Trading!EE62+Trading!EE63+Trading!EE66)</f>
        <v>342.53000000000003</v>
      </c>
      <c r="EF42" s="4">
        <f>(Trading!$B170/100)*(Trading!EF65+Trading!EF72+Trading!EF73+Trading!EF62+Trading!EF75+Trading!EF76+Trading!EF77+Trading!EF62+Trading!EF63+Trading!EF66)</f>
        <v>342.53000000000003</v>
      </c>
      <c r="EG42" s="4">
        <f>(Trading!$B170/100)*(Trading!EG65+Trading!EG72+Trading!EG73+Trading!EG62+Trading!EG75+Trading!EG76+Trading!EG77+Trading!EG62+Trading!EG63+Trading!EG66)</f>
        <v>342.53000000000003</v>
      </c>
      <c r="EH42" s="4">
        <f>(Trading!$B170/100)*(Trading!EH65+Trading!EH72+Trading!EH73+Trading!EH62+Trading!EH75+Trading!EH76+Trading!EH77+Trading!EH62+Trading!EH63+Trading!EH66)</f>
        <v>342.53000000000003</v>
      </c>
      <c r="EI42" s="4">
        <f>(Trading!$B170/100)*(Trading!EI65+Trading!EI72+Trading!EI73+Trading!EI62+Trading!EI75+Trading!EI76+Trading!EI77+Trading!EI62+Trading!EI63+Trading!EI66)</f>
        <v>342.53000000000003</v>
      </c>
      <c r="EJ42" s="4">
        <f>(Trading!$B170/100)*(Trading!EJ65+Trading!EJ72+Trading!EJ73+Trading!EJ62+Trading!EJ75+Trading!EJ76+Trading!EJ77+Trading!EJ62+Trading!EJ63+Trading!EJ66)</f>
        <v>342.53000000000003</v>
      </c>
      <c r="EK42" s="4">
        <f>(Trading!$B170/100)*(Trading!EK65+Trading!EK72+Trading!EK73+Trading!EK62+Trading!EK75+Trading!EK76+Trading!EK77+Trading!EK62+Trading!EK63+Trading!EK66)</f>
        <v>342.53000000000003</v>
      </c>
      <c r="EL42" s="4">
        <f>(Trading!$B170/100)*(Trading!EL65+Trading!EL72+Trading!EL73+Trading!EL62+Trading!EL75+Trading!EL76+Trading!EL77+Trading!EL62+Trading!EL63+Trading!EL66)</f>
        <v>342.53000000000003</v>
      </c>
      <c r="EM42" s="4">
        <f>(Trading!$B170/100)*(Trading!EM65+Trading!EM72+Trading!EM73+Trading!EM62+Trading!EM75+Trading!EM76+Trading!EM77+Trading!EM62+Trading!EM63+Trading!EM66)</f>
        <v>342.53000000000003</v>
      </c>
      <c r="EN42" s="4">
        <f>(Trading!$B170/100)*(Trading!EN65+Trading!EN72+Trading!EN73+Trading!EN62+Trading!EN75+Trading!EN76+Trading!EN77+Trading!EN62+Trading!EN63+Trading!EN66)</f>
        <v>342.53000000000003</v>
      </c>
      <c r="EO42" s="4">
        <f>(Trading!$B170/100)*(Trading!EO65+Trading!EO72+Trading!EO73+Trading!EO62+Trading!EO75+Trading!EO76+Trading!EO77+Trading!EO62+Trading!EO63+Trading!EO66)</f>
        <v>342.53000000000003</v>
      </c>
      <c r="EP42" s="4">
        <f>(Trading!$B170/100)*(Trading!EP65+Trading!EP72+Trading!EP73+Trading!EP62+Trading!EP75+Trading!EP76+Trading!EP77+Trading!EP62+Trading!EP63+Trading!EP66)</f>
        <v>342.53000000000003</v>
      </c>
      <c r="EQ42" s="4">
        <f>(Trading!$B170/100)*(Trading!EQ65+Trading!EQ72+Trading!EQ73+Trading!EQ62+Trading!EQ75+Trading!EQ76+Trading!EQ77+Trading!EQ62+Trading!EQ63+Trading!EQ66)</f>
        <v>342.53000000000003</v>
      </c>
      <c r="ER42" s="4">
        <f>(Trading!$B170/100)*(Trading!ER65+Trading!ER72+Trading!ER73+Trading!ER62+Trading!ER75+Trading!ER76+Trading!ER77+Trading!ER62+Trading!ER63+Trading!ER66)</f>
        <v>342.53000000000003</v>
      </c>
      <c r="ES42" s="4">
        <f>(Trading!$B170/100)*(Trading!ES65+Trading!ES72+Trading!ES73+Trading!ES62+Trading!ES75+Trading!ES76+Trading!ES77+Trading!ES62+Trading!ES63+Trading!ES66)</f>
        <v>342.53000000000003</v>
      </c>
      <c r="ET42" s="4">
        <f>(Trading!$B170/100)*(Trading!ET65+Trading!ET72+Trading!ET73+Trading!ET62+Trading!ET75+Trading!ET76+Trading!ET77+Trading!ET62+Trading!ET63+Trading!ET66)</f>
        <v>342.53000000000003</v>
      </c>
      <c r="EU42" s="4">
        <f>(Trading!$B170/100)*(Trading!EU65+Trading!EU72+Trading!EU73+Trading!EU62+Trading!EU75+Trading!EU76+Trading!EU77+Trading!EU62+Trading!EU63+Trading!EU66)</f>
        <v>342.53000000000003</v>
      </c>
      <c r="EV42" s="4">
        <f>(Trading!$B170/100)*(Trading!EV65+Trading!EV72+Trading!EV73+Trading!EV62+Trading!EV75+Trading!EV76+Trading!EV77+Trading!EV62+Trading!EV63+Trading!EV66)</f>
        <v>342.53000000000003</v>
      </c>
      <c r="EW42" s="4">
        <f>(Trading!$B170/100)*(Trading!EW65+Trading!EW72+Trading!EW73+Trading!EW62+Trading!EW75+Trading!EW76+Trading!EW77+Trading!EW62+Trading!EW63+Trading!EW66)</f>
        <v>342.53000000000003</v>
      </c>
      <c r="EX42" s="4">
        <f>(Trading!$B170/100)*(Trading!EX65+Trading!EX72+Trading!EX73+Trading!EX62+Trading!EX75+Trading!EX76+Trading!EX77+Trading!EX62+Trading!EX63+Trading!EX66)</f>
        <v>342.53000000000003</v>
      </c>
      <c r="EY42" s="4">
        <f>(Trading!$B170/100)*(Trading!EY65+Trading!EY72+Trading!EY73+Trading!EY62+Trading!EY75+Trading!EY76+Trading!EY77+Trading!EY62+Trading!EY63+Trading!EY66)</f>
        <v>342.53000000000003</v>
      </c>
      <c r="EZ42" s="4">
        <f>(Trading!$B170/100)*(Trading!EZ65+Trading!EZ72+Trading!EZ73+Trading!EZ62+Trading!EZ75+Trading!EZ76+Trading!EZ77+Trading!EZ62+Trading!EZ63+Trading!EZ66)</f>
        <v>342.53000000000003</v>
      </c>
      <c r="FA42" s="4">
        <f>(Trading!$B170/100)*(Trading!FA65+Trading!FA72+Trading!FA73+Trading!FA62+Trading!FA75+Trading!FA76+Trading!FA77+Trading!FA62+Trading!FA63+Trading!FA66)</f>
        <v>342.53000000000003</v>
      </c>
      <c r="FB42" s="4">
        <f>(Trading!$B170/100)*(Trading!FB65+Trading!FB72+Trading!FB73+Trading!FB62+Trading!FB75+Trading!FB76+Trading!FB77+Trading!FB62+Trading!FB63+Trading!FB66)</f>
        <v>342.53000000000003</v>
      </c>
    </row>
    <row r="43" spans="1:158" s="4" customFormat="1" ht="14.4" customHeight="1" x14ac:dyDescent="0.3">
      <c r="A43" s="4" t="s">
        <v>136</v>
      </c>
      <c r="C43" s="4">
        <f>Trading!C174</f>
        <v>0</v>
      </c>
      <c r="D43" s="4">
        <f>Trading!D174</f>
        <v>0</v>
      </c>
      <c r="E43" s="4">
        <f>Trading!E174</f>
        <v>2600</v>
      </c>
      <c r="F43" s="4">
        <f>Trading!F174</f>
        <v>0</v>
      </c>
      <c r="G43" s="4">
        <f>Trading!G174</f>
        <v>2600</v>
      </c>
      <c r="H43" s="4">
        <f>Trading!H174</f>
        <v>0</v>
      </c>
      <c r="I43" s="4">
        <f>Trading!I174</f>
        <v>2600</v>
      </c>
      <c r="J43" s="4">
        <f>Trading!J174</f>
        <v>84500</v>
      </c>
      <c r="K43" s="4">
        <f>Trading!K174</f>
        <v>0</v>
      </c>
      <c r="L43" s="4">
        <f>Trading!L174</f>
        <v>2600</v>
      </c>
      <c r="M43" s="4">
        <f>Trading!M174</f>
        <v>0</v>
      </c>
      <c r="N43" s="4">
        <f>Trading!N174</f>
        <v>0</v>
      </c>
      <c r="O43" s="4">
        <f>Trading!O174</f>
        <v>2600</v>
      </c>
      <c r="P43" s="4">
        <f>Trading!P174</f>
        <v>0</v>
      </c>
      <c r="Q43" s="4">
        <f>Trading!Q174</f>
        <v>0</v>
      </c>
      <c r="R43" s="4">
        <f>Trading!R174</f>
        <v>2600</v>
      </c>
      <c r="S43" s="4">
        <f>Trading!S174</f>
        <v>0</v>
      </c>
      <c r="T43" s="4">
        <f>Trading!T174</f>
        <v>2600</v>
      </c>
      <c r="U43" s="4">
        <f>Trading!U174</f>
        <v>0</v>
      </c>
      <c r="V43" s="4">
        <f>Trading!V174</f>
        <v>0</v>
      </c>
      <c r="W43" s="4">
        <f>Trading!W174</f>
        <v>0</v>
      </c>
      <c r="X43" s="4">
        <f>Trading!X174</f>
        <v>0</v>
      </c>
      <c r="Y43" s="4">
        <f>Trading!Y174</f>
        <v>0</v>
      </c>
      <c r="Z43" s="4">
        <f>Trading!Z174</f>
        <v>0</v>
      </c>
      <c r="AA43" s="4">
        <f>Trading!AA174</f>
        <v>0</v>
      </c>
      <c r="AB43" s="4">
        <f>Trading!AB174</f>
        <v>0</v>
      </c>
      <c r="AC43" s="4">
        <f>Trading!AC174</f>
        <v>0</v>
      </c>
      <c r="AD43" s="4">
        <f>Trading!AD174</f>
        <v>0</v>
      </c>
      <c r="AE43" s="4">
        <f>Trading!AE174</f>
        <v>0</v>
      </c>
      <c r="AF43" s="4">
        <f>Trading!AF174</f>
        <v>0</v>
      </c>
      <c r="AG43" s="4">
        <f>Trading!AG174</f>
        <v>0</v>
      </c>
      <c r="AH43" s="4">
        <f>Trading!AH174</f>
        <v>0</v>
      </c>
      <c r="AI43" s="4">
        <f>Trading!AI174</f>
        <v>0</v>
      </c>
      <c r="AJ43" s="4">
        <f>Trading!AJ174</f>
        <v>0</v>
      </c>
      <c r="AK43" s="4">
        <f>Trading!AK174</f>
        <v>0</v>
      </c>
      <c r="AL43" s="4">
        <f>Trading!AL174</f>
        <v>0</v>
      </c>
      <c r="AM43" s="4">
        <f>Trading!AM174</f>
        <v>0</v>
      </c>
      <c r="AN43" s="4">
        <f>Trading!AN174</f>
        <v>0</v>
      </c>
      <c r="AO43" s="4">
        <f>Trading!AO174</f>
        <v>0</v>
      </c>
      <c r="AP43" s="4">
        <f>Trading!AP174</f>
        <v>0</v>
      </c>
      <c r="AQ43" s="4">
        <f>Trading!AQ174</f>
        <v>0</v>
      </c>
      <c r="AR43" s="4">
        <f>Trading!AR174</f>
        <v>0</v>
      </c>
      <c r="AS43" s="4">
        <f>Trading!AS174</f>
        <v>0</v>
      </c>
      <c r="AT43" s="4">
        <f>Trading!AT174</f>
        <v>0</v>
      </c>
      <c r="AU43" s="4">
        <f>Trading!AU174</f>
        <v>0</v>
      </c>
      <c r="AV43" s="4">
        <f>Trading!AV174</f>
        <v>0</v>
      </c>
      <c r="AW43" s="4">
        <f>Trading!AW174</f>
        <v>0</v>
      </c>
      <c r="AX43" s="4">
        <f>Trading!AX174</f>
        <v>0</v>
      </c>
      <c r="AY43" s="4">
        <f>Trading!AY174</f>
        <v>0</v>
      </c>
      <c r="AZ43" s="4">
        <f>Trading!AZ174</f>
        <v>0</v>
      </c>
      <c r="BA43" s="4">
        <f>Trading!BA174</f>
        <v>0</v>
      </c>
      <c r="BB43" s="4">
        <f>Trading!BB174</f>
        <v>0</v>
      </c>
      <c r="BC43" s="4">
        <f>Trading!BC174</f>
        <v>0</v>
      </c>
      <c r="BD43" s="4">
        <f>Trading!BD174</f>
        <v>0</v>
      </c>
      <c r="BE43" s="4">
        <f>Trading!BE174</f>
        <v>0</v>
      </c>
      <c r="BF43" s="4">
        <f>Trading!BF174</f>
        <v>0</v>
      </c>
      <c r="BG43" s="4">
        <f>Trading!BG174</f>
        <v>0</v>
      </c>
      <c r="BH43" s="4">
        <f>Trading!BH174</f>
        <v>0</v>
      </c>
      <c r="BI43" s="4">
        <f>Trading!BI174</f>
        <v>0</v>
      </c>
      <c r="BJ43" s="4">
        <f>Trading!BJ174</f>
        <v>0</v>
      </c>
      <c r="BK43" s="4">
        <f>Trading!BK174</f>
        <v>0</v>
      </c>
      <c r="BL43" s="4">
        <f>Trading!BL174</f>
        <v>0</v>
      </c>
      <c r="BM43" s="4">
        <f>Trading!BM174</f>
        <v>0</v>
      </c>
      <c r="BN43" s="4">
        <f>Trading!BN174</f>
        <v>0</v>
      </c>
      <c r="BO43" s="4">
        <f>Trading!BO174</f>
        <v>0</v>
      </c>
      <c r="BP43" s="4">
        <f>Trading!BP174</f>
        <v>0</v>
      </c>
      <c r="BQ43" s="4">
        <f>Trading!BQ174</f>
        <v>0</v>
      </c>
      <c r="BR43" s="4">
        <f>Trading!BR174</f>
        <v>0</v>
      </c>
      <c r="BS43" s="4">
        <f>Trading!BS174</f>
        <v>0</v>
      </c>
      <c r="BT43" s="4">
        <f>Trading!BT174</f>
        <v>0</v>
      </c>
      <c r="BU43" s="4">
        <f>Trading!BU174</f>
        <v>0</v>
      </c>
      <c r="BV43" s="4">
        <f>Trading!BV174</f>
        <v>0</v>
      </c>
      <c r="BW43" s="4">
        <f>Trading!BW174</f>
        <v>0</v>
      </c>
      <c r="BX43" s="4">
        <f>Trading!BX174</f>
        <v>0</v>
      </c>
      <c r="BY43" s="4">
        <f>Trading!BY174</f>
        <v>0</v>
      </c>
      <c r="BZ43" s="4">
        <f>Trading!BZ174</f>
        <v>0</v>
      </c>
      <c r="CA43" s="4">
        <f>Trading!CA174</f>
        <v>0</v>
      </c>
      <c r="CB43" s="4">
        <f>Trading!CB174</f>
        <v>0</v>
      </c>
      <c r="CC43" s="4">
        <f>Trading!CC174</f>
        <v>0</v>
      </c>
      <c r="CD43" s="4">
        <f>Trading!CD174</f>
        <v>0</v>
      </c>
      <c r="CE43" s="4">
        <f>Trading!CE174</f>
        <v>0</v>
      </c>
      <c r="CF43" s="4">
        <f>Trading!CF174</f>
        <v>0</v>
      </c>
      <c r="CG43" s="4">
        <f>Trading!CG174</f>
        <v>0</v>
      </c>
      <c r="CH43" s="4">
        <f>Trading!CH174</f>
        <v>0</v>
      </c>
      <c r="CI43" s="4">
        <f>Trading!CI174</f>
        <v>0</v>
      </c>
      <c r="CJ43" s="4">
        <f>Trading!CJ174</f>
        <v>0</v>
      </c>
      <c r="CK43" s="4">
        <f>Trading!CK174</f>
        <v>0</v>
      </c>
      <c r="CL43" s="4">
        <f>Trading!CL174</f>
        <v>0</v>
      </c>
      <c r="CM43" s="4">
        <f>Trading!CM174</f>
        <v>0</v>
      </c>
      <c r="CN43" s="4">
        <f>Trading!CN174</f>
        <v>0</v>
      </c>
      <c r="CO43" s="4">
        <f>Trading!CO174</f>
        <v>0</v>
      </c>
      <c r="CP43" s="4">
        <f>Trading!CP174</f>
        <v>0</v>
      </c>
      <c r="CQ43" s="4">
        <f>Trading!CQ174</f>
        <v>0</v>
      </c>
      <c r="CR43" s="4">
        <f>Trading!CR174</f>
        <v>0</v>
      </c>
      <c r="CS43" s="4">
        <f>Trading!CS174</f>
        <v>0</v>
      </c>
      <c r="CT43" s="4">
        <f>Trading!CT174</f>
        <v>0</v>
      </c>
      <c r="CU43" s="4">
        <f>Trading!CU174</f>
        <v>0</v>
      </c>
      <c r="CV43" s="4">
        <f>Trading!CV174</f>
        <v>0</v>
      </c>
      <c r="CW43" s="4">
        <f>Trading!CW174</f>
        <v>0</v>
      </c>
      <c r="CX43" s="4">
        <f>Trading!CX174</f>
        <v>0</v>
      </c>
      <c r="CY43" s="4">
        <f>Trading!CY174</f>
        <v>0</v>
      </c>
      <c r="CZ43" s="4">
        <f>Trading!CZ174</f>
        <v>0</v>
      </c>
      <c r="DA43" s="4">
        <f>Trading!DA174</f>
        <v>0</v>
      </c>
      <c r="DB43" s="4">
        <f>Trading!DB174</f>
        <v>0</v>
      </c>
      <c r="DC43" s="4">
        <f>Trading!DC174</f>
        <v>0</v>
      </c>
      <c r="DD43" s="4">
        <f>Trading!DD174</f>
        <v>0</v>
      </c>
      <c r="DE43" s="4">
        <f>Trading!DE174</f>
        <v>0</v>
      </c>
      <c r="DF43" s="4">
        <f>Trading!DF174</f>
        <v>0</v>
      </c>
      <c r="DG43" s="4">
        <f>Trading!DG174</f>
        <v>0</v>
      </c>
      <c r="DH43" s="4">
        <f>Trading!DH174</f>
        <v>0</v>
      </c>
      <c r="DI43" s="4">
        <f>Trading!DI174</f>
        <v>0</v>
      </c>
      <c r="DJ43" s="4">
        <f>Trading!DJ174</f>
        <v>0</v>
      </c>
      <c r="DK43" s="4">
        <f>Trading!DK174</f>
        <v>0</v>
      </c>
      <c r="DL43" s="4">
        <f>Trading!DL174</f>
        <v>0</v>
      </c>
      <c r="DM43" s="4">
        <f>Trading!DM174</f>
        <v>0</v>
      </c>
      <c r="DN43" s="4">
        <f>Trading!DN174</f>
        <v>0</v>
      </c>
      <c r="DO43" s="4">
        <f>Trading!DO174</f>
        <v>0</v>
      </c>
      <c r="DP43" s="4">
        <f>Trading!DP174</f>
        <v>0</v>
      </c>
      <c r="DQ43" s="4">
        <f>Trading!DQ174</f>
        <v>0</v>
      </c>
      <c r="DR43" s="4">
        <f>Trading!DR174</f>
        <v>0</v>
      </c>
      <c r="DS43" s="4">
        <f>Trading!DS174</f>
        <v>0</v>
      </c>
      <c r="DT43" s="4">
        <f>Trading!DT174</f>
        <v>0</v>
      </c>
      <c r="DU43" s="4">
        <f>Trading!DU174</f>
        <v>0</v>
      </c>
      <c r="DV43" s="4">
        <f>Trading!DV174</f>
        <v>0</v>
      </c>
      <c r="DW43" s="4">
        <f>Trading!DW174</f>
        <v>0</v>
      </c>
      <c r="DX43" s="4">
        <f>Trading!DX174</f>
        <v>0</v>
      </c>
      <c r="DY43" s="4">
        <f>Trading!DY174</f>
        <v>0</v>
      </c>
      <c r="DZ43" s="4">
        <f>Trading!DZ174</f>
        <v>0</v>
      </c>
      <c r="EA43" s="4">
        <f>Trading!EA174</f>
        <v>0</v>
      </c>
      <c r="EB43" s="4">
        <f>Trading!EB174</f>
        <v>0</v>
      </c>
      <c r="EC43" s="4">
        <f>Trading!EC174</f>
        <v>0</v>
      </c>
      <c r="ED43" s="4">
        <f>Trading!ED174</f>
        <v>0</v>
      </c>
      <c r="EE43" s="4">
        <f>Trading!EE174</f>
        <v>0</v>
      </c>
      <c r="EF43" s="4">
        <f>Trading!EF174</f>
        <v>0</v>
      </c>
      <c r="EG43" s="4">
        <f>Trading!EG174</f>
        <v>0</v>
      </c>
      <c r="EH43" s="4">
        <f>Trading!EH174</f>
        <v>0</v>
      </c>
      <c r="EI43" s="4">
        <f>Trading!EI174</f>
        <v>0</v>
      </c>
      <c r="EJ43" s="4">
        <f>Trading!EJ174</f>
        <v>0</v>
      </c>
      <c r="EK43" s="4">
        <f>Trading!EK174</f>
        <v>0</v>
      </c>
      <c r="EL43" s="4">
        <f>Trading!EL174</f>
        <v>0</v>
      </c>
      <c r="EM43" s="4">
        <f>Trading!EM174</f>
        <v>0</v>
      </c>
      <c r="EN43" s="4">
        <f>Trading!EN174</f>
        <v>0</v>
      </c>
      <c r="EO43" s="4">
        <f>Trading!EO174</f>
        <v>0</v>
      </c>
      <c r="EP43" s="4">
        <f>Trading!EP174</f>
        <v>0</v>
      </c>
      <c r="EQ43" s="4">
        <f>Trading!EQ174</f>
        <v>0</v>
      </c>
      <c r="ER43" s="4">
        <f>Trading!ER174</f>
        <v>0</v>
      </c>
      <c r="ES43" s="4">
        <f>Trading!ES174</f>
        <v>0</v>
      </c>
      <c r="ET43" s="4">
        <f>Trading!ET174</f>
        <v>0</v>
      </c>
      <c r="EU43" s="4">
        <f>Trading!EU174</f>
        <v>0</v>
      </c>
      <c r="EV43" s="4">
        <f>Trading!EV174</f>
        <v>0</v>
      </c>
      <c r="EW43" s="4">
        <f>Trading!EW174</f>
        <v>0</v>
      </c>
      <c r="EX43" s="4">
        <f>Trading!EX174</f>
        <v>0</v>
      </c>
      <c r="EY43" s="4">
        <f>Trading!EY174</f>
        <v>0</v>
      </c>
      <c r="EZ43" s="4">
        <f>Trading!EZ174</f>
        <v>0</v>
      </c>
      <c r="FA43" s="4">
        <f>Trading!FA174</f>
        <v>0</v>
      </c>
      <c r="FB43" s="4">
        <f>Trading!FB174</f>
        <v>0</v>
      </c>
    </row>
    <row r="44" spans="1:158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</row>
    <row r="46" spans="1:158" x14ac:dyDescent="0.3">
      <c r="A46" s="3" t="s">
        <v>123</v>
      </c>
      <c r="C46" s="4">
        <f>C40-C41-C42-C43</f>
        <v>1440.399999999999</v>
      </c>
      <c r="D46" s="4">
        <f t="shared" ref="D46:BO46" si="37">D40-D41-D42-D43</f>
        <v>1461.1999999999991</v>
      </c>
      <c r="E46" s="4">
        <f t="shared" si="37"/>
        <v>696.79999999999927</v>
      </c>
      <c r="F46" s="4">
        <f t="shared" si="37"/>
        <v>3296.7999999999993</v>
      </c>
      <c r="G46" s="4">
        <f t="shared" si="37"/>
        <v>1206.3999999999996</v>
      </c>
      <c r="H46" s="4">
        <f t="shared" si="37"/>
        <v>3806.3999999999996</v>
      </c>
      <c r="I46" s="4">
        <f t="shared" si="37"/>
        <v>1206.3999999999996</v>
      </c>
      <c r="J46" s="4">
        <f t="shared" si="37"/>
        <v>-80693.600000000006</v>
      </c>
      <c r="K46" s="4">
        <f t="shared" si="37"/>
        <v>3596.4999999999991</v>
      </c>
      <c r="L46" s="4">
        <f t="shared" si="37"/>
        <v>2073.9400000000005</v>
      </c>
      <c r="M46" s="4">
        <f t="shared" si="37"/>
        <v>6060.6500000000005</v>
      </c>
      <c r="N46" s="4">
        <f t="shared" si="37"/>
        <v>6804.7800000000007</v>
      </c>
      <c r="O46" s="4">
        <f t="shared" si="37"/>
        <v>4204.7800000000007</v>
      </c>
      <c r="P46" s="4">
        <f t="shared" si="37"/>
        <v>6804.7800000000007</v>
      </c>
      <c r="Q46" s="4">
        <f t="shared" si="37"/>
        <v>7791.4800000000005</v>
      </c>
      <c r="R46" s="4">
        <f t="shared" si="37"/>
        <v>5191.4800000000005</v>
      </c>
      <c r="S46" s="4">
        <f t="shared" si="37"/>
        <v>8778.1799999999985</v>
      </c>
      <c r="T46" s="4">
        <f t="shared" si="37"/>
        <v>6178.1799999999985</v>
      </c>
      <c r="U46" s="4">
        <f t="shared" si="37"/>
        <v>8778.1799999999985</v>
      </c>
      <c r="V46" s="4">
        <f t="shared" si="37"/>
        <v>8923.7800000000007</v>
      </c>
      <c r="W46" s="4">
        <f t="shared" si="37"/>
        <v>8923.7800000000007</v>
      </c>
      <c r="X46" s="4">
        <f t="shared" si="37"/>
        <v>11523.78</v>
      </c>
      <c r="Y46" s="4">
        <f t="shared" si="37"/>
        <v>11523.78</v>
      </c>
      <c r="Z46" s="4">
        <f t="shared" si="37"/>
        <v>12823.78</v>
      </c>
      <c r="AA46" s="4">
        <f t="shared" si="37"/>
        <v>12823.78</v>
      </c>
      <c r="AB46" s="4">
        <f t="shared" si="37"/>
        <v>12823.78</v>
      </c>
      <c r="AC46" s="4">
        <f t="shared" si="37"/>
        <v>13603.78</v>
      </c>
      <c r="AD46" s="4">
        <f t="shared" si="37"/>
        <v>13603.78</v>
      </c>
      <c r="AE46" s="4">
        <f t="shared" si="37"/>
        <v>13603.78</v>
      </c>
      <c r="AF46" s="4">
        <f t="shared" si="37"/>
        <v>13603.78</v>
      </c>
      <c r="AG46" s="4">
        <f t="shared" si="37"/>
        <v>13603.78</v>
      </c>
      <c r="AH46" s="4">
        <f t="shared" si="37"/>
        <v>13603.78</v>
      </c>
      <c r="AI46" s="4">
        <f t="shared" si="37"/>
        <v>13603.78</v>
      </c>
      <c r="AJ46" s="4">
        <f t="shared" si="37"/>
        <v>13603.78</v>
      </c>
      <c r="AK46" s="4">
        <f t="shared" si="37"/>
        <v>14773.78</v>
      </c>
      <c r="AL46" s="4">
        <f t="shared" si="37"/>
        <v>14773.78</v>
      </c>
      <c r="AM46" s="4">
        <f t="shared" si="37"/>
        <v>14773.78</v>
      </c>
      <c r="AN46" s="4">
        <f t="shared" si="37"/>
        <v>14773.78</v>
      </c>
      <c r="AO46" s="4">
        <f t="shared" si="37"/>
        <v>14773.78</v>
      </c>
      <c r="AP46" s="4">
        <f t="shared" si="37"/>
        <v>14773.78</v>
      </c>
      <c r="AQ46" s="4">
        <f t="shared" si="37"/>
        <v>14773.78</v>
      </c>
      <c r="AR46" s="4">
        <f t="shared" si="37"/>
        <v>14773.78</v>
      </c>
      <c r="AS46" s="4">
        <f t="shared" si="37"/>
        <v>16723.780000000002</v>
      </c>
      <c r="AT46" s="4">
        <f t="shared" si="37"/>
        <v>16723.780000000002</v>
      </c>
      <c r="AU46" s="4">
        <f t="shared" si="37"/>
        <v>16723.780000000002</v>
      </c>
      <c r="AV46" s="4">
        <f t="shared" si="37"/>
        <v>16723.780000000002</v>
      </c>
      <c r="AW46" s="4">
        <f t="shared" si="37"/>
        <v>16723.780000000002</v>
      </c>
      <c r="AX46" s="4">
        <f t="shared" si="37"/>
        <v>16723.780000000002</v>
      </c>
      <c r="AY46" s="4">
        <f t="shared" si="37"/>
        <v>16905.780000000002</v>
      </c>
      <c r="AZ46" s="4">
        <f t="shared" si="37"/>
        <v>16905.780000000002</v>
      </c>
      <c r="BA46" s="4">
        <f t="shared" si="37"/>
        <v>16905.780000000002</v>
      </c>
      <c r="BB46" s="4">
        <f t="shared" si="37"/>
        <v>16905.780000000002</v>
      </c>
      <c r="BC46" s="4">
        <f t="shared" si="37"/>
        <v>16905.780000000002</v>
      </c>
      <c r="BD46" s="4">
        <f t="shared" si="37"/>
        <v>16905.780000000002</v>
      </c>
      <c r="BE46" s="4">
        <f t="shared" si="37"/>
        <v>16905.780000000002</v>
      </c>
      <c r="BF46" s="4">
        <f t="shared" si="37"/>
        <v>16905.780000000002</v>
      </c>
      <c r="BG46" s="4">
        <f t="shared" si="37"/>
        <v>18205.780000000002</v>
      </c>
      <c r="BH46" s="4">
        <f t="shared" si="37"/>
        <v>18205.780000000002</v>
      </c>
      <c r="BI46" s="4">
        <f t="shared" si="37"/>
        <v>18205.780000000002</v>
      </c>
      <c r="BJ46" s="4">
        <f t="shared" si="37"/>
        <v>18205.780000000002</v>
      </c>
      <c r="BK46" s="4">
        <f t="shared" si="37"/>
        <v>18205.780000000002</v>
      </c>
      <c r="BL46" s="4">
        <f t="shared" si="37"/>
        <v>18205.780000000002</v>
      </c>
      <c r="BM46" s="4">
        <f t="shared" si="37"/>
        <v>18205.780000000002</v>
      </c>
      <c r="BN46" s="4">
        <f t="shared" si="37"/>
        <v>18205.780000000002</v>
      </c>
      <c r="BO46" s="4">
        <f t="shared" si="37"/>
        <v>18205.780000000002</v>
      </c>
      <c r="BP46" s="4">
        <f t="shared" ref="BP46:CD46" si="38">BP40-BP41-BP42-BP43</f>
        <v>20025.780000000002</v>
      </c>
      <c r="BQ46" s="4">
        <f t="shared" si="38"/>
        <v>20025.780000000002</v>
      </c>
      <c r="BR46" s="4">
        <f t="shared" si="38"/>
        <v>20025.780000000002</v>
      </c>
      <c r="BS46" s="4">
        <f t="shared" si="38"/>
        <v>20025.780000000002</v>
      </c>
      <c r="BT46" s="4">
        <f t="shared" si="38"/>
        <v>20025.780000000002</v>
      </c>
      <c r="BU46" s="4">
        <f t="shared" si="38"/>
        <v>20025.780000000002</v>
      </c>
      <c r="BV46" s="4">
        <f t="shared" si="38"/>
        <v>20025.780000000002</v>
      </c>
      <c r="BW46" s="4">
        <f t="shared" si="38"/>
        <v>20025.780000000002</v>
      </c>
      <c r="BX46" s="4">
        <f t="shared" si="38"/>
        <v>20025.780000000002</v>
      </c>
      <c r="BY46" s="4">
        <f t="shared" si="38"/>
        <v>20025.780000000002</v>
      </c>
      <c r="BZ46" s="4">
        <f t="shared" si="38"/>
        <v>19843.780000000002</v>
      </c>
      <c r="CA46" s="4">
        <f t="shared" si="38"/>
        <v>19843.780000000002</v>
      </c>
      <c r="CB46" s="4">
        <f t="shared" si="38"/>
        <v>19843.780000000002</v>
      </c>
      <c r="CC46" s="4">
        <f t="shared" si="38"/>
        <v>19843.780000000002</v>
      </c>
      <c r="CD46" s="4">
        <f t="shared" si="38"/>
        <v>19843.780000000002</v>
      </c>
      <c r="CE46" s="4">
        <f t="shared" ref="CE46:DB46" si="39">CE40-CE41-CE42-CE43</f>
        <v>19843.780000000002</v>
      </c>
      <c r="CF46" s="4">
        <f t="shared" si="39"/>
        <v>19843.780000000002</v>
      </c>
      <c r="CG46" s="4">
        <f t="shared" si="39"/>
        <v>19843.780000000002</v>
      </c>
      <c r="CH46" s="4">
        <f t="shared" si="39"/>
        <v>19843.780000000002</v>
      </c>
      <c r="CI46" s="4">
        <f t="shared" si="39"/>
        <v>19843.780000000002</v>
      </c>
      <c r="CJ46" s="4">
        <f t="shared" si="39"/>
        <v>19843.780000000002</v>
      </c>
      <c r="CK46" s="4">
        <f t="shared" si="39"/>
        <v>19843.780000000002</v>
      </c>
      <c r="CL46" s="4">
        <f t="shared" si="39"/>
        <v>19843.780000000002</v>
      </c>
      <c r="CM46" s="4">
        <f t="shared" si="39"/>
        <v>19843.780000000002</v>
      </c>
      <c r="CN46" s="4">
        <f t="shared" si="39"/>
        <v>19843.780000000002</v>
      </c>
      <c r="CO46" s="4">
        <f t="shared" si="39"/>
        <v>19843.780000000002</v>
      </c>
      <c r="CP46" s="4">
        <f t="shared" si="39"/>
        <v>19843.780000000002</v>
      </c>
      <c r="CQ46" s="4">
        <f t="shared" si="39"/>
        <v>19843.780000000002</v>
      </c>
      <c r="CR46" s="4">
        <f t="shared" si="39"/>
        <v>19843.780000000002</v>
      </c>
      <c r="CS46" s="4">
        <f t="shared" si="39"/>
        <v>19843.780000000002</v>
      </c>
      <c r="CT46" s="4">
        <f t="shared" si="39"/>
        <v>19843.780000000002</v>
      </c>
      <c r="CU46" s="4">
        <f t="shared" si="39"/>
        <v>19843.780000000002</v>
      </c>
      <c r="CV46" s="4">
        <f t="shared" si="39"/>
        <v>19843.780000000002</v>
      </c>
      <c r="CW46" s="4">
        <f t="shared" si="39"/>
        <v>19843.780000000002</v>
      </c>
      <c r="CX46" s="4">
        <f t="shared" si="39"/>
        <v>19843.780000000002</v>
      </c>
      <c r="CY46" s="4">
        <f t="shared" si="39"/>
        <v>19843.780000000002</v>
      </c>
      <c r="CZ46" s="4">
        <f t="shared" si="39"/>
        <v>19843.780000000002</v>
      </c>
      <c r="DA46" s="4">
        <f t="shared" si="39"/>
        <v>19843.780000000002</v>
      </c>
      <c r="DB46" s="4">
        <f t="shared" si="39"/>
        <v>19843.780000000002</v>
      </c>
      <c r="DC46" s="4">
        <f t="shared" ref="DC46:FB46" si="40">DC40-DC41-DC42-DC43</f>
        <v>19843.780000000002</v>
      </c>
      <c r="DD46" s="4">
        <f t="shared" si="40"/>
        <v>19843.780000000002</v>
      </c>
      <c r="DE46" s="4">
        <f t="shared" si="40"/>
        <v>19843.780000000002</v>
      </c>
      <c r="DF46" s="4">
        <f t="shared" si="40"/>
        <v>19843.780000000002</v>
      </c>
      <c r="DG46" s="4">
        <f t="shared" si="40"/>
        <v>19843.780000000002</v>
      </c>
      <c r="DH46" s="4">
        <f t="shared" si="40"/>
        <v>19843.780000000002</v>
      </c>
      <c r="DI46" s="4">
        <f t="shared" si="40"/>
        <v>19843.780000000002</v>
      </c>
      <c r="DJ46" s="4">
        <f t="shared" si="40"/>
        <v>19843.780000000002</v>
      </c>
      <c r="DK46" s="4">
        <f t="shared" si="40"/>
        <v>19843.780000000002</v>
      </c>
      <c r="DL46" s="4">
        <f t="shared" si="40"/>
        <v>19843.780000000002</v>
      </c>
      <c r="DM46" s="4">
        <f t="shared" si="40"/>
        <v>19843.780000000002</v>
      </c>
      <c r="DN46" s="4">
        <f t="shared" si="40"/>
        <v>19843.780000000002</v>
      </c>
      <c r="DO46" s="4">
        <f t="shared" si="40"/>
        <v>19843.780000000002</v>
      </c>
      <c r="DP46" s="4">
        <f t="shared" si="40"/>
        <v>19843.780000000002</v>
      </c>
      <c r="DQ46" s="4">
        <f t="shared" si="40"/>
        <v>19843.780000000002</v>
      </c>
      <c r="DR46" s="4">
        <f t="shared" si="40"/>
        <v>19843.780000000002</v>
      </c>
      <c r="DS46" s="4">
        <f t="shared" si="40"/>
        <v>19843.780000000002</v>
      </c>
      <c r="DT46" s="4">
        <f t="shared" si="40"/>
        <v>19843.780000000002</v>
      </c>
      <c r="DU46" s="4">
        <f t="shared" si="40"/>
        <v>19843.780000000002</v>
      </c>
      <c r="DV46" s="4">
        <f t="shared" si="40"/>
        <v>19843.780000000002</v>
      </c>
      <c r="DW46" s="4">
        <f t="shared" si="40"/>
        <v>19843.780000000002</v>
      </c>
      <c r="DX46" s="4">
        <f t="shared" si="40"/>
        <v>19843.780000000002</v>
      </c>
      <c r="DY46" s="4">
        <f t="shared" si="40"/>
        <v>19843.780000000002</v>
      </c>
      <c r="DZ46" s="4">
        <f t="shared" si="40"/>
        <v>19843.780000000002</v>
      </c>
      <c r="EA46" s="4">
        <f t="shared" si="40"/>
        <v>19843.780000000002</v>
      </c>
      <c r="EB46" s="4">
        <f t="shared" si="40"/>
        <v>19843.780000000002</v>
      </c>
      <c r="EC46" s="4">
        <f t="shared" si="40"/>
        <v>19843.780000000002</v>
      </c>
      <c r="ED46" s="4">
        <f t="shared" si="40"/>
        <v>19843.780000000002</v>
      </c>
      <c r="EE46" s="4">
        <f t="shared" si="40"/>
        <v>19843.780000000002</v>
      </c>
      <c r="EF46" s="4">
        <f t="shared" si="40"/>
        <v>19843.780000000002</v>
      </c>
      <c r="EG46" s="4">
        <f t="shared" si="40"/>
        <v>19843.780000000002</v>
      </c>
      <c r="EH46" s="4">
        <f t="shared" si="40"/>
        <v>19843.780000000002</v>
      </c>
      <c r="EI46" s="4">
        <f t="shared" si="40"/>
        <v>19843.780000000002</v>
      </c>
      <c r="EJ46" s="4">
        <f t="shared" si="40"/>
        <v>19843.780000000002</v>
      </c>
      <c r="EK46" s="4">
        <f t="shared" si="40"/>
        <v>19843.780000000002</v>
      </c>
      <c r="EL46" s="4">
        <f t="shared" si="40"/>
        <v>19843.780000000002</v>
      </c>
      <c r="EM46" s="4">
        <f t="shared" si="40"/>
        <v>19843.780000000002</v>
      </c>
      <c r="EN46" s="4">
        <f t="shared" si="40"/>
        <v>19843.780000000002</v>
      </c>
      <c r="EO46" s="4">
        <f t="shared" si="40"/>
        <v>19843.780000000002</v>
      </c>
      <c r="EP46" s="4">
        <f t="shared" si="40"/>
        <v>19843.780000000002</v>
      </c>
      <c r="EQ46" s="4">
        <f t="shared" si="40"/>
        <v>19843.780000000002</v>
      </c>
      <c r="ER46" s="4">
        <f t="shared" si="40"/>
        <v>19843.780000000002</v>
      </c>
      <c r="ES46" s="4">
        <f t="shared" si="40"/>
        <v>19843.780000000002</v>
      </c>
      <c r="ET46" s="4">
        <f t="shared" si="40"/>
        <v>19843.780000000002</v>
      </c>
      <c r="EU46" s="4">
        <f t="shared" si="40"/>
        <v>19843.780000000002</v>
      </c>
      <c r="EV46" s="4">
        <f t="shared" si="40"/>
        <v>19843.780000000002</v>
      </c>
      <c r="EW46" s="4">
        <f t="shared" si="40"/>
        <v>19843.780000000002</v>
      </c>
      <c r="EX46" s="4">
        <f t="shared" si="40"/>
        <v>19843.780000000002</v>
      </c>
      <c r="EY46" s="4">
        <f t="shared" si="40"/>
        <v>19843.780000000002</v>
      </c>
      <c r="EZ46" s="4">
        <f t="shared" si="40"/>
        <v>19843.780000000002</v>
      </c>
      <c r="FA46" s="4">
        <f t="shared" si="40"/>
        <v>19843.780000000002</v>
      </c>
      <c r="FB46" s="4">
        <f t="shared" si="40"/>
        <v>19843.780000000002</v>
      </c>
    </row>
    <row r="47" spans="1:158" x14ac:dyDescent="0.3">
      <c r="A47" s="3" t="s">
        <v>124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4">
        <f>SUM(C46:O46)</f>
        <v>-44838.55000000001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4">
        <f>SUM(P46:AB46)</f>
        <v>122888.73999999999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4">
        <f>SUM(AC46:AO46)</f>
        <v>182699.14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4">
        <f>SUM(AP46:BB46)</f>
        <v>212287.14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f>SUM(BC46:BO46)</f>
        <v>231475.14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4">
        <f>SUM(BP46:CB46)</f>
        <v>259789.14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4">
        <f>SUM(CC46:CO46)</f>
        <v>257969.14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1</v>
      </c>
      <c r="DD47" s="3">
        <v>2</v>
      </c>
      <c r="DE47" s="3">
        <v>3</v>
      </c>
      <c r="DF47" s="3">
        <v>4</v>
      </c>
      <c r="DG47" s="3">
        <v>5</v>
      </c>
      <c r="DH47" s="3">
        <v>6</v>
      </c>
      <c r="DI47" s="3">
        <v>7</v>
      </c>
      <c r="DJ47" s="3">
        <v>8</v>
      </c>
      <c r="DK47" s="3">
        <v>9</v>
      </c>
      <c r="DL47" s="3">
        <v>10</v>
      </c>
      <c r="DM47" s="3">
        <v>11</v>
      </c>
      <c r="DN47" s="3">
        <v>12</v>
      </c>
      <c r="DO47" s="3">
        <v>13</v>
      </c>
      <c r="DP47" s="3">
        <v>14</v>
      </c>
      <c r="DQ47" s="3">
        <v>15</v>
      </c>
      <c r="DR47" s="3">
        <v>16</v>
      </c>
      <c r="DS47" s="3">
        <v>17</v>
      </c>
      <c r="DT47" s="3">
        <v>18</v>
      </c>
      <c r="DU47" s="3">
        <v>19</v>
      </c>
      <c r="DV47" s="3">
        <v>20</v>
      </c>
      <c r="DW47" s="3">
        <v>21</v>
      </c>
      <c r="DX47" s="3">
        <v>22</v>
      </c>
      <c r="DY47" s="3">
        <v>23</v>
      </c>
      <c r="DZ47" s="3">
        <v>24</v>
      </c>
      <c r="EA47" s="3">
        <v>25</v>
      </c>
      <c r="EB47" s="3">
        <v>26</v>
      </c>
      <c r="EC47" s="3">
        <v>27</v>
      </c>
      <c r="ED47" s="3">
        <v>28</v>
      </c>
      <c r="EE47" s="3">
        <v>29</v>
      </c>
      <c r="EF47" s="3">
        <v>30</v>
      </c>
      <c r="EG47" s="3">
        <v>31</v>
      </c>
      <c r="EH47" s="3">
        <v>32</v>
      </c>
      <c r="EI47" s="3">
        <v>33</v>
      </c>
      <c r="EJ47" s="3">
        <v>34</v>
      </c>
      <c r="EK47" s="3">
        <v>35</v>
      </c>
      <c r="EL47" s="3">
        <v>36</v>
      </c>
      <c r="EM47" s="3">
        <v>37</v>
      </c>
      <c r="EN47" s="3">
        <v>38</v>
      </c>
      <c r="EO47" s="3">
        <v>39</v>
      </c>
      <c r="EP47" s="3">
        <v>40</v>
      </c>
      <c r="EQ47" s="3">
        <v>41</v>
      </c>
      <c r="ER47" s="3">
        <v>42</v>
      </c>
      <c r="ES47" s="3">
        <v>43</v>
      </c>
      <c r="ET47" s="3">
        <v>44</v>
      </c>
      <c r="EU47" s="3">
        <v>45</v>
      </c>
      <c r="EV47" s="3">
        <v>46</v>
      </c>
      <c r="EW47" s="3">
        <v>47</v>
      </c>
      <c r="EX47" s="3">
        <v>48</v>
      </c>
      <c r="EY47" s="3">
        <v>49</v>
      </c>
      <c r="EZ47" s="3">
        <v>50</v>
      </c>
      <c r="FA47" s="3">
        <v>51</v>
      </c>
      <c r="FB47" s="3">
        <v>52</v>
      </c>
    </row>
    <row r="49" spans="1:162" x14ac:dyDescent="0.3">
      <c r="A49" s="44" t="s">
        <v>178</v>
      </c>
    </row>
    <row r="50" spans="1:162" x14ac:dyDescent="0.3">
      <c r="A50" s="3" t="s">
        <v>179</v>
      </c>
      <c r="C50" s="45">
        <f>Trading!C83</f>
        <v>3450</v>
      </c>
      <c r="D50" s="45">
        <f>Trading!D83</f>
        <v>3450</v>
      </c>
      <c r="E50" s="45">
        <f>Trading!E83</f>
        <v>3450</v>
      </c>
      <c r="F50" s="45">
        <f>Trading!F83</f>
        <v>3450</v>
      </c>
      <c r="G50" s="45">
        <f>Trading!G83</f>
        <v>3450</v>
      </c>
      <c r="H50" s="45">
        <f>Trading!H83</f>
        <v>3450</v>
      </c>
      <c r="I50" s="45">
        <f>Trading!I83</f>
        <v>3450</v>
      </c>
      <c r="J50" s="45">
        <f>Trading!J83</f>
        <v>3450</v>
      </c>
      <c r="K50" s="45">
        <f>Trading!K83</f>
        <v>3450</v>
      </c>
      <c r="L50" s="45">
        <f>Trading!L83</f>
        <v>3450</v>
      </c>
      <c r="M50" s="45">
        <f>Trading!M83</f>
        <v>3450</v>
      </c>
      <c r="N50" s="45">
        <f>Trading!N83</f>
        <v>3450</v>
      </c>
      <c r="O50" s="45">
        <f>Trading!O83</f>
        <v>3450</v>
      </c>
      <c r="P50" s="45">
        <f>Trading!P83</f>
        <v>3450</v>
      </c>
      <c r="Q50" s="45">
        <f>Trading!Q83</f>
        <v>3450</v>
      </c>
      <c r="R50" s="45">
        <f>Trading!R83</f>
        <v>3450</v>
      </c>
      <c r="S50" s="45">
        <f>Trading!S83</f>
        <v>3450</v>
      </c>
      <c r="T50" s="45">
        <f>Trading!T83</f>
        <v>3450</v>
      </c>
      <c r="U50" s="45">
        <f>Trading!U83</f>
        <v>3450</v>
      </c>
      <c r="V50" s="45">
        <f>Trading!V83</f>
        <v>3450</v>
      </c>
      <c r="W50" s="45">
        <f>Trading!W83</f>
        <v>3450</v>
      </c>
      <c r="X50" s="45">
        <f>Trading!X83</f>
        <v>3450</v>
      </c>
      <c r="Y50" s="45">
        <f>Trading!Y83</f>
        <v>3450</v>
      </c>
      <c r="Z50" s="45">
        <f>Trading!Z83</f>
        <v>3450</v>
      </c>
      <c r="AA50" s="45">
        <f>Trading!AA83</f>
        <v>3450</v>
      </c>
      <c r="AB50" s="45">
        <f>Trading!AB83</f>
        <v>3450</v>
      </c>
      <c r="AC50" s="45">
        <f>Trading!AC83</f>
        <v>3450</v>
      </c>
      <c r="AD50" s="45">
        <f>Trading!AD83</f>
        <v>3450</v>
      </c>
      <c r="AE50" s="45">
        <f>Trading!AE83</f>
        <v>3450</v>
      </c>
      <c r="AF50" s="45">
        <f>Trading!AF83</f>
        <v>3450</v>
      </c>
      <c r="AG50" s="45">
        <f>Trading!AG83</f>
        <v>3450</v>
      </c>
      <c r="AH50" s="45">
        <f>Trading!AH83</f>
        <v>3450</v>
      </c>
      <c r="AI50" s="45">
        <f>Trading!AI83</f>
        <v>3450</v>
      </c>
      <c r="AJ50" s="45">
        <f>Trading!AJ83</f>
        <v>3450</v>
      </c>
      <c r="AK50" s="45">
        <f>Trading!AK83</f>
        <v>3450</v>
      </c>
      <c r="AL50" s="45">
        <f>Trading!AL83</f>
        <v>3450</v>
      </c>
      <c r="AM50" s="45">
        <f>Trading!AM83</f>
        <v>3450</v>
      </c>
      <c r="AN50" s="45">
        <f>Trading!AN83</f>
        <v>3450</v>
      </c>
      <c r="AO50" s="45">
        <f>Trading!AO83</f>
        <v>3450</v>
      </c>
      <c r="AP50" s="45">
        <f>Trading!AP83</f>
        <v>3450</v>
      </c>
      <c r="AQ50" s="45">
        <f>Trading!AQ83</f>
        <v>3450</v>
      </c>
      <c r="AR50" s="45">
        <f>Trading!AR83</f>
        <v>3450</v>
      </c>
      <c r="AS50" s="45">
        <f>Trading!AS83</f>
        <v>3450</v>
      </c>
      <c r="AT50" s="45">
        <f>Trading!AT83</f>
        <v>3450</v>
      </c>
      <c r="AU50" s="45">
        <f>Trading!AU83</f>
        <v>3450</v>
      </c>
      <c r="AV50" s="45">
        <f>Trading!AV83</f>
        <v>3450</v>
      </c>
      <c r="AW50" s="45">
        <f>Trading!AW83</f>
        <v>3450</v>
      </c>
      <c r="AX50" s="45">
        <f>Trading!AX83</f>
        <v>3450</v>
      </c>
      <c r="AY50" s="45">
        <f>Trading!AY83</f>
        <v>3450</v>
      </c>
      <c r="AZ50" s="45">
        <f>Trading!AZ83</f>
        <v>3450</v>
      </c>
      <c r="BA50" s="45">
        <f>Trading!BA83</f>
        <v>3450</v>
      </c>
      <c r="BB50" s="45">
        <f>Trading!BB83</f>
        <v>3450</v>
      </c>
      <c r="BC50" s="45">
        <f>Trading!BC83</f>
        <v>3450</v>
      </c>
      <c r="BD50" s="45">
        <f>Trading!BD83</f>
        <v>3450</v>
      </c>
      <c r="BE50" s="45">
        <f>Trading!BE83</f>
        <v>3450</v>
      </c>
      <c r="BF50" s="45">
        <f>Trading!BF83</f>
        <v>3450</v>
      </c>
      <c r="BG50" s="45">
        <f>Trading!BG83</f>
        <v>3450</v>
      </c>
      <c r="BH50" s="45">
        <f>Trading!BH83</f>
        <v>3450</v>
      </c>
      <c r="BI50" s="45">
        <f>Trading!BI83</f>
        <v>3450</v>
      </c>
      <c r="BJ50" s="45">
        <f>Trading!BJ83</f>
        <v>3450</v>
      </c>
      <c r="BK50" s="45">
        <f>Trading!BK83</f>
        <v>3450</v>
      </c>
      <c r="BL50" s="45">
        <f>Trading!BL83</f>
        <v>3450</v>
      </c>
      <c r="BM50" s="45">
        <f>Trading!BM83</f>
        <v>3450</v>
      </c>
      <c r="BN50" s="45">
        <f>Trading!BN83</f>
        <v>3450</v>
      </c>
      <c r="BO50" s="45">
        <f>Trading!BO83</f>
        <v>3450</v>
      </c>
      <c r="BP50" s="45">
        <f>Trading!BP83</f>
        <v>3450</v>
      </c>
      <c r="BQ50" s="45">
        <f>Trading!BQ83</f>
        <v>3450</v>
      </c>
      <c r="BR50" s="45">
        <f>Trading!BR83</f>
        <v>3450</v>
      </c>
      <c r="BS50" s="45">
        <f>Trading!BS83</f>
        <v>3450</v>
      </c>
      <c r="BT50" s="45">
        <f>Trading!BT83</f>
        <v>3450</v>
      </c>
      <c r="BU50" s="45">
        <f>Trading!BU83</f>
        <v>3450</v>
      </c>
      <c r="BV50" s="45">
        <f>Trading!BV83</f>
        <v>3450</v>
      </c>
      <c r="BW50" s="45">
        <f>Trading!BW83</f>
        <v>3450</v>
      </c>
      <c r="BX50" s="45">
        <f>Trading!BX83</f>
        <v>3450</v>
      </c>
      <c r="BY50" s="45">
        <f>Trading!BY83</f>
        <v>3450</v>
      </c>
      <c r="BZ50" s="45">
        <f>Trading!BZ83</f>
        <v>3450</v>
      </c>
      <c r="CA50" s="45">
        <f>Trading!CA83</f>
        <v>3450</v>
      </c>
      <c r="CB50" s="45">
        <f>Trading!CB83</f>
        <v>3450</v>
      </c>
      <c r="CC50" s="45">
        <f>Trading!CC83</f>
        <v>3450</v>
      </c>
      <c r="CD50" s="45">
        <f>Trading!CD83</f>
        <v>3450</v>
      </c>
      <c r="CE50" s="45">
        <f>Trading!CE83</f>
        <v>3450</v>
      </c>
      <c r="CF50" s="45">
        <f>Trading!CF83</f>
        <v>3450</v>
      </c>
      <c r="CG50" s="45">
        <f>Trading!CG83</f>
        <v>3450</v>
      </c>
      <c r="CH50" s="45">
        <f>Trading!CH83</f>
        <v>3450</v>
      </c>
      <c r="CI50" s="45">
        <f>Trading!CI83</f>
        <v>3450</v>
      </c>
      <c r="CJ50" s="45">
        <f>Trading!CJ83</f>
        <v>3450</v>
      </c>
      <c r="CK50" s="45">
        <f>Trading!CK83</f>
        <v>3450</v>
      </c>
      <c r="CL50" s="45">
        <f>Trading!CL83</f>
        <v>3450</v>
      </c>
      <c r="CM50" s="45">
        <f>Trading!CM83</f>
        <v>3450</v>
      </c>
      <c r="CN50" s="45">
        <f>Trading!CN83</f>
        <v>3450</v>
      </c>
      <c r="CO50" s="45">
        <f>Trading!CO83</f>
        <v>3450</v>
      </c>
      <c r="CP50" s="45">
        <f>Trading!CP83</f>
        <v>3450</v>
      </c>
      <c r="CQ50" s="45">
        <f>Trading!CQ83</f>
        <v>3450</v>
      </c>
      <c r="CR50" s="45">
        <f>Trading!CR83</f>
        <v>3450</v>
      </c>
      <c r="CS50" s="45">
        <f>Trading!CS83</f>
        <v>3450</v>
      </c>
      <c r="CT50" s="45">
        <f>Trading!CT83</f>
        <v>3450</v>
      </c>
      <c r="CU50" s="45">
        <f>Trading!CU83</f>
        <v>3450</v>
      </c>
      <c r="CV50" s="45">
        <f>Trading!CV83</f>
        <v>3450</v>
      </c>
      <c r="CW50" s="45">
        <f>Trading!CW83</f>
        <v>3450</v>
      </c>
      <c r="CX50" s="45">
        <f>Trading!CX83</f>
        <v>3450</v>
      </c>
      <c r="CY50" s="45">
        <f>Trading!CY83</f>
        <v>3450</v>
      </c>
      <c r="CZ50" s="45">
        <f>Trading!CZ83</f>
        <v>3450</v>
      </c>
      <c r="DA50" s="45">
        <f>Trading!DA83</f>
        <v>3450</v>
      </c>
      <c r="DB50" s="45">
        <f>Trading!DB83</f>
        <v>3450</v>
      </c>
      <c r="DC50" s="45">
        <f>Trading!DC83</f>
        <v>3450</v>
      </c>
      <c r="DD50" s="45">
        <f>Trading!DD83</f>
        <v>3450</v>
      </c>
      <c r="DE50" s="45">
        <f>Trading!DE83</f>
        <v>3450</v>
      </c>
      <c r="DF50" s="45">
        <f>Trading!DF83</f>
        <v>3450</v>
      </c>
      <c r="DG50" s="45">
        <f>Trading!DG83</f>
        <v>3450</v>
      </c>
      <c r="DH50" s="45">
        <f>Trading!DH83</f>
        <v>3450</v>
      </c>
      <c r="DI50" s="45">
        <f>Trading!DI83</f>
        <v>3450</v>
      </c>
      <c r="DJ50" s="45">
        <f>Trading!DJ83</f>
        <v>3450</v>
      </c>
      <c r="DK50" s="45">
        <f>Trading!DK83</f>
        <v>3450</v>
      </c>
      <c r="DL50" s="45">
        <f>Trading!DL83</f>
        <v>3450</v>
      </c>
      <c r="DM50" s="45">
        <f>Trading!DM83</f>
        <v>3450</v>
      </c>
      <c r="DN50" s="45">
        <f>Trading!DN83</f>
        <v>3450</v>
      </c>
      <c r="DO50" s="45">
        <f>Trading!DO83</f>
        <v>3450</v>
      </c>
      <c r="DP50" s="45">
        <f>Trading!DP83</f>
        <v>3450</v>
      </c>
      <c r="DQ50" s="45">
        <f>Trading!DQ83</f>
        <v>3450</v>
      </c>
      <c r="DR50" s="45">
        <f>Trading!DR83</f>
        <v>3450</v>
      </c>
      <c r="DS50" s="45">
        <f>Trading!DS83</f>
        <v>3450</v>
      </c>
      <c r="DT50" s="45">
        <f>Trading!DT83</f>
        <v>3450</v>
      </c>
      <c r="DU50" s="45">
        <f>Trading!DU83</f>
        <v>3450</v>
      </c>
      <c r="DV50" s="45">
        <f>Trading!DV83</f>
        <v>3450</v>
      </c>
      <c r="DW50" s="45">
        <f>Trading!DW83</f>
        <v>3450</v>
      </c>
      <c r="DX50" s="45">
        <f>Trading!DX83</f>
        <v>3450</v>
      </c>
      <c r="DY50" s="45">
        <f>Trading!DY83</f>
        <v>3450</v>
      </c>
      <c r="DZ50" s="45">
        <f>Trading!DZ83</f>
        <v>3450</v>
      </c>
      <c r="EA50" s="45">
        <f>Trading!EA83</f>
        <v>3450</v>
      </c>
      <c r="EB50" s="45">
        <f>Trading!EB83</f>
        <v>3450</v>
      </c>
      <c r="EC50" s="45">
        <f>Trading!EC83</f>
        <v>3450</v>
      </c>
      <c r="ED50" s="45">
        <f>Trading!ED83</f>
        <v>3450</v>
      </c>
      <c r="EE50" s="45">
        <f>Trading!EE83</f>
        <v>3450</v>
      </c>
      <c r="EF50" s="45">
        <f>Trading!EF83</f>
        <v>3450</v>
      </c>
      <c r="EG50" s="45">
        <f>Trading!EG83</f>
        <v>3450</v>
      </c>
      <c r="EH50" s="45">
        <f>Trading!EH83</f>
        <v>3450</v>
      </c>
      <c r="EI50" s="45">
        <f>Trading!EI83</f>
        <v>3450</v>
      </c>
      <c r="EJ50" s="45">
        <f>Trading!EJ83</f>
        <v>3450</v>
      </c>
      <c r="EK50" s="45">
        <f>Trading!EK83</f>
        <v>3450</v>
      </c>
      <c r="EL50" s="45">
        <f>Trading!EL83</f>
        <v>3450</v>
      </c>
      <c r="EM50" s="45">
        <f>Trading!EM83</f>
        <v>3450</v>
      </c>
      <c r="EN50" s="45">
        <f>Trading!EN83</f>
        <v>3450</v>
      </c>
      <c r="EO50" s="45">
        <f>Trading!EO83</f>
        <v>3450</v>
      </c>
      <c r="EP50" s="45">
        <f>Trading!EP83</f>
        <v>3450</v>
      </c>
      <c r="EQ50" s="45">
        <f>Trading!EQ83</f>
        <v>3450</v>
      </c>
      <c r="ER50" s="45">
        <f>Trading!ER83</f>
        <v>3450</v>
      </c>
      <c r="ES50" s="45">
        <f>Trading!ES83</f>
        <v>3450</v>
      </c>
      <c r="ET50" s="45">
        <f>Trading!ET83</f>
        <v>3450</v>
      </c>
      <c r="EU50" s="45">
        <f>Trading!EU83</f>
        <v>3450</v>
      </c>
      <c r="EV50" s="45">
        <f>Trading!EV83</f>
        <v>3450</v>
      </c>
      <c r="EW50" s="45">
        <f>Trading!EW83</f>
        <v>3450</v>
      </c>
      <c r="EX50" s="45">
        <f>Trading!EX83</f>
        <v>3450</v>
      </c>
      <c r="EY50" s="45">
        <f>Trading!EY83</f>
        <v>3450</v>
      </c>
      <c r="EZ50" s="45">
        <f>Trading!EZ83</f>
        <v>3450</v>
      </c>
      <c r="FA50" s="45">
        <f>Trading!FA83</f>
        <v>3450</v>
      </c>
      <c r="FB50" s="45">
        <f>Trading!FB83</f>
        <v>3450</v>
      </c>
    </row>
    <row r="51" spans="1:162" x14ac:dyDescent="0.3">
      <c r="A51" s="3" t="s">
        <v>180</v>
      </c>
      <c r="B51" s="4">
        <v>35</v>
      </c>
      <c r="C51" s="3">
        <f>C50*(100-$B$51)/100</f>
        <v>2242.5</v>
      </c>
      <c r="D51" s="3">
        <f t="shared" ref="D51:BO51" si="41">D50*(100-$B$51)/100</f>
        <v>2242.5</v>
      </c>
      <c r="E51" s="3">
        <f t="shared" si="41"/>
        <v>2242.5</v>
      </c>
      <c r="F51" s="3">
        <f t="shared" si="41"/>
        <v>2242.5</v>
      </c>
      <c r="G51" s="3">
        <f t="shared" si="41"/>
        <v>2242.5</v>
      </c>
      <c r="H51" s="3">
        <f t="shared" si="41"/>
        <v>2242.5</v>
      </c>
      <c r="I51" s="3">
        <f t="shared" si="41"/>
        <v>2242.5</v>
      </c>
      <c r="J51" s="3">
        <f t="shared" si="41"/>
        <v>2242.5</v>
      </c>
      <c r="K51" s="3">
        <f t="shared" si="41"/>
        <v>2242.5</v>
      </c>
      <c r="L51" s="3">
        <f t="shared" si="41"/>
        <v>2242.5</v>
      </c>
      <c r="M51" s="3">
        <f t="shared" si="41"/>
        <v>2242.5</v>
      </c>
      <c r="N51" s="3">
        <f t="shared" si="41"/>
        <v>2242.5</v>
      </c>
      <c r="O51" s="3">
        <f t="shared" si="41"/>
        <v>2242.5</v>
      </c>
      <c r="P51" s="3">
        <f t="shared" si="41"/>
        <v>2242.5</v>
      </c>
      <c r="Q51" s="3">
        <f t="shared" si="41"/>
        <v>2242.5</v>
      </c>
      <c r="R51" s="3">
        <f t="shared" si="41"/>
        <v>2242.5</v>
      </c>
      <c r="S51" s="3">
        <f t="shared" si="41"/>
        <v>2242.5</v>
      </c>
      <c r="T51" s="3">
        <f t="shared" si="41"/>
        <v>2242.5</v>
      </c>
      <c r="U51" s="3">
        <f t="shared" si="41"/>
        <v>2242.5</v>
      </c>
      <c r="V51" s="3">
        <f t="shared" si="41"/>
        <v>2242.5</v>
      </c>
      <c r="W51" s="3">
        <f t="shared" si="41"/>
        <v>2242.5</v>
      </c>
      <c r="X51" s="3">
        <f t="shared" si="41"/>
        <v>2242.5</v>
      </c>
      <c r="Y51" s="3">
        <f t="shared" si="41"/>
        <v>2242.5</v>
      </c>
      <c r="Z51" s="3">
        <f t="shared" si="41"/>
        <v>2242.5</v>
      </c>
      <c r="AA51" s="3">
        <f t="shared" si="41"/>
        <v>2242.5</v>
      </c>
      <c r="AB51" s="3">
        <f t="shared" si="41"/>
        <v>2242.5</v>
      </c>
      <c r="AC51" s="3">
        <f t="shared" si="41"/>
        <v>2242.5</v>
      </c>
      <c r="AD51" s="3">
        <f t="shared" si="41"/>
        <v>2242.5</v>
      </c>
      <c r="AE51" s="3">
        <f t="shared" si="41"/>
        <v>2242.5</v>
      </c>
      <c r="AF51" s="3">
        <f t="shared" si="41"/>
        <v>2242.5</v>
      </c>
      <c r="AG51" s="3">
        <f t="shared" si="41"/>
        <v>2242.5</v>
      </c>
      <c r="AH51" s="3">
        <f t="shared" si="41"/>
        <v>2242.5</v>
      </c>
      <c r="AI51" s="3">
        <f t="shared" si="41"/>
        <v>2242.5</v>
      </c>
      <c r="AJ51" s="3">
        <f t="shared" si="41"/>
        <v>2242.5</v>
      </c>
      <c r="AK51" s="3">
        <f t="shared" si="41"/>
        <v>2242.5</v>
      </c>
      <c r="AL51" s="3">
        <f t="shared" si="41"/>
        <v>2242.5</v>
      </c>
      <c r="AM51" s="3">
        <f t="shared" si="41"/>
        <v>2242.5</v>
      </c>
      <c r="AN51" s="3">
        <f t="shared" si="41"/>
        <v>2242.5</v>
      </c>
      <c r="AO51" s="3">
        <f t="shared" si="41"/>
        <v>2242.5</v>
      </c>
      <c r="AP51" s="3">
        <f t="shared" si="41"/>
        <v>2242.5</v>
      </c>
      <c r="AQ51" s="3">
        <f t="shared" si="41"/>
        <v>2242.5</v>
      </c>
      <c r="AR51" s="3">
        <f t="shared" si="41"/>
        <v>2242.5</v>
      </c>
      <c r="AS51" s="3">
        <f t="shared" si="41"/>
        <v>2242.5</v>
      </c>
      <c r="AT51" s="3">
        <f t="shared" si="41"/>
        <v>2242.5</v>
      </c>
      <c r="AU51" s="3">
        <f t="shared" si="41"/>
        <v>2242.5</v>
      </c>
      <c r="AV51" s="3">
        <f t="shared" si="41"/>
        <v>2242.5</v>
      </c>
      <c r="AW51" s="3">
        <f t="shared" si="41"/>
        <v>2242.5</v>
      </c>
      <c r="AX51" s="3">
        <f t="shared" si="41"/>
        <v>2242.5</v>
      </c>
      <c r="AY51" s="3">
        <f t="shared" si="41"/>
        <v>2242.5</v>
      </c>
      <c r="AZ51" s="3">
        <f t="shared" si="41"/>
        <v>2242.5</v>
      </c>
      <c r="BA51" s="3">
        <f t="shared" si="41"/>
        <v>2242.5</v>
      </c>
      <c r="BB51" s="3">
        <f t="shared" si="41"/>
        <v>2242.5</v>
      </c>
      <c r="BC51" s="3">
        <f t="shared" si="41"/>
        <v>2242.5</v>
      </c>
      <c r="BD51" s="3">
        <f t="shared" si="41"/>
        <v>2242.5</v>
      </c>
      <c r="BE51" s="3">
        <f t="shared" si="41"/>
        <v>2242.5</v>
      </c>
      <c r="BF51" s="3">
        <f t="shared" si="41"/>
        <v>2242.5</v>
      </c>
      <c r="BG51" s="3">
        <f t="shared" si="41"/>
        <v>2242.5</v>
      </c>
      <c r="BH51" s="3">
        <f t="shared" si="41"/>
        <v>2242.5</v>
      </c>
      <c r="BI51" s="3">
        <f t="shared" si="41"/>
        <v>2242.5</v>
      </c>
      <c r="BJ51" s="3">
        <f t="shared" si="41"/>
        <v>2242.5</v>
      </c>
      <c r="BK51" s="3">
        <f t="shared" si="41"/>
        <v>2242.5</v>
      </c>
      <c r="BL51" s="3">
        <f t="shared" si="41"/>
        <v>2242.5</v>
      </c>
      <c r="BM51" s="3">
        <f t="shared" si="41"/>
        <v>2242.5</v>
      </c>
      <c r="BN51" s="3">
        <f t="shared" si="41"/>
        <v>2242.5</v>
      </c>
      <c r="BO51" s="3">
        <f t="shared" si="41"/>
        <v>2242.5</v>
      </c>
      <c r="BP51" s="3">
        <f t="shared" ref="BP51:DB51" si="42">BP50*(100-$B$51)/100</f>
        <v>2242.5</v>
      </c>
      <c r="BQ51" s="3">
        <f t="shared" si="42"/>
        <v>2242.5</v>
      </c>
      <c r="BR51" s="3">
        <f t="shared" si="42"/>
        <v>2242.5</v>
      </c>
      <c r="BS51" s="3">
        <f t="shared" si="42"/>
        <v>2242.5</v>
      </c>
      <c r="BT51" s="3">
        <f t="shared" si="42"/>
        <v>2242.5</v>
      </c>
      <c r="BU51" s="3">
        <f t="shared" si="42"/>
        <v>2242.5</v>
      </c>
      <c r="BV51" s="3">
        <f t="shared" si="42"/>
        <v>2242.5</v>
      </c>
      <c r="BW51" s="3">
        <f t="shared" si="42"/>
        <v>2242.5</v>
      </c>
      <c r="BX51" s="3">
        <f t="shared" si="42"/>
        <v>2242.5</v>
      </c>
      <c r="BY51" s="3">
        <f t="shared" si="42"/>
        <v>2242.5</v>
      </c>
      <c r="BZ51" s="3">
        <f t="shared" si="42"/>
        <v>2242.5</v>
      </c>
      <c r="CA51" s="3">
        <f t="shared" si="42"/>
        <v>2242.5</v>
      </c>
      <c r="CB51" s="3">
        <f t="shared" si="42"/>
        <v>2242.5</v>
      </c>
      <c r="CC51" s="3">
        <f t="shared" si="42"/>
        <v>2242.5</v>
      </c>
      <c r="CD51" s="3">
        <f t="shared" si="42"/>
        <v>2242.5</v>
      </c>
      <c r="CE51" s="3">
        <f t="shared" si="42"/>
        <v>2242.5</v>
      </c>
      <c r="CF51" s="3">
        <f t="shared" si="42"/>
        <v>2242.5</v>
      </c>
      <c r="CG51" s="3">
        <f t="shared" si="42"/>
        <v>2242.5</v>
      </c>
      <c r="CH51" s="3">
        <f t="shared" si="42"/>
        <v>2242.5</v>
      </c>
      <c r="CI51" s="3">
        <f t="shared" si="42"/>
        <v>2242.5</v>
      </c>
      <c r="CJ51" s="3">
        <f t="shared" si="42"/>
        <v>2242.5</v>
      </c>
      <c r="CK51" s="3">
        <f t="shared" si="42"/>
        <v>2242.5</v>
      </c>
      <c r="CL51" s="3">
        <f t="shared" si="42"/>
        <v>2242.5</v>
      </c>
      <c r="CM51" s="3">
        <f t="shared" si="42"/>
        <v>2242.5</v>
      </c>
      <c r="CN51" s="3">
        <f t="shared" si="42"/>
        <v>2242.5</v>
      </c>
      <c r="CO51" s="3">
        <f t="shared" si="42"/>
        <v>2242.5</v>
      </c>
      <c r="CP51" s="3">
        <f t="shared" si="42"/>
        <v>2242.5</v>
      </c>
      <c r="CQ51" s="3">
        <f t="shared" si="42"/>
        <v>2242.5</v>
      </c>
      <c r="CR51" s="3">
        <f t="shared" si="42"/>
        <v>2242.5</v>
      </c>
      <c r="CS51" s="3">
        <f t="shared" si="42"/>
        <v>2242.5</v>
      </c>
      <c r="CT51" s="3">
        <f t="shared" si="42"/>
        <v>2242.5</v>
      </c>
      <c r="CU51" s="3">
        <f t="shared" si="42"/>
        <v>2242.5</v>
      </c>
      <c r="CV51" s="3">
        <f t="shared" si="42"/>
        <v>2242.5</v>
      </c>
      <c r="CW51" s="3">
        <f t="shared" si="42"/>
        <v>2242.5</v>
      </c>
      <c r="CX51" s="3">
        <f t="shared" si="42"/>
        <v>2242.5</v>
      </c>
      <c r="CY51" s="3">
        <f t="shared" si="42"/>
        <v>2242.5</v>
      </c>
      <c r="CZ51" s="3">
        <f t="shared" si="42"/>
        <v>2242.5</v>
      </c>
      <c r="DA51" s="3">
        <f t="shared" si="42"/>
        <v>2242.5</v>
      </c>
      <c r="DB51" s="3">
        <f t="shared" si="42"/>
        <v>2242.5</v>
      </c>
      <c r="DC51" s="3">
        <f t="shared" ref="DC51:FB51" si="43">DC50*(100-$B$51)/100</f>
        <v>2242.5</v>
      </c>
      <c r="DD51" s="3">
        <f t="shared" si="43"/>
        <v>2242.5</v>
      </c>
      <c r="DE51" s="3">
        <f t="shared" si="43"/>
        <v>2242.5</v>
      </c>
      <c r="DF51" s="3">
        <f t="shared" si="43"/>
        <v>2242.5</v>
      </c>
      <c r="DG51" s="3">
        <f t="shared" si="43"/>
        <v>2242.5</v>
      </c>
      <c r="DH51" s="3">
        <f t="shared" si="43"/>
        <v>2242.5</v>
      </c>
      <c r="DI51" s="3">
        <f t="shared" si="43"/>
        <v>2242.5</v>
      </c>
      <c r="DJ51" s="3">
        <f t="shared" si="43"/>
        <v>2242.5</v>
      </c>
      <c r="DK51" s="3">
        <f t="shared" si="43"/>
        <v>2242.5</v>
      </c>
      <c r="DL51" s="3">
        <f t="shared" si="43"/>
        <v>2242.5</v>
      </c>
      <c r="DM51" s="3">
        <f t="shared" si="43"/>
        <v>2242.5</v>
      </c>
      <c r="DN51" s="3">
        <f t="shared" si="43"/>
        <v>2242.5</v>
      </c>
      <c r="DO51" s="3">
        <f t="shared" si="43"/>
        <v>2242.5</v>
      </c>
      <c r="DP51" s="3">
        <f t="shared" si="43"/>
        <v>2242.5</v>
      </c>
      <c r="DQ51" s="3">
        <f t="shared" si="43"/>
        <v>2242.5</v>
      </c>
      <c r="DR51" s="3">
        <f t="shared" si="43"/>
        <v>2242.5</v>
      </c>
      <c r="DS51" s="3">
        <f t="shared" si="43"/>
        <v>2242.5</v>
      </c>
      <c r="DT51" s="3">
        <f t="shared" si="43"/>
        <v>2242.5</v>
      </c>
      <c r="DU51" s="3">
        <f t="shared" si="43"/>
        <v>2242.5</v>
      </c>
      <c r="DV51" s="3">
        <f t="shared" si="43"/>
        <v>2242.5</v>
      </c>
      <c r="DW51" s="3">
        <f t="shared" si="43"/>
        <v>2242.5</v>
      </c>
      <c r="DX51" s="3">
        <f t="shared" si="43"/>
        <v>2242.5</v>
      </c>
      <c r="DY51" s="3">
        <f t="shared" si="43"/>
        <v>2242.5</v>
      </c>
      <c r="DZ51" s="3">
        <f t="shared" si="43"/>
        <v>2242.5</v>
      </c>
      <c r="EA51" s="3">
        <f t="shared" si="43"/>
        <v>2242.5</v>
      </c>
      <c r="EB51" s="3">
        <f t="shared" si="43"/>
        <v>2242.5</v>
      </c>
      <c r="EC51" s="3">
        <f t="shared" si="43"/>
        <v>2242.5</v>
      </c>
      <c r="ED51" s="3">
        <f t="shared" si="43"/>
        <v>2242.5</v>
      </c>
      <c r="EE51" s="3">
        <f t="shared" si="43"/>
        <v>2242.5</v>
      </c>
      <c r="EF51" s="3">
        <f t="shared" si="43"/>
        <v>2242.5</v>
      </c>
      <c r="EG51" s="3">
        <f t="shared" si="43"/>
        <v>2242.5</v>
      </c>
      <c r="EH51" s="3">
        <f t="shared" si="43"/>
        <v>2242.5</v>
      </c>
      <c r="EI51" s="3">
        <f t="shared" si="43"/>
        <v>2242.5</v>
      </c>
      <c r="EJ51" s="3">
        <f t="shared" si="43"/>
        <v>2242.5</v>
      </c>
      <c r="EK51" s="3">
        <f t="shared" si="43"/>
        <v>2242.5</v>
      </c>
      <c r="EL51" s="3">
        <f t="shared" si="43"/>
        <v>2242.5</v>
      </c>
      <c r="EM51" s="3">
        <f t="shared" si="43"/>
        <v>2242.5</v>
      </c>
      <c r="EN51" s="3">
        <f t="shared" si="43"/>
        <v>2242.5</v>
      </c>
      <c r="EO51" s="3">
        <f t="shared" si="43"/>
        <v>2242.5</v>
      </c>
      <c r="EP51" s="3">
        <f t="shared" si="43"/>
        <v>2242.5</v>
      </c>
      <c r="EQ51" s="3">
        <f t="shared" si="43"/>
        <v>2242.5</v>
      </c>
      <c r="ER51" s="3">
        <f t="shared" si="43"/>
        <v>2242.5</v>
      </c>
      <c r="ES51" s="3">
        <f t="shared" si="43"/>
        <v>2242.5</v>
      </c>
      <c r="ET51" s="3">
        <f t="shared" si="43"/>
        <v>2242.5</v>
      </c>
      <c r="EU51" s="3">
        <f t="shared" si="43"/>
        <v>2242.5</v>
      </c>
      <c r="EV51" s="3">
        <f t="shared" si="43"/>
        <v>2242.5</v>
      </c>
      <c r="EW51" s="3">
        <f t="shared" si="43"/>
        <v>2242.5</v>
      </c>
      <c r="EX51" s="3">
        <f t="shared" si="43"/>
        <v>2242.5</v>
      </c>
      <c r="EY51" s="3">
        <f t="shared" si="43"/>
        <v>2242.5</v>
      </c>
      <c r="EZ51" s="3">
        <f t="shared" si="43"/>
        <v>2242.5</v>
      </c>
      <c r="FA51" s="3">
        <f t="shared" si="43"/>
        <v>2242.5</v>
      </c>
      <c r="FB51" s="3">
        <f t="shared" si="43"/>
        <v>2242.5</v>
      </c>
    </row>
    <row r="52" spans="1:162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</row>
    <row r="54" spans="1:162" x14ac:dyDescent="0.3">
      <c r="A54" s="3" t="s">
        <v>181</v>
      </c>
      <c r="C54" s="45">
        <f>C50-C51</f>
        <v>1207.5</v>
      </c>
      <c r="D54" s="45">
        <f t="shared" ref="D54:BO54" si="44">D50-D51</f>
        <v>1207.5</v>
      </c>
      <c r="E54" s="45">
        <f t="shared" si="44"/>
        <v>1207.5</v>
      </c>
      <c r="F54" s="45">
        <f t="shared" si="44"/>
        <v>1207.5</v>
      </c>
      <c r="G54" s="45">
        <f t="shared" si="44"/>
        <v>1207.5</v>
      </c>
      <c r="H54" s="45">
        <f t="shared" si="44"/>
        <v>1207.5</v>
      </c>
      <c r="I54" s="45">
        <f t="shared" si="44"/>
        <v>1207.5</v>
      </c>
      <c r="J54" s="45">
        <f t="shared" si="44"/>
        <v>1207.5</v>
      </c>
      <c r="K54" s="45">
        <f t="shared" si="44"/>
        <v>1207.5</v>
      </c>
      <c r="L54" s="45">
        <f t="shared" si="44"/>
        <v>1207.5</v>
      </c>
      <c r="M54" s="45">
        <f t="shared" si="44"/>
        <v>1207.5</v>
      </c>
      <c r="N54" s="45">
        <f t="shared" si="44"/>
        <v>1207.5</v>
      </c>
      <c r="O54" s="45">
        <f t="shared" si="44"/>
        <v>1207.5</v>
      </c>
      <c r="P54" s="45">
        <f t="shared" si="44"/>
        <v>1207.5</v>
      </c>
      <c r="Q54" s="45">
        <f t="shared" si="44"/>
        <v>1207.5</v>
      </c>
      <c r="R54" s="45">
        <f t="shared" si="44"/>
        <v>1207.5</v>
      </c>
      <c r="S54" s="45">
        <f t="shared" si="44"/>
        <v>1207.5</v>
      </c>
      <c r="T54" s="45">
        <f t="shared" si="44"/>
        <v>1207.5</v>
      </c>
      <c r="U54" s="45">
        <f t="shared" si="44"/>
        <v>1207.5</v>
      </c>
      <c r="V54" s="45">
        <f t="shared" si="44"/>
        <v>1207.5</v>
      </c>
      <c r="W54" s="45">
        <f t="shared" si="44"/>
        <v>1207.5</v>
      </c>
      <c r="X54" s="45">
        <f t="shared" si="44"/>
        <v>1207.5</v>
      </c>
      <c r="Y54" s="45">
        <f t="shared" si="44"/>
        <v>1207.5</v>
      </c>
      <c r="Z54" s="45">
        <f t="shared" si="44"/>
        <v>1207.5</v>
      </c>
      <c r="AA54" s="45">
        <f t="shared" si="44"/>
        <v>1207.5</v>
      </c>
      <c r="AB54" s="45">
        <f t="shared" si="44"/>
        <v>1207.5</v>
      </c>
      <c r="AC54" s="45">
        <f t="shared" si="44"/>
        <v>1207.5</v>
      </c>
      <c r="AD54" s="45">
        <f t="shared" si="44"/>
        <v>1207.5</v>
      </c>
      <c r="AE54" s="45">
        <f t="shared" si="44"/>
        <v>1207.5</v>
      </c>
      <c r="AF54" s="45">
        <f t="shared" si="44"/>
        <v>1207.5</v>
      </c>
      <c r="AG54" s="45">
        <f t="shared" si="44"/>
        <v>1207.5</v>
      </c>
      <c r="AH54" s="45">
        <f t="shared" si="44"/>
        <v>1207.5</v>
      </c>
      <c r="AI54" s="45">
        <f t="shared" si="44"/>
        <v>1207.5</v>
      </c>
      <c r="AJ54" s="45">
        <f t="shared" si="44"/>
        <v>1207.5</v>
      </c>
      <c r="AK54" s="45">
        <f t="shared" si="44"/>
        <v>1207.5</v>
      </c>
      <c r="AL54" s="45">
        <f t="shared" si="44"/>
        <v>1207.5</v>
      </c>
      <c r="AM54" s="45">
        <f t="shared" si="44"/>
        <v>1207.5</v>
      </c>
      <c r="AN54" s="45">
        <f t="shared" si="44"/>
        <v>1207.5</v>
      </c>
      <c r="AO54" s="45">
        <f t="shared" si="44"/>
        <v>1207.5</v>
      </c>
      <c r="AP54" s="45">
        <f t="shared" si="44"/>
        <v>1207.5</v>
      </c>
      <c r="AQ54" s="45">
        <f t="shared" si="44"/>
        <v>1207.5</v>
      </c>
      <c r="AR54" s="45">
        <f t="shared" si="44"/>
        <v>1207.5</v>
      </c>
      <c r="AS54" s="45">
        <f t="shared" si="44"/>
        <v>1207.5</v>
      </c>
      <c r="AT54" s="45">
        <f t="shared" si="44"/>
        <v>1207.5</v>
      </c>
      <c r="AU54" s="45">
        <f t="shared" si="44"/>
        <v>1207.5</v>
      </c>
      <c r="AV54" s="45">
        <f t="shared" si="44"/>
        <v>1207.5</v>
      </c>
      <c r="AW54" s="45">
        <f t="shared" si="44"/>
        <v>1207.5</v>
      </c>
      <c r="AX54" s="45">
        <f t="shared" si="44"/>
        <v>1207.5</v>
      </c>
      <c r="AY54" s="45">
        <f t="shared" si="44"/>
        <v>1207.5</v>
      </c>
      <c r="AZ54" s="45">
        <f t="shared" si="44"/>
        <v>1207.5</v>
      </c>
      <c r="BA54" s="45">
        <f t="shared" si="44"/>
        <v>1207.5</v>
      </c>
      <c r="BB54" s="45">
        <f t="shared" si="44"/>
        <v>1207.5</v>
      </c>
      <c r="BC54" s="45">
        <f t="shared" si="44"/>
        <v>1207.5</v>
      </c>
      <c r="BD54" s="45">
        <f t="shared" si="44"/>
        <v>1207.5</v>
      </c>
      <c r="BE54" s="45">
        <f t="shared" si="44"/>
        <v>1207.5</v>
      </c>
      <c r="BF54" s="45">
        <f t="shared" si="44"/>
        <v>1207.5</v>
      </c>
      <c r="BG54" s="45">
        <f t="shared" si="44"/>
        <v>1207.5</v>
      </c>
      <c r="BH54" s="45">
        <f t="shared" si="44"/>
        <v>1207.5</v>
      </c>
      <c r="BI54" s="45">
        <f t="shared" si="44"/>
        <v>1207.5</v>
      </c>
      <c r="BJ54" s="45">
        <f t="shared" si="44"/>
        <v>1207.5</v>
      </c>
      <c r="BK54" s="45">
        <f t="shared" si="44"/>
        <v>1207.5</v>
      </c>
      <c r="BL54" s="45">
        <f t="shared" si="44"/>
        <v>1207.5</v>
      </c>
      <c r="BM54" s="45">
        <f t="shared" si="44"/>
        <v>1207.5</v>
      </c>
      <c r="BN54" s="45">
        <f t="shared" si="44"/>
        <v>1207.5</v>
      </c>
      <c r="BO54" s="45">
        <f t="shared" si="44"/>
        <v>1207.5</v>
      </c>
      <c r="BP54" s="45">
        <f t="shared" ref="BP54:DB54" si="45">BP50-BP51</f>
        <v>1207.5</v>
      </c>
      <c r="BQ54" s="45">
        <f t="shared" si="45"/>
        <v>1207.5</v>
      </c>
      <c r="BR54" s="45">
        <f t="shared" si="45"/>
        <v>1207.5</v>
      </c>
      <c r="BS54" s="45">
        <f t="shared" si="45"/>
        <v>1207.5</v>
      </c>
      <c r="BT54" s="45">
        <f t="shared" si="45"/>
        <v>1207.5</v>
      </c>
      <c r="BU54" s="45">
        <f t="shared" si="45"/>
        <v>1207.5</v>
      </c>
      <c r="BV54" s="45">
        <f t="shared" si="45"/>
        <v>1207.5</v>
      </c>
      <c r="BW54" s="45">
        <f t="shared" si="45"/>
        <v>1207.5</v>
      </c>
      <c r="BX54" s="45">
        <f t="shared" si="45"/>
        <v>1207.5</v>
      </c>
      <c r="BY54" s="45">
        <f t="shared" si="45"/>
        <v>1207.5</v>
      </c>
      <c r="BZ54" s="45">
        <f t="shared" si="45"/>
        <v>1207.5</v>
      </c>
      <c r="CA54" s="45">
        <f t="shared" si="45"/>
        <v>1207.5</v>
      </c>
      <c r="CB54" s="45">
        <f t="shared" si="45"/>
        <v>1207.5</v>
      </c>
      <c r="CC54" s="45">
        <f t="shared" si="45"/>
        <v>1207.5</v>
      </c>
      <c r="CD54" s="45">
        <f t="shared" si="45"/>
        <v>1207.5</v>
      </c>
      <c r="CE54" s="45">
        <f t="shared" si="45"/>
        <v>1207.5</v>
      </c>
      <c r="CF54" s="45">
        <f t="shared" si="45"/>
        <v>1207.5</v>
      </c>
      <c r="CG54" s="45">
        <f t="shared" si="45"/>
        <v>1207.5</v>
      </c>
      <c r="CH54" s="45">
        <f t="shared" si="45"/>
        <v>1207.5</v>
      </c>
      <c r="CI54" s="45">
        <f t="shared" si="45"/>
        <v>1207.5</v>
      </c>
      <c r="CJ54" s="45">
        <f t="shared" si="45"/>
        <v>1207.5</v>
      </c>
      <c r="CK54" s="45">
        <f t="shared" si="45"/>
        <v>1207.5</v>
      </c>
      <c r="CL54" s="45">
        <f t="shared" si="45"/>
        <v>1207.5</v>
      </c>
      <c r="CM54" s="45">
        <f t="shared" si="45"/>
        <v>1207.5</v>
      </c>
      <c r="CN54" s="45">
        <f t="shared" si="45"/>
        <v>1207.5</v>
      </c>
      <c r="CO54" s="45">
        <f t="shared" si="45"/>
        <v>1207.5</v>
      </c>
      <c r="CP54" s="45">
        <f t="shared" si="45"/>
        <v>1207.5</v>
      </c>
      <c r="CQ54" s="45">
        <f t="shared" si="45"/>
        <v>1207.5</v>
      </c>
      <c r="CR54" s="45">
        <f t="shared" si="45"/>
        <v>1207.5</v>
      </c>
      <c r="CS54" s="45">
        <f t="shared" si="45"/>
        <v>1207.5</v>
      </c>
      <c r="CT54" s="45">
        <f t="shared" si="45"/>
        <v>1207.5</v>
      </c>
      <c r="CU54" s="45">
        <f t="shared" si="45"/>
        <v>1207.5</v>
      </c>
      <c r="CV54" s="45">
        <f t="shared" si="45"/>
        <v>1207.5</v>
      </c>
      <c r="CW54" s="45">
        <f t="shared" si="45"/>
        <v>1207.5</v>
      </c>
      <c r="CX54" s="45">
        <f t="shared" si="45"/>
        <v>1207.5</v>
      </c>
      <c r="CY54" s="45">
        <f t="shared" si="45"/>
        <v>1207.5</v>
      </c>
      <c r="CZ54" s="45">
        <f t="shared" si="45"/>
        <v>1207.5</v>
      </c>
      <c r="DA54" s="45">
        <f t="shared" si="45"/>
        <v>1207.5</v>
      </c>
      <c r="DB54" s="45">
        <f t="shared" si="45"/>
        <v>1207.5</v>
      </c>
      <c r="DC54" s="45">
        <f t="shared" ref="DC54:FB54" si="46">DC50-DC51</f>
        <v>1207.5</v>
      </c>
      <c r="DD54" s="45">
        <f t="shared" si="46"/>
        <v>1207.5</v>
      </c>
      <c r="DE54" s="45">
        <f t="shared" si="46"/>
        <v>1207.5</v>
      </c>
      <c r="DF54" s="45">
        <f t="shared" si="46"/>
        <v>1207.5</v>
      </c>
      <c r="DG54" s="45">
        <f t="shared" si="46"/>
        <v>1207.5</v>
      </c>
      <c r="DH54" s="45">
        <f t="shared" si="46"/>
        <v>1207.5</v>
      </c>
      <c r="DI54" s="45">
        <f t="shared" si="46"/>
        <v>1207.5</v>
      </c>
      <c r="DJ54" s="45">
        <f t="shared" si="46"/>
        <v>1207.5</v>
      </c>
      <c r="DK54" s="45">
        <f t="shared" si="46"/>
        <v>1207.5</v>
      </c>
      <c r="DL54" s="45">
        <f t="shared" si="46"/>
        <v>1207.5</v>
      </c>
      <c r="DM54" s="45">
        <f t="shared" si="46"/>
        <v>1207.5</v>
      </c>
      <c r="DN54" s="45">
        <f t="shared" si="46"/>
        <v>1207.5</v>
      </c>
      <c r="DO54" s="45">
        <f t="shared" si="46"/>
        <v>1207.5</v>
      </c>
      <c r="DP54" s="45">
        <f t="shared" si="46"/>
        <v>1207.5</v>
      </c>
      <c r="DQ54" s="45">
        <f t="shared" si="46"/>
        <v>1207.5</v>
      </c>
      <c r="DR54" s="45">
        <f t="shared" si="46"/>
        <v>1207.5</v>
      </c>
      <c r="DS54" s="45">
        <f t="shared" si="46"/>
        <v>1207.5</v>
      </c>
      <c r="DT54" s="45">
        <f t="shared" si="46"/>
        <v>1207.5</v>
      </c>
      <c r="DU54" s="45">
        <f t="shared" si="46"/>
        <v>1207.5</v>
      </c>
      <c r="DV54" s="45">
        <f t="shared" si="46"/>
        <v>1207.5</v>
      </c>
      <c r="DW54" s="45">
        <f t="shared" si="46"/>
        <v>1207.5</v>
      </c>
      <c r="DX54" s="45">
        <f t="shared" si="46"/>
        <v>1207.5</v>
      </c>
      <c r="DY54" s="45">
        <f t="shared" si="46"/>
        <v>1207.5</v>
      </c>
      <c r="DZ54" s="45">
        <f t="shared" si="46"/>
        <v>1207.5</v>
      </c>
      <c r="EA54" s="45">
        <f t="shared" si="46"/>
        <v>1207.5</v>
      </c>
      <c r="EB54" s="45">
        <f t="shared" si="46"/>
        <v>1207.5</v>
      </c>
      <c r="EC54" s="45">
        <f t="shared" si="46"/>
        <v>1207.5</v>
      </c>
      <c r="ED54" s="45">
        <f t="shared" si="46"/>
        <v>1207.5</v>
      </c>
      <c r="EE54" s="45">
        <f t="shared" si="46"/>
        <v>1207.5</v>
      </c>
      <c r="EF54" s="45">
        <f t="shared" si="46"/>
        <v>1207.5</v>
      </c>
      <c r="EG54" s="45">
        <f t="shared" si="46"/>
        <v>1207.5</v>
      </c>
      <c r="EH54" s="45">
        <f t="shared" si="46"/>
        <v>1207.5</v>
      </c>
      <c r="EI54" s="45">
        <f t="shared" si="46"/>
        <v>1207.5</v>
      </c>
      <c r="EJ54" s="45">
        <f t="shared" si="46"/>
        <v>1207.5</v>
      </c>
      <c r="EK54" s="45">
        <f t="shared" si="46"/>
        <v>1207.5</v>
      </c>
      <c r="EL54" s="45">
        <f t="shared" si="46"/>
        <v>1207.5</v>
      </c>
      <c r="EM54" s="45">
        <f t="shared" si="46"/>
        <v>1207.5</v>
      </c>
      <c r="EN54" s="45">
        <f t="shared" si="46"/>
        <v>1207.5</v>
      </c>
      <c r="EO54" s="45">
        <f t="shared" si="46"/>
        <v>1207.5</v>
      </c>
      <c r="EP54" s="45">
        <f t="shared" si="46"/>
        <v>1207.5</v>
      </c>
      <c r="EQ54" s="45">
        <f t="shared" si="46"/>
        <v>1207.5</v>
      </c>
      <c r="ER54" s="45">
        <f t="shared" si="46"/>
        <v>1207.5</v>
      </c>
      <c r="ES54" s="45">
        <f t="shared" si="46"/>
        <v>1207.5</v>
      </c>
      <c r="ET54" s="45">
        <f t="shared" si="46"/>
        <v>1207.5</v>
      </c>
      <c r="EU54" s="45">
        <f t="shared" si="46"/>
        <v>1207.5</v>
      </c>
      <c r="EV54" s="45">
        <f t="shared" si="46"/>
        <v>1207.5</v>
      </c>
      <c r="EW54" s="45">
        <f t="shared" si="46"/>
        <v>1207.5</v>
      </c>
      <c r="EX54" s="45">
        <f t="shared" si="46"/>
        <v>1207.5</v>
      </c>
      <c r="EY54" s="45">
        <f t="shared" si="46"/>
        <v>1207.5</v>
      </c>
      <c r="EZ54" s="45">
        <f t="shared" si="46"/>
        <v>1207.5</v>
      </c>
      <c r="FA54" s="45">
        <f t="shared" si="46"/>
        <v>1207.5</v>
      </c>
      <c r="FB54" s="45">
        <f t="shared" si="46"/>
        <v>1207.5</v>
      </c>
    </row>
    <row r="60" spans="1:162" x14ac:dyDescent="0.3">
      <c r="A60" s="3" t="s">
        <v>5</v>
      </c>
      <c r="C60" s="4">
        <f>Trading!C62</f>
        <v>525</v>
      </c>
      <c r="D60" s="4">
        <f>Trading!D62</f>
        <v>525</v>
      </c>
      <c r="E60" s="4">
        <f>Trading!E62</f>
        <v>525</v>
      </c>
      <c r="F60" s="4">
        <f>Trading!F62</f>
        <v>525</v>
      </c>
      <c r="G60" s="4">
        <f>Trading!G62</f>
        <v>525</v>
      </c>
      <c r="H60" s="4">
        <f>Trading!H62</f>
        <v>525</v>
      </c>
      <c r="I60" s="4">
        <f>Trading!I62</f>
        <v>525</v>
      </c>
      <c r="J60" s="4">
        <f>Trading!J62</f>
        <v>525</v>
      </c>
      <c r="K60" s="4">
        <f>Trading!K62</f>
        <v>0</v>
      </c>
      <c r="L60" s="4">
        <f>Trading!L62</f>
        <v>0</v>
      </c>
      <c r="M60" s="4">
        <f>Trading!M62</f>
        <v>0</v>
      </c>
      <c r="N60" s="4">
        <f>Trading!N62</f>
        <v>0</v>
      </c>
      <c r="O60" s="4">
        <f>Trading!O62</f>
        <v>0</v>
      </c>
      <c r="P60" s="4">
        <f>Trading!P62</f>
        <v>0</v>
      </c>
      <c r="Q60" s="4">
        <f>Trading!Q62</f>
        <v>0</v>
      </c>
      <c r="R60" s="4">
        <f>Trading!R62</f>
        <v>0</v>
      </c>
      <c r="S60" s="4">
        <f>Trading!S62</f>
        <v>0</v>
      </c>
      <c r="T60" s="4">
        <f>Trading!T62</f>
        <v>0</v>
      </c>
      <c r="U60" s="4">
        <f>Trading!U62</f>
        <v>0</v>
      </c>
      <c r="V60" s="4">
        <f>Trading!V62</f>
        <v>0</v>
      </c>
      <c r="W60" s="4">
        <f>Trading!W62</f>
        <v>0</v>
      </c>
      <c r="X60" s="4">
        <f>Trading!X62</f>
        <v>0</v>
      </c>
      <c r="Y60" s="4">
        <f>Trading!Y62</f>
        <v>0</v>
      </c>
      <c r="Z60" s="4">
        <f>Trading!Z62</f>
        <v>0</v>
      </c>
      <c r="AA60" s="4">
        <f>Trading!AA62</f>
        <v>0</v>
      </c>
      <c r="AB60" s="4">
        <f>Trading!AB62</f>
        <v>0</v>
      </c>
      <c r="AC60" s="4">
        <f>Trading!AC62</f>
        <v>0</v>
      </c>
      <c r="AD60" s="4">
        <f>Trading!AD62</f>
        <v>0</v>
      </c>
      <c r="AE60" s="4">
        <f>Trading!AE62</f>
        <v>0</v>
      </c>
      <c r="AF60" s="4">
        <f>Trading!AF62</f>
        <v>0</v>
      </c>
      <c r="AG60" s="4">
        <f>Trading!AG62</f>
        <v>0</v>
      </c>
      <c r="AH60" s="4">
        <f>Trading!AH62</f>
        <v>0</v>
      </c>
      <c r="AI60" s="4">
        <f>Trading!AI62</f>
        <v>0</v>
      </c>
      <c r="AJ60" s="4">
        <f>Trading!AJ62</f>
        <v>0</v>
      </c>
      <c r="AK60" s="4">
        <f>Trading!AK62</f>
        <v>0</v>
      </c>
      <c r="AL60" s="4">
        <f>Trading!AL62</f>
        <v>0</v>
      </c>
      <c r="AM60" s="4">
        <f>Trading!AM62</f>
        <v>0</v>
      </c>
      <c r="AN60" s="4">
        <f>Trading!AN62</f>
        <v>0</v>
      </c>
      <c r="AO60" s="4">
        <f>Trading!AO62</f>
        <v>0</v>
      </c>
      <c r="AP60" s="4">
        <f>Trading!AP62</f>
        <v>0</v>
      </c>
      <c r="AQ60" s="4">
        <f>Trading!AQ62</f>
        <v>0</v>
      </c>
      <c r="AR60" s="4">
        <f>Trading!AR62</f>
        <v>0</v>
      </c>
      <c r="AS60" s="4">
        <f>Trading!AS62</f>
        <v>0</v>
      </c>
      <c r="AT60" s="4">
        <f>Trading!AT62</f>
        <v>0</v>
      </c>
      <c r="AU60" s="4">
        <f>Trading!AU62</f>
        <v>0</v>
      </c>
      <c r="AV60" s="4">
        <f>Trading!AV62</f>
        <v>0</v>
      </c>
      <c r="AW60" s="4">
        <f>Trading!AW62</f>
        <v>0</v>
      </c>
      <c r="AX60" s="4">
        <f>Trading!AX62</f>
        <v>0</v>
      </c>
      <c r="AY60" s="4">
        <f>Trading!AY62</f>
        <v>0</v>
      </c>
      <c r="AZ60" s="4">
        <f>Trading!AZ62</f>
        <v>0</v>
      </c>
      <c r="BA60" s="4">
        <f>Trading!BA62</f>
        <v>0</v>
      </c>
      <c r="BB60" s="4">
        <f>Trading!BB62</f>
        <v>0</v>
      </c>
      <c r="BC60" s="4">
        <f>Trading!BC62</f>
        <v>0</v>
      </c>
      <c r="BD60" s="4">
        <f>Trading!BD62</f>
        <v>0</v>
      </c>
      <c r="BE60" s="4">
        <f>Trading!BE62</f>
        <v>0</v>
      </c>
      <c r="BF60" s="4">
        <f>Trading!BF62</f>
        <v>0</v>
      </c>
      <c r="BG60" s="4">
        <f>Trading!BG62</f>
        <v>0</v>
      </c>
      <c r="BH60" s="4">
        <f>Trading!BH62</f>
        <v>0</v>
      </c>
      <c r="BI60" s="4">
        <f>Trading!BI62</f>
        <v>0</v>
      </c>
      <c r="BJ60" s="4">
        <f>Trading!BJ62</f>
        <v>0</v>
      </c>
      <c r="BK60" s="4">
        <f>Trading!BK62</f>
        <v>0</v>
      </c>
      <c r="BL60" s="4">
        <f>Trading!BL62</f>
        <v>0</v>
      </c>
      <c r="BM60" s="4">
        <f>Trading!BM62</f>
        <v>0</v>
      </c>
      <c r="BN60" s="4">
        <f>Trading!BN62</f>
        <v>0</v>
      </c>
      <c r="BO60" s="4">
        <f>Trading!BO62</f>
        <v>0</v>
      </c>
      <c r="BP60" s="4">
        <f>Trading!BP62</f>
        <v>0</v>
      </c>
      <c r="BQ60" s="4">
        <f>Trading!BQ62</f>
        <v>0</v>
      </c>
      <c r="BR60" s="4">
        <f>Trading!BR62</f>
        <v>0</v>
      </c>
      <c r="BS60" s="4">
        <f>Trading!BS62</f>
        <v>0</v>
      </c>
      <c r="BT60" s="4">
        <f>Trading!BT62</f>
        <v>0</v>
      </c>
      <c r="BU60" s="4">
        <f>Trading!BU62</f>
        <v>0</v>
      </c>
      <c r="BV60" s="4">
        <f>Trading!BV62</f>
        <v>0</v>
      </c>
      <c r="BW60" s="4">
        <f>Trading!BW62</f>
        <v>0</v>
      </c>
      <c r="BX60" s="4">
        <f>Trading!BX62</f>
        <v>0</v>
      </c>
      <c r="BY60" s="4">
        <f>Trading!BY62</f>
        <v>0</v>
      </c>
      <c r="BZ60" s="4">
        <f>Trading!BZ62</f>
        <v>0</v>
      </c>
      <c r="CA60" s="4">
        <f>Trading!CA62</f>
        <v>0</v>
      </c>
      <c r="CB60" s="4">
        <f>Trading!CB62</f>
        <v>0</v>
      </c>
      <c r="CC60" s="4">
        <f>Trading!CC62</f>
        <v>0</v>
      </c>
      <c r="CD60" s="4">
        <f>Trading!CD62</f>
        <v>0</v>
      </c>
      <c r="CE60" s="4">
        <f>Trading!CE62</f>
        <v>0</v>
      </c>
      <c r="CF60" s="4">
        <f>Trading!CF62</f>
        <v>0</v>
      </c>
      <c r="CG60" s="4">
        <f>Trading!CG62</f>
        <v>0</v>
      </c>
      <c r="CH60" s="4">
        <f>Trading!CH62</f>
        <v>0</v>
      </c>
      <c r="CI60" s="4">
        <f>Trading!CI62</f>
        <v>0</v>
      </c>
      <c r="CJ60" s="4">
        <f>Trading!CJ62</f>
        <v>0</v>
      </c>
      <c r="CK60" s="4">
        <f>Trading!CK62</f>
        <v>0</v>
      </c>
      <c r="CL60" s="4">
        <f>Trading!CL62</f>
        <v>0</v>
      </c>
      <c r="CM60" s="4">
        <f>Trading!CM62</f>
        <v>0</v>
      </c>
      <c r="CN60" s="4">
        <f>Trading!CN62</f>
        <v>0</v>
      </c>
      <c r="CO60" s="4">
        <f>Trading!CO62</f>
        <v>0</v>
      </c>
      <c r="CP60" s="4">
        <f>Trading!CP62</f>
        <v>0</v>
      </c>
      <c r="CQ60" s="4">
        <f>Trading!CQ62</f>
        <v>0</v>
      </c>
      <c r="CR60" s="4">
        <f>Trading!CR62</f>
        <v>0</v>
      </c>
      <c r="CS60" s="4">
        <f>Trading!CS62</f>
        <v>0</v>
      </c>
      <c r="CT60" s="4">
        <f>Trading!CT62</f>
        <v>0</v>
      </c>
      <c r="CU60" s="4">
        <f>Trading!CU62</f>
        <v>0</v>
      </c>
      <c r="CV60" s="4">
        <f>Trading!CV62</f>
        <v>0</v>
      </c>
      <c r="CW60" s="4">
        <f>Trading!CW62</f>
        <v>0</v>
      </c>
      <c r="CX60" s="4">
        <f>Trading!CX62</f>
        <v>0</v>
      </c>
      <c r="CY60" s="4">
        <f>Trading!CY62</f>
        <v>0</v>
      </c>
      <c r="CZ60" s="4">
        <f>Trading!CZ62</f>
        <v>0</v>
      </c>
      <c r="DA60" s="4">
        <f>Trading!DA62</f>
        <v>0</v>
      </c>
      <c r="DB60" s="4">
        <f>Trading!DB62</f>
        <v>0</v>
      </c>
      <c r="DC60" s="4">
        <f>Trading!DC62</f>
        <v>0</v>
      </c>
      <c r="DD60" s="4">
        <f>Trading!DD62</f>
        <v>0</v>
      </c>
      <c r="DE60" s="4">
        <f>Trading!DE62</f>
        <v>0</v>
      </c>
      <c r="DF60" s="4">
        <f>Trading!DF62</f>
        <v>0</v>
      </c>
      <c r="DG60" s="4">
        <f>Trading!DG62</f>
        <v>0</v>
      </c>
      <c r="DH60" s="4">
        <f>Trading!DH62</f>
        <v>0</v>
      </c>
      <c r="DI60" s="4">
        <f>Trading!DI62</f>
        <v>0</v>
      </c>
      <c r="DJ60" s="4">
        <f>Trading!DJ62</f>
        <v>0</v>
      </c>
      <c r="DK60" s="4">
        <f>Trading!DK62</f>
        <v>0</v>
      </c>
      <c r="DL60" s="4">
        <f>Trading!DL62</f>
        <v>0</v>
      </c>
      <c r="DM60" s="4">
        <f>Trading!DM62</f>
        <v>0</v>
      </c>
      <c r="DN60" s="4">
        <f>Trading!DN62</f>
        <v>0</v>
      </c>
      <c r="DO60" s="4">
        <f>Trading!DO62</f>
        <v>0</v>
      </c>
      <c r="DP60" s="4">
        <f>Trading!DP62</f>
        <v>0</v>
      </c>
      <c r="DQ60" s="4">
        <f>Trading!DQ62</f>
        <v>0</v>
      </c>
      <c r="DR60" s="4">
        <f>Trading!DR62</f>
        <v>0</v>
      </c>
      <c r="DS60" s="4">
        <f>Trading!DS62</f>
        <v>0</v>
      </c>
      <c r="DT60" s="4">
        <f>Trading!DT62</f>
        <v>0</v>
      </c>
      <c r="DU60" s="4">
        <f>Trading!DU62</f>
        <v>0</v>
      </c>
      <c r="DV60" s="4">
        <f>Trading!DV62</f>
        <v>0</v>
      </c>
      <c r="DW60" s="4">
        <f>Trading!DW62</f>
        <v>0</v>
      </c>
      <c r="DX60" s="4">
        <f>Trading!DX62</f>
        <v>0</v>
      </c>
      <c r="DY60" s="4">
        <f>Trading!DY62</f>
        <v>0</v>
      </c>
      <c r="DZ60" s="4">
        <f>Trading!DZ62</f>
        <v>0</v>
      </c>
      <c r="EA60" s="4">
        <f>Trading!EA62</f>
        <v>0</v>
      </c>
      <c r="EB60" s="4">
        <f>Trading!EB62</f>
        <v>0</v>
      </c>
      <c r="EC60" s="4">
        <f>Trading!EC62</f>
        <v>0</v>
      </c>
      <c r="ED60" s="4">
        <f>Trading!ED62</f>
        <v>0</v>
      </c>
      <c r="EE60" s="4">
        <f>Trading!EE62</f>
        <v>0</v>
      </c>
      <c r="EF60" s="4">
        <f>Trading!EF62</f>
        <v>0</v>
      </c>
      <c r="EG60" s="4">
        <f>Trading!EG62</f>
        <v>0</v>
      </c>
      <c r="EH60" s="4">
        <f>Trading!EH62</f>
        <v>0</v>
      </c>
      <c r="EI60" s="4">
        <f>Trading!EI62</f>
        <v>0</v>
      </c>
      <c r="EJ60" s="4">
        <f>Trading!EJ62</f>
        <v>0</v>
      </c>
      <c r="EK60" s="4">
        <f>Trading!EK62</f>
        <v>0</v>
      </c>
      <c r="EL60" s="4">
        <f>Trading!EL62</f>
        <v>0</v>
      </c>
      <c r="EM60" s="4">
        <f>Trading!EM62</f>
        <v>0</v>
      </c>
      <c r="EN60" s="4">
        <f>Trading!EN62</f>
        <v>0</v>
      </c>
      <c r="EO60" s="4">
        <f>Trading!EO62</f>
        <v>0</v>
      </c>
      <c r="EP60" s="4">
        <f>Trading!EP62</f>
        <v>0</v>
      </c>
      <c r="EQ60" s="4">
        <f>Trading!EQ62</f>
        <v>0</v>
      </c>
      <c r="ER60" s="4">
        <f>Trading!ER62</f>
        <v>0</v>
      </c>
      <c r="ES60" s="4">
        <f>Trading!ES62</f>
        <v>0</v>
      </c>
      <c r="ET60" s="4">
        <f>Trading!ET62</f>
        <v>0</v>
      </c>
      <c r="EU60" s="4">
        <f>Trading!EU62</f>
        <v>0</v>
      </c>
      <c r="EV60" s="4">
        <f>Trading!EV62</f>
        <v>0</v>
      </c>
      <c r="EW60" s="4">
        <f>Trading!EW62</f>
        <v>0</v>
      </c>
      <c r="EX60" s="4">
        <f>Trading!EX62</f>
        <v>0</v>
      </c>
      <c r="EY60" s="4">
        <f>Trading!EY62</f>
        <v>0</v>
      </c>
      <c r="EZ60" s="4">
        <f>Trading!EZ62</f>
        <v>0</v>
      </c>
      <c r="FA60" s="4">
        <f>Trading!FA62</f>
        <v>0</v>
      </c>
      <c r="FB60" s="4">
        <f>Trading!FB62</f>
        <v>0</v>
      </c>
    </row>
    <row r="61" spans="1:162" x14ac:dyDescent="0.3">
      <c r="A61" s="3" t="s">
        <v>108</v>
      </c>
      <c r="E61" s="4">
        <f>SUM(C60:N60)</f>
        <v>4200</v>
      </c>
      <c r="O61" s="4"/>
      <c r="P61" s="4"/>
      <c r="Q61" s="4">
        <f>SUM(O60:Z60)</f>
        <v>0</v>
      </c>
      <c r="AC61" s="4">
        <f>SUM(AA60:AL60)</f>
        <v>0</v>
      </c>
      <c r="AO61" s="4">
        <f>SUM(AM60:AX60)</f>
        <v>0</v>
      </c>
      <c r="BA61" s="4">
        <f>SUM(AY60:BJ60)</f>
        <v>0</v>
      </c>
      <c r="BM61" s="4">
        <f>SUM(BK60:BV60)</f>
        <v>0</v>
      </c>
      <c r="BY61" s="4">
        <v>5250</v>
      </c>
    </row>
    <row r="63" spans="1:162" x14ac:dyDescent="0.3">
      <c r="A63" s="3" t="s">
        <v>6</v>
      </c>
      <c r="C63" s="4">
        <f>Trading!C63</f>
        <v>300</v>
      </c>
      <c r="D63" s="4">
        <f>Trading!D63</f>
        <v>300</v>
      </c>
      <c r="E63" s="4">
        <f>Trading!E63</f>
        <v>300</v>
      </c>
      <c r="F63" s="4">
        <f>Trading!F63</f>
        <v>300</v>
      </c>
      <c r="G63" s="4">
        <f>Trading!G63</f>
        <v>300</v>
      </c>
      <c r="H63" s="4">
        <f>Trading!H63</f>
        <v>300</v>
      </c>
      <c r="I63" s="4">
        <f>Trading!I63</f>
        <v>300</v>
      </c>
      <c r="J63" s="4">
        <f>Trading!J63</f>
        <v>300</v>
      </c>
      <c r="K63" s="4">
        <f>Trading!K63</f>
        <v>300</v>
      </c>
      <c r="L63" s="4">
        <f>Trading!L63</f>
        <v>300</v>
      </c>
      <c r="M63" s="4">
        <f>Trading!M63</f>
        <v>300</v>
      </c>
      <c r="N63" s="4">
        <f>Trading!N63</f>
        <v>300</v>
      </c>
      <c r="O63" s="4">
        <f>Trading!O63</f>
        <v>300</v>
      </c>
      <c r="P63" s="4">
        <f>Trading!P63</f>
        <v>300</v>
      </c>
      <c r="Q63" s="4">
        <f>Trading!Q63</f>
        <v>300</v>
      </c>
      <c r="R63" s="4">
        <f>Trading!R63</f>
        <v>300</v>
      </c>
      <c r="S63" s="4">
        <f>Trading!S63</f>
        <v>300</v>
      </c>
      <c r="T63" s="4">
        <f>Trading!T63</f>
        <v>300</v>
      </c>
      <c r="U63" s="4">
        <f>Trading!U63</f>
        <v>300</v>
      </c>
      <c r="V63" s="4">
        <f>Trading!V63</f>
        <v>300</v>
      </c>
      <c r="W63" s="4">
        <f>Trading!W63</f>
        <v>300</v>
      </c>
      <c r="X63" s="4">
        <f>Trading!X63</f>
        <v>300</v>
      </c>
      <c r="Y63" s="4">
        <f>Trading!Y63</f>
        <v>300</v>
      </c>
      <c r="Z63" s="4">
        <f>Trading!Z63</f>
        <v>300</v>
      </c>
      <c r="AA63" s="4">
        <f>Trading!AA63</f>
        <v>300</v>
      </c>
      <c r="AB63" s="4">
        <f>Trading!AB63</f>
        <v>300</v>
      </c>
      <c r="AC63" s="4">
        <f>Trading!AC63</f>
        <v>300</v>
      </c>
      <c r="AD63" s="4">
        <f>Trading!AD63</f>
        <v>300</v>
      </c>
      <c r="AE63" s="4">
        <f>Trading!AE63</f>
        <v>300</v>
      </c>
      <c r="AF63" s="4">
        <f>Trading!AF63</f>
        <v>300</v>
      </c>
      <c r="AG63" s="4">
        <f>Trading!AG63</f>
        <v>300</v>
      </c>
      <c r="AH63" s="4">
        <f>Trading!AH63</f>
        <v>300</v>
      </c>
      <c r="AI63" s="4">
        <f>Trading!AI63</f>
        <v>300</v>
      </c>
      <c r="AJ63" s="4">
        <f>Trading!AJ63</f>
        <v>300</v>
      </c>
      <c r="AK63" s="4">
        <f>Trading!AK63</f>
        <v>300</v>
      </c>
      <c r="AL63" s="4">
        <f>Trading!AL63</f>
        <v>300</v>
      </c>
      <c r="AM63" s="4">
        <f>Trading!AM63</f>
        <v>300</v>
      </c>
      <c r="AN63" s="4">
        <f>Trading!AN63</f>
        <v>300</v>
      </c>
      <c r="AO63" s="4">
        <f>Trading!AO63</f>
        <v>300</v>
      </c>
      <c r="AP63" s="4">
        <f>Trading!AP63</f>
        <v>300</v>
      </c>
      <c r="AQ63" s="4">
        <f>Trading!AQ63</f>
        <v>300</v>
      </c>
      <c r="AR63" s="4">
        <f>Trading!AR63</f>
        <v>300</v>
      </c>
      <c r="AS63" s="4">
        <f>Trading!AS63</f>
        <v>300</v>
      </c>
      <c r="AT63" s="4">
        <f>Trading!AT63</f>
        <v>300</v>
      </c>
      <c r="AU63" s="4">
        <f>Trading!AU63</f>
        <v>300</v>
      </c>
      <c r="AV63" s="4">
        <f>Trading!AV63</f>
        <v>300</v>
      </c>
      <c r="AW63" s="4">
        <f>Trading!AW63</f>
        <v>300</v>
      </c>
      <c r="AX63" s="4">
        <f>Trading!AX63</f>
        <v>300</v>
      </c>
      <c r="AY63" s="4">
        <f>Trading!AY63</f>
        <v>300</v>
      </c>
      <c r="AZ63" s="4">
        <f>Trading!AZ63</f>
        <v>300</v>
      </c>
      <c r="BA63" s="4">
        <f>Trading!BA63</f>
        <v>300</v>
      </c>
      <c r="BB63" s="4">
        <f>Trading!BB63</f>
        <v>300</v>
      </c>
      <c r="BC63" s="4">
        <f>Trading!BC63</f>
        <v>300</v>
      </c>
      <c r="BD63" s="4">
        <f>Trading!BD63</f>
        <v>300</v>
      </c>
      <c r="BE63" s="4">
        <f>Trading!BE63</f>
        <v>300</v>
      </c>
      <c r="BF63" s="4">
        <f>Trading!BF63</f>
        <v>300</v>
      </c>
      <c r="BG63" s="4">
        <f>Trading!BG63</f>
        <v>300</v>
      </c>
      <c r="BH63" s="4">
        <f>Trading!BH63</f>
        <v>300</v>
      </c>
      <c r="BI63" s="4">
        <f>Trading!BI63</f>
        <v>300</v>
      </c>
      <c r="BJ63" s="4">
        <f>Trading!BJ63</f>
        <v>300</v>
      </c>
      <c r="BK63" s="4">
        <f>Trading!BK63</f>
        <v>300</v>
      </c>
      <c r="BL63" s="4">
        <f>Trading!BL63</f>
        <v>300</v>
      </c>
      <c r="BM63" s="4">
        <f>Trading!BM63</f>
        <v>300</v>
      </c>
      <c r="BN63" s="4">
        <f>Trading!BN63</f>
        <v>300</v>
      </c>
      <c r="BO63" s="4">
        <f>Trading!BO63</f>
        <v>300</v>
      </c>
      <c r="BP63" s="4">
        <f>Trading!BP63</f>
        <v>300</v>
      </c>
      <c r="BQ63" s="4">
        <f>Trading!BQ63</f>
        <v>300</v>
      </c>
      <c r="BR63" s="4">
        <f>Trading!BR63</f>
        <v>300</v>
      </c>
      <c r="BS63" s="4">
        <f>Trading!BS63</f>
        <v>300</v>
      </c>
      <c r="BT63" s="4">
        <f>Trading!BT63</f>
        <v>300</v>
      </c>
      <c r="BU63" s="4">
        <f>Trading!BU63</f>
        <v>300</v>
      </c>
      <c r="BV63" s="4">
        <f>Trading!BV63</f>
        <v>300</v>
      </c>
      <c r="BW63" s="4">
        <f>Trading!BW63</f>
        <v>300</v>
      </c>
      <c r="BX63" s="4">
        <f>Trading!BX63</f>
        <v>300</v>
      </c>
      <c r="BY63" s="4">
        <f>Trading!BY63</f>
        <v>300</v>
      </c>
      <c r="BZ63" s="4">
        <f>Trading!BZ63</f>
        <v>300</v>
      </c>
      <c r="CA63" s="4">
        <f>Trading!CA63</f>
        <v>300</v>
      </c>
      <c r="CB63" s="4">
        <f>Trading!CB63</f>
        <v>300</v>
      </c>
      <c r="CC63" s="4">
        <f>Trading!CC63</f>
        <v>300</v>
      </c>
      <c r="CD63" s="4">
        <f>Trading!CD63</f>
        <v>300</v>
      </c>
      <c r="CE63" s="4">
        <f>Trading!CE63</f>
        <v>300</v>
      </c>
      <c r="CF63" s="4">
        <f>Trading!CF63</f>
        <v>300</v>
      </c>
      <c r="CG63" s="4">
        <f>Trading!CG63</f>
        <v>300</v>
      </c>
      <c r="CH63" s="4">
        <f>Trading!CH63</f>
        <v>300</v>
      </c>
      <c r="CI63" s="4">
        <f>Trading!CI63</f>
        <v>300</v>
      </c>
      <c r="CJ63" s="4">
        <f>Trading!CJ63</f>
        <v>300</v>
      </c>
      <c r="CK63" s="4">
        <f>Trading!CK63</f>
        <v>300</v>
      </c>
      <c r="CL63" s="4">
        <f>Trading!CL63</f>
        <v>300</v>
      </c>
      <c r="CM63" s="4">
        <f>Trading!CM63</f>
        <v>300</v>
      </c>
      <c r="CN63" s="4">
        <f>Trading!CN63</f>
        <v>300</v>
      </c>
      <c r="CO63" s="4">
        <f>Trading!CO63</f>
        <v>300</v>
      </c>
      <c r="CP63" s="4">
        <f>Trading!CP63</f>
        <v>300</v>
      </c>
      <c r="CQ63" s="4">
        <f>Trading!CQ63</f>
        <v>300</v>
      </c>
      <c r="CR63" s="4">
        <f>Trading!CR63</f>
        <v>300</v>
      </c>
      <c r="CS63" s="4">
        <f>Trading!CS63</f>
        <v>300</v>
      </c>
      <c r="CT63" s="4">
        <f>Trading!CT63</f>
        <v>300</v>
      </c>
      <c r="CU63" s="4">
        <f>Trading!CU63</f>
        <v>300</v>
      </c>
      <c r="CV63" s="4">
        <f>Trading!CV63</f>
        <v>300</v>
      </c>
      <c r="CW63" s="4">
        <f>Trading!CW63</f>
        <v>300</v>
      </c>
      <c r="CX63" s="4">
        <f>Trading!CX63</f>
        <v>300</v>
      </c>
      <c r="CY63" s="4">
        <f>Trading!CY63</f>
        <v>300</v>
      </c>
      <c r="CZ63" s="4">
        <f>Trading!CZ63</f>
        <v>300</v>
      </c>
      <c r="DA63" s="4">
        <f>Trading!DA63</f>
        <v>300</v>
      </c>
      <c r="DB63" s="4">
        <f>Trading!DB63</f>
        <v>300</v>
      </c>
      <c r="DC63" s="4">
        <f>Trading!DC63</f>
        <v>300</v>
      </c>
      <c r="DD63" s="4">
        <f>Trading!DD63</f>
        <v>300</v>
      </c>
      <c r="DE63" s="4">
        <f>Trading!DE63</f>
        <v>300</v>
      </c>
      <c r="DF63" s="4">
        <f>Trading!DF63</f>
        <v>300</v>
      </c>
      <c r="DG63" s="4">
        <f>Trading!DG63</f>
        <v>300</v>
      </c>
      <c r="DH63" s="4">
        <f>Trading!DH63</f>
        <v>300</v>
      </c>
      <c r="DI63" s="4">
        <f>Trading!DI63</f>
        <v>300</v>
      </c>
      <c r="DJ63" s="4">
        <f>Trading!DJ63</f>
        <v>300</v>
      </c>
      <c r="DK63" s="4">
        <f>Trading!DK63</f>
        <v>300</v>
      </c>
      <c r="DL63" s="4">
        <f>Trading!DL63</f>
        <v>300</v>
      </c>
      <c r="DM63" s="4">
        <f>Trading!DM63</f>
        <v>300</v>
      </c>
      <c r="DN63" s="4">
        <f>Trading!DN63</f>
        <v>300</v>
      </c>
      <c r="DO63" s="4">
        <f>Trading!DO63</f>
        <v>300</v>
      </c>
      <c r="DP63" s="4">
        <f>Trading!DP63</f>
        <v>300</v>
      </c>
      <c r="DQ63" s="4">
        <f>Trading!DQ63</f>
        <v>300</v>
      </c>
      <c r="DR63" s="4">
        <f>Trading!DR63</f>
        <v>300</v>
      </c>
      <c r="DS63" s="4">
        <f>Trading!DS63</f>
        <v>300</v>
      </c>
      <c r="DT63" s="4">
        <f>Trading!DT63</f>
        <v>300</v>
      </c>
      <c r="DU63" s="4">
        <f>Trading!DU63</f>
        <v>300</v>
      </c>
      <c r="DV63" s="4">
        <f>Trading!DV63</f>
        <v>300</v>
      </c>
      <c r="DW63" s="4">
        <f>Trading!DW63</f>
        <v>300</v>
      </c>
      <c r="DX63" s="4">
        <f>Trading!DX63</f>
        <v>300</v>
      </c>
      <c r="DY63" s="4">
        <f>Trading!DY63</f>
        <v>300</v>
      </c>
      <c r="DZ63" s="4">
        <f>Trading!DZ63</f>
        <v>300</v>
      </c>
      <c r="EA63" s="4">
        <f>Trading!EA63</f>
        <v>300</v>
      </c>
      <c r="EB63" s="4">
        <f>Trading!EB63</f>
        <v>300</v>
      </c>
      <c r="EC63" s="4">
        <f>Trading!EC63</f>
        <v>300</v>
      </c>
      <c r="ED63" s="4">
        <f>Trading!ED63</f>
        <v>300</v>
      </c>
      <c r="EE63" s="4">
        <f>Trading!EE63</f>
        <v>300</v>
      </c>
      <c r="EF63" s="4">
        <f>Trading!EF63</f>
        <v>300</v>
      </c>
      <c r="EG63" s="4">
        <f>Trading!EG63</f>
        <v>300</v>
      </c>
      <c r="EH63" s="4">
        <f>Trading!EH63</f>
        <v>300</v>
      </c>
      <c r="EI63" s="4">
        <f>Trading!EI63</f>
        <v>300</v>
      </c>
      <c r="EJ63" s="4">
        <f>Trading!EJ63</f>
        <v>300</v>
      </c>
      <c r="EK63" s="4">
        <f>Trading!EK63</f>
        <v>300</v>
      </c>
      <c r="EL63" s="4">
        <f>Trading!EL63</f>
        <v>300</v>
      </c>
      <c r="EM63" s="4">
        <f>Trading!EM63</f>
        <v>300</v>
      </c>
      <c r="EN63" s="4">
        <f>Trading!EN63</f>
        <v>300</v>
      </c>
      <c r="EO63" s="4">
        <f>Trading!EO63</f>
        <v>300</v>
      </c>
      <c r="EP63" s="4">
        <f>Trading!EP63</f>
        <v>300</v>
      </c>
      <c r="EQ63" s="4">
        <f>Trading!EQ63</f>
        <v>300</v>
      </c>
      <c r="ER63" s="4">
        <f>Trading!ER63</f>
        <v>300</v>
      </c>
      <c r="ES63" s="4">
        <f>Trading!ES63</f>
        <v>300</v>
      </c>
      <c r="ET63" s="4">
        <f>Trading!ET63</f>
        <v>300</v>
      </c>
      <c r="EU63" s="4">
        <f>Trading!EU63</f>
        <v>300</v>
      </c>
      <c r="EV63" s="4">
        <f>Trading!EV63</f>
        <v>300</v>
      </c>
      <c r="EW63" s="4">
        <f>Trading!EW63</f>
        <v>300</v>
      </c>
      <c r="EX63" s="4">
        <f>Trading!EX63</f>
        <v>300</v>
      </c>
      <c r="EY63" s="4">
        <f>Trading!EY63</f>
        <v>300</v>
      </c>
      <c r="EZ63" s="4">
        <f>Trading!EZ63</f>
        <v>300</v>
      </c>
      <c r="FA63" s="4">
        <f>Trading!FA63</f>
        <v>300</v>
      </c>
      <c r="FB63" s="4">
        <f>Trading!FB63</f>
        <v>300</v>
      </c>
    </row>
    <row r="64" spans="1:162" x14ac:dyDescent="0.3">
      <c r="A64" s="3" t="s">
        <v>108</v>
      </c>
      <c r="F64" s="4">
        <f>SUM(C63:N63)</f>
        <v>3600</v>
      </c>
      <c r="R64" s="4">
        <f>SUM(O63:Z63)</f>
        <v>3600</v>
      </c>
      <c r="AD64" s="4">
        <f>SUM(AA63:AL63)</f>
        <v>3600</v>
      </c>
      <c r="AP64" s="4">
        <f>SUM(AM63:AX63)</f>
        <v>3600</v>
      </c>
      <c r="BB64" s="4">
        <f>SUM(AY63:BJ63)</f>
        <v>3600</v>
      </c>
      <c r="BN64" s="4">
        <f>SUM(BK63:BV63)</f>
        <v>3600</v>
      </c>
      <c r="BZ64" s="4">
        <f>SUM(BW63:CH63)</f>
        <v>3600</v>
      </c>
      <c r="CL64" s="4">
        <f>SUM(CI63:CT63)</f>
        <v>3600</v>
      </c>
      <c r="CX64" s="4">
        <f>SUM(CU63:DF63)</f>
        <v>3600</v>
      </c>
      <c r="DJ64" s="4">
        <f>SUM(DG63:DR63)</f>
        <v>3600</v>
      </c>
      <c r="DV64" s="4">
        <f>SUM(DS63:ED63)</f>
        <v>3600</v>
      </c>
      <c r="EH64" s="4">
        <f>SUM(EE63:EP63)</f>
        <v>3600</v>
      </c>
      <c r="ET64" s="4">
        <f>SUM(EQ63:FB63)</f>
        <v>3600</v>
      </c>
      <c r="FF64" s="4">
        <f>SUM(FC63:FN63)</f>
        <v>0</v>
      </c>
    </row>
    <row r="66" spans="1:164" x14ac:dyDescent="0.3">
      <c r="A66" s="3" t="s">
        <v>7</v>
      </c>
      <c r="C66" s="4">
        <f>Trading!C64</f>
        <v>300</v>
      </c>
      <c r="D66" s="4">
        <f>Trading!D64</f>
        <v>300</v>
      </c>
      <c r="E66" s="4">
        <f>Trading!E64</f>
        <v>300</v>
      </c>
      <c r="F66" s="4">
        <f>Trading!F64</f>
        <v>300</v>
      </c>
      <c r="G66" s="4">
        <f>Trading!G64</f>
        <v>300</v>
      </c>
      <c r="H66" s="4">
        <f>Trading!H64</f>
        <v>300</v>
      </c>
      <c r="I66" s="4">
        <f>Trading!I64</f>
        <v>300</v>
      </c>
      <c r="J66" s="4">
        <f>Trading!J64</f>
        <v>300</v>
      </c>
      <c r="K66" s="4">
        <f>Trading!K64</f>
        <v>300</v>
      </c>
      <c r="L66" s="4">
        <f>Trading!L64</f>
        <v>300</v>
      </c>
      <c r="M66" s="4">
        <f>Trading!M64</f>
        <v>300</v>
      </c>
      <c r="N66" s="4">
        <f>Trading!N64</f>
        <v>300</v>
      </c>
      <c r="O66" s="4">
        <f>Trading!O64</f>
        <v>300</v>
      </c>
      <c r="P66" s="4">
        <f>Trading!P64</f>
        <v>300</v>
      </c>
      <c r="Q66" s="4">
        <f>Trading!Q64</f>
        <v>300</v>
      </c>
      <c r="R66" s="4">
        <f>Trading!R64</f>
        <v>300</v>
      </c>
      <c r="S66" s="4">
        <f>Trading!S64</f>
        <v>300</v>
      </c>
      <c r="T66" s="4">
        <f>Trading!T64</f>
        <v>300</v>
      </c>
      <c r="U66" s="4">
        <f>Trading!U64</f>
        <v>300</v>
      </c>
      <c r="V66" s="4">
        <f>Trading!V64</f>
        <v>300</v>
      </c>
      <c r="W66" s="4">
        <f>Trading!W64</f>
        <v>300</v>
      </c>
      <c r="X66" s="4">
        <f>Trading!X64</f>
        <v>300</v>
      </c>
      <c r="Y66" s="4">
        <f>Trading!Y64</f>
        <v>300</v>
      </c>
      <c r="Z66" s="4">
        <f>Trading!Z64</f>
        <v>300</v>
      </c>
      <c r="AA66" s="4">
        <f>Trading!AA64</f>
        <v>300</v>
      </c>
      <c r="AB66" s="4">
        <f>Trading!AB64</f>
        <v>300</v>
      </c>
      <c r="AC66" s="4">
        <f>Trading!AC64</f>
        <v>300</v>
      </c>
      <c r="AD66" s="4">
        <f>Trading!AD64</f>
        <v>300</v>
      </c>
      <c r="AE66" s="4">
        <f>Trading!AE64</f>
        <v>300</v>
      </c>
      <c r="AF66" s="4">
        <f>Trading!AF64</f>
        <v>300</v>
      </c>
      <c r="AG66" s="4">
        <f>Trading!AG64</f>
        <v>300</v>
      </c>
      <c r="AH66" s="4">
        <f>Trading!AH64</f>
        <v>300</v>
      </c>
      <c r="AI66" s="4">
        <f>Trading!AI64</f>
        <v>300</v>
      </c>
      <c r="AJ66" s="4">
        <f>Trading!AJ64</f>
        <v>300</v>
      </c>
      <c r="AK66" s="4">
        <f>Trading!AK64</f>
        <v>300</v>
      </c>
      <c r="AL66" s="4">
        <f>Trading!AL64</f>
        <v>300</v>
      </c>
      <c r="AM66" s="4">
        <f>Trading!AM64</f>
        <v>300</v>
      </c>
      <c r="AN66" s="4">
        <f>Trading!AN64</f>
        <v>300</v>
      </c>
      <c r="AO66" s="4">
        <f>Trading!AO64</f>
        <v>300</v>
      </c>
      <c r="AP66" s="4">
        <f>Trading!AP64</f>
        <v>300</v>
      </c>
      <c r="AQ66" s="4">
        <f>Trading!AQ64</f>
        <v>300</v>
      </c>
      <c r="AR66" s="4">
        <f>Trading!AR64</f>
        <v>300</v>
      </c>
      <c r="AS66" s="4">
        <f>Trading!AS64</f>
        <v>300</v>
      </c>
      <c r="AT66" s="4">
        <f>Trading!AT64</f>
        <v>300</v>
      </c>
      <c r="AU66" s="4">
        <f>Trading!AU64</f>
        <v>300</v>
      </c>
      <c r="AV66" s="4">
        <f>Trading!AV64</f>
        <v>300</v>
      </c>
      <c r="AW66" s="4">
        <f>Trading!AW64</f>
        <v>300</v>
      </c>
      <c r="AX66" s="4">
        <f>Trading!AX64</f>
        <v>300</v>
      </c>
      <c r="AY66" s="4">
        <f>Trading!AY64</f>
        <v>300</v>
      </c>
      <c r="AZ66" s="4">
        <f>Trading!AZ64</f>
        <v>300</v>
      </c>
      <c r="BA66" s="4">
        <f>Trading!BA64</f>
        <v>300</v>
      </c>
      <c r="BB66" s="4">
        <f>Trading!BB64</f>
        <v>300</v>
      </c>
      <c r="BC66" s="4">
        <f>Trading!BC64</f>
        <v>300</v>
      </c>
      <c r="BD66" s="4">
        <f>Trading!BD64</f>
        <v>300</v>
      </c>
      <c r="BE66" s="4">
        <f>Trading!BE64</f>
        <v>300</v>
      </c>
      <c r="BF66" s="4">
        <f>Trading!BF64</f>
        <v>300</v>
      </c>
      <c r="BG66" s="4">
        <f>Trading!BG64</f>
        <v>300</v>
      </c>
      <c r="BH66" s="4">
        <f>Trading!BH64</f>
        <v>300</v>
      </c>
      <c r="BI66" s="4">
        <f>Trading!BI64</f>
        <v>300</v>
      </c>
      <c r="BJ66" s="4">
        <f>Trading!BJ64</f>
        <v>300</v>
      </c>
      <c r="BK66" s="4">
        <f>Trading!BK64</f>
        <v>300</v>
      </c>
      <c r="BL66" s="4">
        <f>Trading!BL64</f>
        <v>300</v>
      </c>
      <c r="BM66" s="4">
        <f>Trading!BM64</f>
        <v>300</v>
      </c>
      <c r="BN66" s="4">
        <f>Trading!BN64</f>
        <v>300</v>
      </c>
      <c r="BO66" s="4">
        <f>Trading!BO64</f>
        <v>300</v>
      </c>
      <c r="BP66" s="4">
        <f>Trading!BP64</f>
        <v>300</v>
      </c>
      <c r="BQ66" s="4">
        <f>Trading!BQ64</f>
        <v>300</v>
      </c>
      <c r="BR66" s="4">
        <f>Trading!BR64</f>
        <v>300</v>
      </c>
      <c r="BS66" s="4">
        <f>Trading!BS64</f>
        <v>300</v>
      </c>
      <c r="BT66" s="4">
        <f>Trading!BT64</f>
        <v>300</v>
      </c>
      <c r="BU66" s="4">
        <f>Trading!BU64</f>
        <v>300</v>
      </c>
      <c r="BV66" s="4">
        <f>Trading!BV64</f>
        <v>300</v>
      </c>
      <c r="BW66" s="4">
        <f>Trading!BW64</f>
        <v>300</v>
      </c>
      <c r="BX66" s="4">
        <f>Trading!BX64</f>
        <v>300</v>
      </c>
      <c r="BY66" s="4">
        <f>Trading!BY64</f>
        <v>300</v>
      </c>
      <c r="BZ66" s="4">
        <f>Trading!BZ64</f>
        <v>300</v>
      </c>
      <c r="CA66" s="4">
        <f>Trading!CA64</f>
        <v>300</v>
      </c>
      <c r="CB66" s="4">
        <f>Trading!CB64</f>
        <v>300</v>
      </c>
      <c r="CC66" s="4">
        <f>Trading!CC64</f>
        <v>300</v>
      </c>
      <c r="CD66" s="4">
        <f>Trading!CD64</f>
        <v>300</v>
      </c>
      <c r="CE66" s="4">
        <f>Trading!CE64</f>
        <v>300</v>
      </c>
      <c r="CF66" s="4">
        <f>Trading!CF64</f>
        <v>300</v>
      </c>
      <c r="CG66" s="4">
        <f>Trading!CG64</f>
        <v>300</v>
      </c>
      <c r="CH66" s="4">
        <f>Trading!CH64</f>
        <v>300</v>
      </c>
      <c r="CI66" s="4">
        <f>Trading!CI64</f>
        <v>300</v>
      </c>
      <c r="CJ66" s="4">
        <f>Trading!CJ64</f>
        <v>300</v>
      </c>
      <c r="CK66" s="4">
        <f>Trading!CK64</f>
        <v>300</v>
      </c>
      <c r="CL66" s="4">
        <f>Trading!CL64</f>
        <v>300</v>
      </c>
      <c r="CM66" s="4">
        <f>Trading!CM64</f>
        <v>300</v>
      </c>
      <c r="CN66" s="4">
        <f>Trading!CN64</f>
        <v>300</v>
      </c>
      <c r="CO66" s="4">
        <f>Trading!CO64</f>
        <v>300</v>
      </c>
      <c r="CP66" s="4">
        <f>Trading!CP64</f>
        <v>300</v>
      </c>
      <c r="CQ66" s="4">
        <f>Trading!CQ64</f>
        <v>300</v>
      </c>
      <c r="CR66" s="4">
        <f>Trading!CR64</f>
        <v>300</v>
      </c>
      <c r="CS66" s="4">
        <f>Trading!CS64</f>
        <v>300</v>
      </c>
      <c r="CT66" s="4">
        <f>Trading!CT64</f>
        <v>300</v>
      </c>
      <c r="CU66" s="4">
        <f>Trading!CU64</f>
        <v>300</v>
      </c>
      <c r="CV66" s="4">
        <f>Trading!CV64</f>
        <v>300</v>
      </c>
      <c r="CW66" s="4">
        <f>Trading!CW64</f>
        <v>300</v>
      </c>
      <c r="CX66" s="4">
        <f>Trading!CX64</f>
        <v>300</v>
      </c>
      <c r="CY66" s="4">
        <f>Trading!CY64</f>
        <v>300</v>
      </c>
      <c r="CZ66" s="4">
        <f>Trading!CZ64</f>
        <v>300</v>
      </c>
      <c r="DA66" s="4">
        <f>Trading!DA64</f>
        <v>300</v>
      </c>
      <c r="DB66" s="4">
        <f>Trading!DB64</f>
        <v>300</v>
      </c>
      <c r="DC66" s="4">
        <f>Trading!DC64</f>
        <v>300</v>
      </c>
      <c r="DD66" s="4">
        <f>Trading!DD64</f>
        <v>300</v>
      </c>
      <c r="DE66" s="4">
        <f>Trading!DE64</f>
        <v>300</v>
      </c>
      <c r="DF66" s="4">
        <f>Trading!DF64</f>
        <v>300</v>
      </c>
      <c r="DG66" s="4">
        <f>Trading!DG64</f>
        <v>300</v>
      </c>
      <c r="DH66" s="4">
        <f>Trading!DH64</f>
        <v>300</v>
      </c>
      <c r="DI66" s="4">
        <f>Trading!DI64</f>
        <v>300</v>
      </c>
      <c r="DJ66" s="4">
        <f>Trading!DJ64</f>
        <v>300</v>
      </c>
      <c r="DK66" s="4">
        <f>Trading!DK64</f>
        <v>300</v>
      </c>
      <c r="DL66" s="4">
        <f>Trading!DL64</f>
        <v>300</v>
      </c>
      <c r="DM66" s="4">
        <f>Trading!DM64</f>
        <v>300</v>
      </c>
      <c r="DN66" s="4">
        <f>Trading!DN64</f>
        <v>300</v>
      </c>
      <c r="DO66" s="4">
        <f>Trading!DO64</f>
        <v>300</v>
      </c>
      <c r="DP66" s="4">
        <f>Trading!DP64</f>
        <v>300</v>
      </c>
      <c r="DQ66" s="4">
        <f>Trading!DQ64</f>
        <v>300</v>
      </c>
      <c r="DR66" s="4">
        <f>Trading!DR64</f>
        <v>300</v>
      </c>
      <c r="DS66" s="4">
        <f>Trading!DS64</f>
        <v>300</v>
      </c>
      <c r="DT66" s="4">
        <f>Trading!DT64</f>
        <v>300</v>
      </c>
      <c r="DU66" s="4">
        <f>Trading!DU64</f>
        <v>300</v>
      </c>
      <c r="DV66" s="4">
        <f>Trading!DV64</f>
        <v>300</v>
      </c>
      <c r="DW66" s="4">
        <f>Trading!DW64</f>
        <v>300</v>
      </c>
      <c r="DX66" s="4">
        <f>Trading!DX64</f>
        <v>300</v>
      </c>
      <c r="DY66" s="4">
        <f>Trading!DY64</f>
        <v>300</v>
      </c>
      <c r="DZ66" s="4">
        <f>Trading!DZ64</f>
        <v>300</v>
      </c>
      <c r="EA66" s="4">
        <f>Trading!EA64</f>
        <v>300</v>
      </c>
      <c r="EB66" s="4">
        <f>Trading!EB64</f>
        <v>300</v>
      </c>
      <c r="EC66" s="4">
        <f>Trading!EC64</f>
        <v>300</v>
      </c>
      <c r="ED66" s="4">
        <f>Trading!ED64</f>
        <v>300</v>
      </c>
      <c r="EE66" s="4">
        <f>Trading!EE64</f>
        <v>300</v>
      </c>
      <c r="EF66" s="4">
        <f>Trading!EF64</f>
        <v>300</v>
      </c>
      <c r="EG66" s="4">
        <f>Trading!EG64</f>
        <v>300</v>
      </c>
      <c r="EH66" s="4">
        <f>Trading!EH64</f>
        <v>300</v>
      </c>
      <c r="EI66" s="4">
        <f>Trading!EI64</f>
        <v>300</v>
      </c>
      <c r="EJ66" s="4">
        <f>Trading!EJ64</f>
        <v>300</v>
      </c>
      <c r="EK66" s="4">
        <f>Trading!EK64</f>
        <v>300</v>
      </c>
      <c r="EL66" s="4">
        <f>Trading!EL64</f>
        <v>300</v>
      </c>
      <c r="EM66" s="4">
        <f>Trading!EM64</f>
        <v>300</v>
      </c>
      <c r="EN66" s="4">
        <f>Trading!EN64</f>
        <v>300</v>
      </c>
      <c r="EO66" s="4">
        <f>Trading!EO64</f>
        <v>300</v>
      </c>
      <c r="EP66" s="4">
        <f>Trading!EP64</f>
        <v>300</v>
      </c>
      <c r="EQ66" s="4">
        <f>Trading!EQ64</f>
        <v>300</v>
      </c>
      <c r="ER66" s="4">
        <f>Trading!ER64</f>
        <v>300</v>
      </c>
      <c r="ES66" s="4">
        <f>Trading!ES64</f>
        <v>300</v>
      </c>
      <c r="ET66" s="4">
        <f>Trading!ET64</f>
        <v>300</v>
      </c>
      <c r="EU66" s="4">
        <f>Trading!EU64</f>
        <v>300</v>
      </c>
      <c r="EV66" s="4">
        <f>Trading!EV64</f>
        <v>300</v>
      </c>
      <c r="EW66" s="4">
        <f>Trading!EW64</f>
        <v>300</v>
      </c>
      <c r="EX66" s="4">
        <f>Trading!EX64</f>
        <v>300</v>
      </c>
      <c r="EY66" s="4">
        <f>Trading!EY64</f>
        <v>300</v>
      </c>
      <c r="EZ66" s="4">
        <f>Trading!EZ64</f>
        <v>300</v>
      </c>
      <c r="FA66" s="4">
        <f>Trading!FA64</f>
        <v>300</v>
      </c>
      <c r="FB66" s="4">
        <f>Trading!FB64</f>
        <v>300</v>
      </c>
    </row>
    <row r="67" spans="1:164" x14ac:dyDescent="0.3">
      <c r="A67" s="3" t="s">
        <v>108</v>
      </c>
      <c r="D67" s="4">
        <f>SUM(C66:F66)</f>
        <v>1200</v>
      </c>
      <c r="F67" s="4"/>
      <c r="H67" s="4">
        <f>SUM(G66:J66)</f>
        <v>1200</v>
      </c>
      <c r="L67" s="4">
        <f>SUM(K66:N66)</f>
        <v>1200</v>
      </c>
      <c r="P67" s="4">
        <f>SUM(O66:R66)</f>
        <v>1200</v>
      </c>
      <c r="T67" s="4">
        <f>SUM(S66:V66)</f>
        <v>1200</v>
      </c>
      <c r="X67" s="4">
        <f>SUM(W66:Z66)</f>
        <v>1200</v>
      </c>
      <c r="AB67" s="4">
        <f>SUM(AA66:AD66)</f>
        <v>1200</v>
      </c>
      <c r="AF67" s="4">
        <f>SUM(AE66:AH66)</f>
        <v>1200</v>
      </c>
      <c r="AJ67" s="4">
        <f>SUM(AI66:AL66)</f>
        <v>1200</v>
      </c>
      <c r="AN67" s="4">
        <f>SUM(AM66:AP66)</f>
        <v>1200</v>
      </c>
      <c r="AR67" s="4">
        <f>SUM(AQ66:AT66)</f>
        <v>1200</v>
      </c>
      <c r="AV67" s="4">
        <f>SUM(AU66:AX66)</f>
        <v>1200</v>
      </c>
      <c r="AZ67" s="4">
        <f>SUM(AY66:BB66)</f>
        <v>1200</v>
      </c>
      <c r="BD67" s="4">
        <f>SUM(BC66:BF66)</f>
        <v>1200</v>
      </c>
      <c r="BH67" s="4">
        <f>SUM(BG66:BJ66)</f>
        <v>1200</v>
      </c>
      <c r="BL67" s="4">
        <f>SUM(BK66:BN66)</f>
        <v>1200</v>
      </c>
      <c r="BP67" s="4">
        <f>SUM(BO66:BR66)</f>
        <v>1200</v>
      </c>
      <c r="BT67" s="4">
        <f>SUM(BS66:BV66)</f>
        <v>1200</v>
      </c>
      <c r="BX67" s="4">
        <f>SUM(BW66:BZ66)</f>
        <v>1200</v>
      </c>
      <c r="CB67" s="4">
        <f>SUM(CA66:CD66)</f>
        <v>1200</v>
      </c>
      <c r="CF67" s="4">
        <f>SUM(CE66:CH66)</f>
        <v>1200</v>
      </c>
      <c r="CJ67" s="4">
        <f>SUM(CI66:CL66)</f>
        <v>1200</v>
      </c>
      <c r="CN67" s="4">
        <f>SUM(CM66:CP66)</f>
        <v>1200</v>
      </c>
      <c r="CR67" s="4">
        <f>SUM(CQ66:CT66)</f>
        <v>1200</v>
      </c>
      <c r="CV67" s="4">
        <f>SUM(CU66:CX66)</f>
        <v>1200</v>
      </c>
      <c r="CZ67" s="4">
        <f>SUM(CY66:DB66)</f>
        <v>1200</v>
      </c>
      <c r="DD67" s="4">
        <f>SUM(DC66:DF66)</f>
        <v>1200</v>
      </c>
      <c r="DH67" s="4">
        <f>SUM(DG66:DJ66)</f>
        <v>1200</v>
      </c>
      <c r="DL67" s="4">
        <f>SUM(DK66:DN66)</f>
        <v>1200</v>
      </c>
      <c r="DP67" s="4">
        <f>SUM(DO66:DR66)</f>
        <v>1200</v>
      </c>
      <c r="DT67" s="4">
        <f>SUM(DS66:DV66)</f>
        <v>1200</v>
      </c>
      <c r="DX67" s="4">
        <f>SUM(DW66:DZ66)</f>
        <v>1200</v>
      </c>
      <c r="EB67" s="4">
        <f>SUM(EA66:ED66)</f>
        <v>1200</v>
      </c>
      <c r="EF67" s="4">
        <f>SUM(EE66:EH66)</f>
        <v>1200</v>
      </c>
      <c r="EJ67" s="4">
        <f>SUM(EI66:EL66)</f>
        <v>1200</v>
      </c>
      <c r="EN67" s="4">
        <f>SUM(EM66:EP66)</f>
        <v>1200</v>
      </c>
      <c r="ER67" s="4">
        <f>SUM(EQ66:ET66)</f>
        <v>1200</v>
      </c>
      <c r="EV67" s="4">
        <f>SUM(EU66:EX66)</f>
        <v>1200</v>
      </c>
      <c r="EZ67" s="4">
        <f>SUM(EY66:FB66)</f>
        <v>1200</v>
      </c>
      <c r="FD67" s="4"/>
      <c r="FH67" s="4"/>
    </row>
    <row r="69" spans="1:164" x14ac:dyDescent="0.3">
      <c r="A69" s="3" t="s">
        <v>1</v>
      </c>
      <c r="C69" s="4">
        <f>Trading!C65</f>
        <v>1789.8</v>
      </c>
      <c r="D69" s="4">
        <f>Trading!D65</f>
        <v>1789.8</v>
      </c>
      <c r="E69" s="4">
        <f>Trading!E65</f>
        <v>1789.8</v>
      </c>
      <c r="F69" s="4">
        <f>Trading!F65</f>
        <v>1789.8</v>
      </c>
      <c r="G69" s="4">
        <f>Trading!G65</f>
        <v>1789.8</v>
      </c>
      <c r="H69" s="4">
        <f>Trading!H65</f>
        <v>1789.8</v>
      </c>
      <c r="I69" s="4">
        <f>Trading!I65</f>
        <v>1789.8</v>
      </c>
      <c r="J69" s="4">
        <f>Trading!J65</f>
        <v>1789.8</v>
      </c>
      <c r="K69" s="4">
        <f>Trading!K65</f>
        <v>1789.8</v>
      </c>
      <c r="L69" s="4">
        <f>Trading!L65</f>
        <v>1789.8</v>
      </c>
      <c r="M69" s="4">
        <f>Trading!M65</f>
        <v>1789.8</v>
      </c>
      <c r="N69" s="4">
        <f>Trading!N65</f>
        <v>149.15</v>
      </c>
      <c r="O69" s="4">
        <f>Trading!O65</f>
        <v>149.15</v>
      </c>
      <c r="P69" s="4">
        <f>Trading!P65</f>
        <v>149.15</v>
      </c>
      <c r="Q69" s="4">
        <f>Trading!Q65</f>
        <v>149.15</v>
      </c>
      <c r="R69" s="4">
        <f>Trading!R65</f>
        <v>149.15</v>
      </c>
      <c r="S69" s="4">
        <f>Trading!S65</f>
        <v>149.15</v>
      </c>
      <c r="T69" s="4">
        <f>Trading!T65</f>
        <v>149.15</v>
      </c>
      <c r="U69" s="4">
        <f>Trading!U65</f>
        <v>149.15</v>
      </c>
      <c r="V69" s="4">
        <f>Trading!V65</f>
        <v>149.15</v>
      </c>
      <c r="W69" s="4">
        <f>Trading!W65</f>
        <v>149.15</v>
      </c>
      <c r="X69" s="4">
        <f>Trading!X65</f>
        <v>149.15</v>
      </c>
      <c r="Y69" s="4">
        <f>Trading!Y65</f>
        <v>149.15</v>
      </c>
      <c r="Z69" s="4">
        <f>Trading!Z65</f>
        <v>149.15</v>
      </c>
      <c r="AA69" s="4">
        <f>Trading!AA65</f>
        <v>149.15</v>
      </c>
      <c r="AB69" s="4">
        <f>Trading!AB65</f>
        <v>149.15</v>
      </c>
      <c r="AC69" s="4">
        <f>Trading!AC65</f>
        <v>149.15</v>
      </c>
      <c r="AD69" s="4">
        <f>Trading!AD65</f>
        <v>149.15</v>
      </c>
      <c r="AE69" s="4">
        <f>Trading!AE65</f>
        <v>149.15</v>
      </c>
      <c r="AF69" s="4">
        <f>Trading!AF65</f>
        <v>149.15</v>
      </c>
      <c r="AG69" s="4">
        <f>Trading!AG65</f>
        <v>149.15</v>
      </c>
      <c r="AH69" s="4">
        <f>Trading!AH65</f>
        <v>149.15</v>
      </c>
      <c r="AI69" s="4">
        <f>Trading!AI65</f>
        <v>149.15</v>
      </c>
      <c r="AJ69" s="4">
        <f>Trading!AJ65</f>
        <v>149.15</v>
      </c>
      <c r="AK69" s="4">
        <f>Trading!AK65</f>
        <v>149.15</v>
      </c>
      <c r="AL69" s="4">
        <f>Trading!AL65</f>
        <v>149.15</v>
      </c>
      <c r="AM69" s="4">
        <f>Trading!AM65</f>
        <v>149.15</v>
      </c>
      <c r="AN69" s="4">
        <f>Trading!AN65</f>
        <v>149.15</v>
      </c>
      <c r="AO69" s="4">
        <f>Trading!AO65</f>
        <v>149.15</v>
      </c>
      <c r="AP69" s="4">
        <f>Trading!AP65</f>
        <v>149.15</v>
      </c>
      <c r="AQ69" s="4">
        <f>Trading!AQ65</f>
        <v>149.15</v>
      </c>
      <c r="AR69" s="4">
        <f>Trading!AR65</f>
        <v>149.15</v>
      </c>
      <c r="AS69" s="4">
        <f>Trading!AS65</f>
        <v>149.15</v>
      </c>
      <c r="AT69" s="4">
        <f>Trading!AT65</f>
        <v>149.15</v>
      </c>
      <c r="AU69" s="4">
        <f>Trading!AU65</f>
        <v>149.15</v>
      </c>
      <c r="AV69" s="4">
        <f>Trading!AV65</f>
        <v>149.15</v>
      </c>
      <c r="AW69" s="4">
        <f>Trading!AW65</f>
        <v>149.15</v>
      </c>
      <c r="AX69" s="4">
        <f>Trading!AX65</f>
        <v>149.15</v>
      </c>
      <c r="AY69" s="4">
        <f>Trading!AY65</f>
        <v>149.15</v>
      </c>
      <c r="AZ69" s="4">
        <f>Trading!AZ65</f>
        <v>149.15</v>
      </c>
      <c r="BA69" s="4">
        <f>Trading!BA65</f>
        <v>149.15</v>
      </c>
      <c r="BB69" s="4">
        <f>Trading!BB65</f>
        <v>149.15</v>
      </c>
      <c r="BC69" s="4">
        <f>Trading!BC65</f>
        <v>149.15</v>
      </c>
      <c r="BD69" s="4">
        <f>Trading!BD65</f>
        <v>149.15</v>
      </c>
      <c r="BE69" s="4">
        <f>Trading!BE65</f>
        <v>149.15</v>
      </c>
      <c r="BF69" s="4">
        <f>Trading!BF65</f>
        <v>149.15</v>
      </c>
      <c r="BG69" s="4">
        <f>Trading!BG65</f>
        <v>149.15</v>
      </c>
      <c r="BH69" s="4">
        <f>Trading!BH65</f>
        <v>149.15</v>
      </c>
      <c r="BI69" s="4">
        <f>Trading!BI65</f>
        <v>149.15</v>
      </c>
      <c r="BJ69" s="4">
        <f>Trading!BJ65</f>
        <v>149.15</v>
      </c>
      <c r="BK69" s="4">
        <f>Trading!BK65</f>
        <v>149.15</v>
      </c>
      <c r="BL69" s="4">
        <f>Trading!BL65</f>
        <v>149.15</v>
      </c>
      <c r="BM69" s="4">
        <f>Trading!BM65</f>
        <v>149.15</v>
      </c>
      <c r="BN69" s="4">
        <f>Trading!BN65</f>
        <v>149.15</v>
      </c>
      <c r="BO69" s="4">
        <f>Trading!BO65</f>
        <v>149.15</v>
      </c>
      <c r="BP69" s="4">
        <f>Trading!BP65</f>
        <v>149.15</v>
      </c>
      <c r="BQ69" s="4">
        <f>Trading!BQ65</f>
        <v>149.15</v>
      </c>
      <c r="BR69" s="4">
        <f>Trading!BR65</f>
        <v>149.15</v>
      </c>
      <c r="BS69" s="4">
        <f>Trading!BS65</f>
        <v>149.15</v>
      </c>
      <c r="BT69" s="4">
        <f>Trading!BT65</f>
        <v>149.15</v>
      </c>
      <c r="BU69" s="4">
        <f>Trading!BU65</f>
        <v>149.15</v>
      </c>
      <c r="BV69" s="4">
        <f>Trading!BV65</f>
        <v>149.15</v>
      </c>
      <c r="BW69" s="4">
        <f>Trading!BW65</f>
        <v>149.15</v>
      </c>
      <c r="BX69" s="4">
        <f>Trading!BX65</f>
        <v>149.15</v>
      </c>
      <c r="BY69" s="4">
        <f>Trading!BY65</f>
        <v>149.15</v>
      </c>
      <c r="BZ69" s="4">
        <f>Trading!BZ65</f>
        <v>149.15</v>
      </c>
      <c r="CA69" s="4">
        <f>Trading!CA65</f>
        <v>149.15</v>
      </c>
      <c r="CB69" s="4">
        <f>Trading!CB65</f>
        <v>149.15</v>
      </c>
      <c r="CC69" s="4">
        <f>Trading!CC65</f>
        <v>149.15</v>
      </c>
      <c r="CD69" s="4">
        <f>Trading!CD65</f>
        <v>149.15</v>
      </c>
      <c r="CE69" s="4">
        <f>Trading!CE65</f>
        <v>149.15</v>
      </c>
      <c r="CF69" s="4">
        <f>Trading!CF65</f>
        <v>149.15</v>
      </c>
      <c r="CG69" s="4">
        <f>Trading!CG65</f>
        <v>149.15</v>
      </c>
      <c r="CH69" s="4">
        <f>Trading!CH65</f>
        <v>149.15</v>
      </c>
      <c r="CI69" s="4">
        <f>Trading!CI65</f>
        <v>149.15</v>
      </c>
      <c r="CJ69" s="4">
        <f>Trading!CJ65</f>
        <v>149.15</v>
      </c>
      <c r="CK69" s="4">
        <f>Trading!CK65</f>
        <v>149.15</v>
      </c>
      <c r="CL69" s="4">
        <f>Trading!CL65</f>
        <v>149.15</v>
      </c>
      <c r="CM69" s="4">
        <f>Trading!CM65</f>
        <v>149.15</v>
      </c>
      <c r="CN69" s="4">
        <f>Trading!CN65</f>
        <v>149.15</v>
      </c>
      <c r="CO69" s="4">
        <f>Trading!CO65</f>
        <v>149.15</v>
      </c>
      <c r="CP69" s="4">
        <f>Trading!CP65</f>
        <v>149.15</v>
      </c>
      <c r="CQ69" s="4">
        <f>Trading!CQ65</f>
        <v>149.15</v>
      </c>
      <c r="CR69" s="4">
        <f>Trading!CR65</f>
        <v>149.15</v>
      </c>
      <c r="CS69" s="4">
        <f>Trading!CS65</f>
        <v>149.15</v>
      </c>
      <c r="CT69" s="4">
        <f>Trading!CT65</f>
        <v>149.15</v>
      </c>
      <c r="CU69" s="4">
        <f>Trading!CU65</f>
        <v>149.15</v>
      </c>
      <c r="CV69" s="4">
        <f>Trading!CV65</f>
        <v>149.15</v>
      </c>
      <c r="CW69" s="4">
        <f>Trading!CW65</f>
        <v>149.15</v>
      </c>
      <c r="CX69" s="4">
        <f>Trading!CX65</f>
        <v>149.15</v>
      </c>
      <c r="CY69" s="4">
        <f>Trading!CY65</f>
        <v>149.15</v>
      </c>
      <c r="CZ69" s="4">
        <f>Trading!CZ65</f>
        <v>149.15</v>
      </c>
      <c r="DA69" s="4">
        <f>Trading!DA65</f>
        <v>149.15</v>
      </c>
      <c r="DB69" s="4">
        <f>Trading!DB65</f>
        <v>149.15</v>
      </c>
      <c r="DC69" s="4">
        <f>Trading!DC65</f>
        <v>149.15</v>
      </c>
      <c r="DD69" s="4">
        <f>Trading!DD65</f>
        <v>149.15</v>
      </c>
      <c r="DE69" s="4">
        <f>Trading!DE65</f>
        <v>149.15</v>
      </c>
      <c r="DF69" s="4">
        <f>Trading!DF65</f>
        <v>149.15</v>
      </c>
      <c r="DG69" s="4">
        <f>Trading!DG65</f>
        <v>149.15</v>
      </c>
      <c r="DH69" s="4">
        <f>Trading!DH65</f>
        <v>149.15</v>
      </c>
      <c r="DI69" s="4">
        <f>Trading!DI65</f>
        <v>149.15</v>
      </c>
      <c r="DJ69" s="4">
        <f>Trading!DJ65</f>
        <v>149.15</v>
      </c>
      <c r="DK69" s="4">
        <f>Trading!DK65</f>
        <v>149.15</v>
      </c>
      <c r="DL69" s="4">
        <f>Trading!DL65</f>
        <v>149.15</v>
      </c>
      <c r="DM69" s="4">
        <f>Trading!DM65</f>
        <v>149.15</v>
      </c>
      <c r="DN69" s="4">
        <f>Trading!DN65</f>
        <v>149.15</v>
      </c>
      <c r="DO69" s="4">
        <f>Trading!DO65</f>
        <v>149.15</v>
      </c>
      <c r="DP69" s="4">
        <f>Trading!DP65</f>
        <v>149.15</v>
      </c>
      <c r="DQ69" s="4">
        <f>Trading!DQ65</f>
        <v>149.15</v>
      </c>
      <c r="DR69" s="4">
        <f>Trading!DR65</f>
        <v>149.15</v>
      </c>
      <c r="DS69" s="4">
        <f>Trading!DS65</f>
        <v>149.15</v>
      </c>
      <c r="DT69" s="4">
        <f>Trading!DT65</f>
        <v>149.15</v>
      </c>
      <c r="DU69" s="4">
        <f>Trading!DU65</f>
        <v>149.15</v>
      </c>
      <c r="DV69" s="4">
        <f>Trading!DV65</f>
        <v>149.15</v>
      </c>
      <c r="DW69" s="4">
        <f>Trading!DW65</f>
        <v>149.15</v>
      </c>
      <c r="DX69" s="4">
        <f>Trading!DX65</f>
        <v>149.15</v>
      </c>
      <c r="DY69" s="4">
        <f>Trading!DY65</f>
        <v>149.15</v>
      </c>
      <c r="DZ69" s="4">
        <f>Trading!DZ65</f>
        <v>149.15</v>
      </c>
      <c r="EA69" s="4">
        <f>Trading!EA65</f>
        <v>149.15</v>
      </c>
      <c r="EB69" s="4">
        <f>Trading!EB65</f>
        <v>149.15</v>
      </c>
      <c r="EC69" s="4">
        <f>Trading!EC65</f>
        <v>149.15</v>
      </c>
      <c r="ED69" s="4">
        <f>Trading!ED65</f>
        <v>149.15</v>
      </c>
      <c r="EE69" s="4">
        <f>Trading!EE65</f>
        <v>149.15</v>
      </c>
      <c r="EF69" s="4">
        <f>Trading!EF65</f>
        <v>149.15</v>
      </c>
      <c r="EG69" s="4">
        <f>Trading!EG65</f>
        <v>149.15</v>
      </c>
      <c r="EH69" s="4">
        <f>Trading!EH65</f>
        <v>149.15</v>
      </c>
      <c r="EI69" s="4">
        <f>Trading!EI65</f>
        <v>149.15</v>
      </c>
      <c r="EJ69" s="4">
        <f>Trading!EJ65</f>
        <v>149.15</v>
      </c>
      <c r="EK69" s="4">
        <f>Trading!EK65</f>
        <v>149.15</v>
      </c>
      <c r="EL69" s="4">
        <f>Trading!EL65</f>
        <v>149.15</v>
      </c>
      <c r="EM69" s="4">
        <f>Trading!EM65</f>
        <v>149.15</v>
      </c>
      <c r="EN69" s="4">
        <f>Trading!EN65</f>
        <v>149.15</v>
      </c>
      <c r="EO69" s="4">
        <f>Trading!EO65</f>
        <v>149.15</v>
      </c>
      <c r="EP69" s="4">
        <f>Trading!EP65</f>
        <v>149.15</v>
      </c>
      <c r="EQ69" s="4">
        <f>Trading!EQ65</f>
        <v>149.15</v>
      </c>
      <c r="ER69" s="4">
        <f>Trading!ER65</f>
        <v>149.15</v>
      </c>
      <c r="ES69" s="4">
        <f>Trading!ES65</f>
        <v>149.15</v>
      </c>
      <c r="ET69" s="4">
        <f>Trading!ET65</f>
        <v>149.15</v>
      </c>
      <c r="EU69" s="4">
        <f>Trading!EU65</f>
        <v>149.15</v>
      </c>
      <c r="EV69" s="4">
        <f>Trading!EV65</f>
        <v>149.15</v>
      </c>
      <c r="EW69" s="4">
        <f>Trading!EW65</f>
        <v>149.15</v>
      </c>
      <c r="EX69" s="4">
        <f>Trading!EX65</f>
        <v>149.15</v>
      </c>
      <c r="EY69" s="4">
        <f>Trading!EY65</f>
        <v>149.15</v>
      </c>
      <c r="EZ69" s="4">
        <f>Trading!EZ65</f>
        <v>149.15</v>
      </c>
      <c r="FA69" s="4">
        <f>Trading!FA65</f>
        <v>149.15</v>
      </c>
      <c r="FB69" s="4">
        <f>Trading!FB65</f>
        <v>149.15</v>
      </c>
    </row>
    <row r="70" spans="1:164" x14ac:dyDescent="0.3">
      <c r="A70" s="3" t="s">
        <v>108</v>
      </c>
      <c r="E70" s="4">
        <f>SUM(D69:G69)</f>
        <v>7159.2</v>
      </c>
      <c r="G70" s="4"/>
      <c r="I70" s="4">
        <f>SUM(H69:K69)</f>
        <v>7159.2</v>
      </c>
      <c r="M70" s="4">
        <f>SUM(L69:O69)</f>
        <v>3877.9</v>
      </c>
      <c r="Q70" s="4">
        <f>SUM(P69:S69)</f>
        <v>596.6</v>
      </c>
      <c r="U70" s="4">
        <f>SUM(T69:W69)</f>
        <v>596.6</v>
      </c>
      <c r="Y70" s="4">
        <f>SUM(X69:AA69)</f>
        <v>596.6</v>
      </c>
      <c r="AC70" s="4">
        <f>SUM(AB69:AE69)</f>
        <v>596.6</v>
      </c>
      <c r="AG70" s="4">
        <f>AC70</f>
        <v>596.6</v>
      </c>
      <c r="AK70" s="4">
        <f>SUM(AJ69:AM69)</f>
        <v>596.6</v>
      </c>
      <c r="AO70" s="4">
        <f>SUM(AN69:AQ69)</f>
        <v>596.6</v>
      </c>
      <c r="AS70" s="4">
        <f>AO70</f>
        <v>596.6</v>
      </c>
      <c r="AW70" s="4">
        <f>SUM(AV69:AY69)</f>
        <v>596.6</v>
      </c>
      <c r="BA70" s="4">
        <f>SUM(AZ69:BC69)</f>
        <v>596.6</v>
      </c>
      <c r="BE70" s="4">
        <f>BA70</f>
        <v>596.6</v>
      </c>
      <c r="BI70" s="4">
        <f>SUM(BH69:BK69)</f>
        <v>596.6</v>
      </c>
      <c r="BM70" s="4">
        <f>SUM(BL69:BO69)</f>
        <v>596.6</v>
      </c>
      <c r="BQ70" s="4">
        <f>BM70</f>
        <v>596.6</v>
      </c>
      <c r="BU70" s="4">
        <f>SUM(BT69:BW69)</f>
        <v>596.6</v>
      </c>
      <c r="BY70" s="4">
        <f>SUM(BX69:CA69)</f>
        <v>596.6</v>
      </c>
      <c r="CC70" s="4">
        <f>BY70</f>
        <v>596.6</v>
      </c>
      <c r="CG70" s="4">
        <f>SUM(CF69:CI69)</f>
        <v>596.6</v>
      </c>
      <c r="CK70" s="4">
        <f>SUM(CJ69:CM69)</f>
        <v>596.6</v>
      </c>
      <c r="CO70" s="4">
        <f>CK70</f>
        <v>596.6</v>
      </c>
      <c r="CS70" s="4">
        <f>SUM(CR69:CU69)</f>
        <v>596.6</v>
      </c>
      <c r="CW70" s="4">
        <f>SUM(CV69:CY69)</f>
        <v>596.6</v>
      </c>
      <c r="DA70" s="4">
        <f>CW70</f>
        <v>596.6</v>
      </c>
      <c r="DE70" s="4">
        <f>SUM(DD69:DG69)</f>
        <v>596.6</v>
      </c>
      <c r="DI70" s="4">
        <f>SUM(DH69:DK69)</f>
        <v>596.6</v>
      </c>
      <c r="DM70" s="4">
        <f>DI70</f>
        <v>596.6</v>
      </c>
      <c r="DQ70" s="4">
        <f>SUM(DP69:DS69)</f>
        <v>596.6</v>
      </c>
      <c r="DU70" s="4">
        <f>SUM(DT69:DW69)</f>
        <v>596.6</v>
      </c>
      <c r="DY70" s="4">
        <f>DU70</f>
        <v>596.6</v>
      </c>
      <c r="EC70" s="4">
        <f>DY70</f>
        <v>596.6</v>
      </c>
      <c r="EG70" s="4">
        <f>SUM(EF69:EI69)</f>
        <v>596.6</v>
      </c>
      <c r="EK70" s="4">
        <f>SUM(EJ69:EM69)</f>
        <v>596.6</v>
      </c>
      <c r="EO70" s="4">
        <f>EK70</f>
        <v>596.6</v>
      </c>
      <c r="ES70" s="4">
        <f>EO70</f>
        <v>596.6</v>
      </c>
      <c r="EW70" s="4">
        <f>SUM(EV69:EY69)</f>
        <v>596.6</v>
      </c>
      <c r="FA70" s="4">
        <f>SUM(EZ69:FC69)</f>
        <v>447.45000000000005</v>
      </c>
      <c r="FE70" s="4"/>
    </row>
    <row r="72" spans="1:164" x14ac:dyDescent="0.3">
      <c r="A72" s="3" t="s">
        <v>3</v>
      </c>
      <c r="C72" s="4">
        <f>Trading!C68</f>
        <v>1612</v>
      </c>
      <c r="D72" s="4">
        <f>Trading!D68</f>
        <v>1612</v>
      </c>
      <c r="E72" s="4">
        <f>Trading!E68</f>
        <v>1612</v>
      </c>
      <c r="F72" s="4">
        <f>Trading!F68</f>
        <v>1612</v>
      </c>
      <c r="G72" s="4">
        <f>Trading!G68</f>
        <v>1612</v>
      </c>
      <c r="H72" s="4">
        <f>Trading!H68</f>
        <v>1612</v>
      </c>
      <c r="I72" s="4">
        <f>Trading!I68</f>
        <v>1612</v>
      </c>
      <c r="J72" s="4">
        <f>Trading!J68</f>
        <v>1612</v>
      </c>
      <c r="K72" s="4">
        <f>Trading!K68</f>
        <v>1612</v>
      </c>
      <c r="L72" s="4">
        <f>Trading!L68</f>
        <v>1612</v>
      </c>
      <c r="M72" s="4">
        <f>Trading!M68</f>
        <v>1612</v>
      </c>
      <c r="N72" s="4">
        <f>Trading!N68</f>
        <v>1612</v>
      </c>
      <c r="O72" s="4">
        <f>Trading!O68</f>
        <v>1612</v>
      </c>
      <c r="P72" s="4">
        <f>Trading!P68</f>
        <v>1612</v>
      </c>
      <c r="Q72" s="4">
        <f>Trading!Q68</f>
        <v>1612</v>
      </c>
      <c r="R72" s="4">
        <f>Trading!R68</f>
        <v>1612</v>
      </c>
      <c r="S72" s="4">
        <f>Trading!S68</f>
        <v>1612</v>
      </c>
      <c r="T72" s="4">
        <f>Trading!T68</f>
        <v>1612</v>
      </c>
      <c r="U72" s="4">
        <f>Trading!U68</f>
        <v>1612</v>
      </c>
      <c r="V72" s="4">
        <f>Trading!V68</f>
        <v>1612</v>
      </c>
      <c r="W72" s="4">
        <f>Trading!W68</f>
        <v>1612</v>
      </c>
      <c r="X72" s="4">
        <f>Trading!X68</f>
        <v>1612</v>
      </c>
      <c r="Y72" s="4">
        <f>Trading!Y68</f>
        <v>1612</v>
      </c>
      <c r="Z72" s="4">
        <f>Trading!Z68</f>
        <v>1612</v>
      </c>
      <c r="AA72" s="4">
        <f>Trading!AA68</f>
        <v>1612</v>
      </c>
      <c r="AB72" s="4">
        <f>Trading!AB68</f>
        <v>1612</v>
      </c>
      <c r="AC72" s="4">
        <f>Trading!AC68</f>
        <v>1612</v>
      </c>
      <c r="AD72" s="4">
        <f>Trading!AD68</f>
        <v>1612</v>
      </c>
      <c r="AE72" s="4">
        <f>Trading!AE68</f>
        <v>1612</v>
      </c>
      <c r="AF72" s="4">
        <f>Trading!AF68</f>
        <v>1612</v>
      </c>
      <c r="AG72" s="4">
        <f>Trading!AG68</f>
        <v>1612</v>
      </c>
      <c r="AH72" s="4">
        <f>Trading!AH68</f>
        <v>1612</v>
      </c>
      <c r="AI72" s="4">
        <f>Trading!AI68</f>
        <v>1612</v>
      </c>
      <c r="AJ72" s="4">
        <f>Trading!AJ68</f>
        <v>1612</v>
      </c>
      <c r="AK72" s="4">
        <f>Trading!AK68</f>
        <v>1612</v>
      </c>
      <c r="AL72" s="4">
        <f>Trading!AL68</f>
        <v>1612</v>
      </c>
      <c r="AM72" s="4">
        <f>Trading!AM68</f>
        <v>1612</v>
      </c>
      <c r="AN72" s="4">
        <f>Trading!AN68</f>
        <v>1612</v>
      </c>
      <c r="AO72" s="4">
        <f>Trading!AO68</f>
        <v>1612</v>
      </c>
      <c r="AP72" s="4">
        <f>Trading!AP68</f>
        <v>1612</v>
      </c>
      <c r="AQ72" s="4">
        <f>Trading!AQ68</f>
        <v>1612</v>
      </c>
      <c r="AR72" s="4">
        <f>Trading!AR68</f>
        <v>1612</v>
      </c>
      <c r="AS72" s="4">
        <f>Trading!AS68</f>
        <v>1612</v>
      </c>
      <c r="AT72" s="4">
        <f>Trading!AT68</f>
        <v>1612</v>
      </c>
      <c r="AU72" s="4">
        <f>Trading!AU68</f>
        <v>1612</v>
      </c>
      <c r="AV72" s="4">
        <f>Trading!AV68</f>
        <v>1612</v>
      </c>
      <c r="AW72" s="4">
        <f>Trading!AW68</f>
        <v>1612</v>
      </c>
      <c r="AX72" s="4">
        <f>Trading!AX68</f>
        <v>1612</v>
      </c>
      <c r="AY72" s="4">
        <f>Trading!AY68</f>
        <v>1612</v>
      </c>
      <c r="AZ72" s="4">
        <f>Trading!AZ68</f>
        <v>1612</v>
      </c>
      <c r="BA72" s="4">
        <f>Trading!BA68</f>
        <v>1612</v>
      </c>
      <c r="BB72" s="4">
        <f>Trading!BB68</f>
        <v>1612</v>
      </c>
      <c r="BC72" s="4">
        <f>Trading!BC68</f>
        <v>1612</v>
      </c>
      <c r="BD72" s="4">
        <f>Trading!BD68</f>
        <v>1612</v>
      </c>
      <c r="BE72" s="4">
        <f>Trading!BE68</f>
        <v>1612</v>
      </c>
      <c r="BF72" s="4">
        <f>Trading!BF68</f>
        <v>1612</v>
      </c>
      <c r="BG72" s="4">
        <f>Trading!BG68</f>
        <v>1612</v>
      </c>
      <c r="BH72" s="4">
        <f>Trading!BH68</f>
        <v>1612</v>
      </c>
      <c r="BI72" s="4">
        <f>Trading!BI68</f>
        <v>1612</v>
      </c>
      <c r="BJ72" s="4">
        <f>Trading!BJ68</f>
        <v>1612</v>
      </c>
      <c r="BK72" s="4">
        <f>Trading!BK68</f>
        <v>1612</v>
      </c>
      <c r="BL72" s="4">
        <f>Trading!BL68</f>
        <v>1612</v>
      </c>
      <c r="BM72" s="4">
        <f>Trading!BM68</f>
        <v>1612</v>
      </c>
      <c r="BN72" s="4">
        <f>Trading!BN68</f>
        <v>1612</v>
      </c>
      <c r="BO72" s="4">
        <f>Trading!BO68</f>
        <v>1612</v>
      </c>
      <c r="BP72" s="4">
        <f>Trading!BP68</f>
        <v>1612</v>
      </c>
      <c r="BQ72" s="4">
        <f>Trading!BQ68</f>
        <v>1612</v>
      </c>
      <c r="BR72" s="4">
        <f>Trading!BR68</f>
        <v>1612</v>
      </c>
      <c r="BS72" s="4">
        <f>Trading!BS68</f>
        <v>1612</v>
      </c>
      <c r="BT72" s="4">
        <f>Trading!BT68</f>
        <v>1612</v>
      </c>
      <c r="BU72" s="4">
        <f>Trading!BU68</f>
        <v>1612</v>
      </c>
      <c r="BV72" s="4">
        <f>Trading!BV68</f>
        <v>1612</v>
      </c>
      <c r="BW72" s="4">
        <f>Trading!BW68</f>
        <v>1612</v>
      </c>
      <c r="BX72" s="4">
        <f>Trading!BX68</f>
        <v>1612</v>
      </c>
      <c r="BY72" s="4">
        <f>Trading!BY68</f>
        <v>1612</v>
      </c>
      <c r="BZ72" s="4">
        <f>Trading!BZ68</f>
        <v>1612</v>
      </c>
      <c r="CA72" s="4">
        <f>Trading!CA68</f>
        <v>1612</v>
      </c>
      <c r="CB72" s="4">
        <f>Trading!CB68</f>
        <v>1612</v>
      </c>
      <c r="CC72" s="4">
        <f>Trading!CC68</f>
        <v>1612</v>
      </c>
      <c r="CD72" s="4">
        <f>Trading!CD68</f>
        <v>1612</v>
      </c>
      <c r="CE72" s="4">
        <f>Trading!CE68</f>
        <v>1612</v>
      </c>
      <c r="CF72" s="4">
        <f>Trading!CF68</f>
        <v>1612</v>
      </c>
      <c r="CG72" s="4">
        <f>Trading!CG68</f>
        <v>1612</v>
      </c>
      <c r="CH72" s="4">
        <f>Trading!CH68</f>
        <v>1612</v>
      </c>
      <c r="CI72" s="4">
        <f>Trading!CI68</f>
        <v>1612</v>
      </c>
      <c r="CJ72" s="4">
        <f>Trading!CJ68</f>
        <v>1612</v>
      </c>
      <c r="CK72" s="4">
        <f>Trading!CK68</f>
        <v>1612</v>
      </c>
      <c r="CL72" s="4">
        <f>Trading!CL68</f>
        <v>1612</v>
      </c>
      <c r="CM72" s="4">
        <f>Trading!CM68</f>
        <v>1612</v>
      </c>
      <c r="CN72" s="4">
        <f>Trading!CN68</f>
        <v>1612</v>
      </c>
      <c r="CO72" s="4">
        <f>Trading!CO68</f>
        <v>1612</v>
      </c>
      <c r="CP72" s="4">
        <f>Trading!CP68</f>
        <v>1612</v>
      </c>
      <c r="CQ72" s="4">
        <f>Trading!CQ68</f>
        <v>1612</v>
      </c>
      <c r="CR72" s="4">
        <f>Trading!CR68</f>
        <v>1612</v>
      </c>
      <c r="CS72" s="4">
        <f>Trading!CS68</f>
        <v>1612</v>
      </c>
      <c r="CT72" s="4">
        <f>Trading!CT68</f>
        <v>1612</v>
      </c>
      <c r="CU72" s="4">
        <f>Trading!CU68</f>
        <v>1612</v>
      </c>
      <c r="CV72" s="4">
        <f>Trading!CV68</f>
        <v>1612</v>
      </c>
      <c r="CW72" s="4">
        <f>Trading!CW68</f>
        <v>1612</v>
      </c>
      <c r="CX72" s="4">
        <f>Trading!CX68</f>
        <v>1612</v>
      </c>
      <c r="CY72" s="4">
        <f>Trading!CY68</f>
        <v>1612</v>
      </c>
      <c r="CZ72" s="4">
        <f>Trading!CZ68</f>
        <v>1612</v>
      </c>
      <c r="DA72" s="4">
        <f>Trading!DA68</f>
        <v>1612</v>
      </c>
      <c r="DB72" s="4">
        <f>Trading!DB68</f>
        <v>1612</v>
      </c>
      <c r="DC72" s="4">
        <f>Trading!DC68</f>
        <v>1612</v>
      </c>
      <c r="DD72" s="4">
        <f>Trading!DD68</f>
        <v>1612</v>
      </c>
      <c r="DE72" s="4">
        <f>Trading!DE68</f>
        <v>1612</v>
      </c>
      <c r="DF72" s="4">
        <f>Trading!DF68</f>
        <v>1612</v>
      </c>
      <c r="DG72" s="4">
        <f>Trading!DG68</f>
        <v>1612</v>
      </c>
      <c r="DH72" s="4">
        <f>Trading!DH68</f>
        <v>1612</v>
      </c>
      <c r="DI72" s="4">
        <f>Trading!DI68</f>
        <v>1612</v>
      </c>
      <c r="DJ72" s="4">
        <f>Trading!DJ68</f>
        <v>1612</v>
      </c>
      <c r="DK72" s="4">
        <f>Trading!DK68</f>
        <v>1612</v>
      </c>
      <c r="DL72" s="4">
        <f>Trading!DL68</f>
        <v>1612</v>
      </c>
      <c r="DM72" s="4">
        <f>Trading!DM68</f>
        <v>1612</v>
      </c>
      <c r="DN72" s="4">
        <f>Trading!DN68</f>
        <v>1612</v>
      </c>
      <c r="DO72" s="4">
        <f>Trading!DO68</f>
        <v>1612</v>
      </c>
      <c r="DP72" s="4">
        <f>Trading!DP68</f>
        <v>1612</v>
      </c>
      <c r="DQ72" s="4">
        <f>Trading!DQ68</f>
        <v>1612</v>
      </c>
      <c r="DR72" s="4">
        <f>Trading!DR68</f>
        <v>1612</v>
      </c>
      <c r="DS72" s="4">
        <f>Trading!DS68</f>
        <v>1612</v>
      </c>
      <c r="DT72" s="4">
        <f>Trading!DT68</f>
        <v>1612</v>
      </c>
      <c r="DU72" s="4">
        <f>Trading!DU68</f>
        <v>1612</v>
      </c>
      <c r="DV72" s="4">
        <f>Trading!DV68</f>
        <v>1612</v>
      </c>
      <c r="DW72" s="4">
        <f>Trading!DW68</f>
        <v>1612</v>
      </c>
      <c r="DX72" s="4">
        <f>Trading!DX68</f>
        <v>1612</v>
      </c>
      <c r="DY72" s="4">
        <f>Trading!DY68</f>
        <v>1612</v>
      </c>
      <c r="DZ72" s="4">
        <f>Trading!DZ68</f>
        <v>1612</v>
      </c>
      <c r="EA72" s="4">
        <f>Trading!EA68</f>
        <v>1612</v>
      </c>
      <c r="EB72" s="4">
        <f>Trading!EB68</f>
        <v>1612</v>
      </c>
      <c r="EC72" s="4">
        <f>Trading!EC68</f>
        <v>1612</v>
      </c>
      <c r="ED72" s="4">
        <f>Trading!ED68</f>
        <v>1612</v>
      </c>
      <c r="EE72" s="4">
        <f>Trading!EE68</f>
        <v>1612</v>
      </c>
      <c r="EF72" s="4">
        <f>Trading!EF68</f>
        <v>1612</v>
      </c>
      <c r="EG72" s="4">
        <f>Trading!EG68</f>
        <v>1612</v>
      </c>
      <c r="EH72" s="4">
        <f>Trading!EH68</f>
        <v>1612</v>
      </c>
      <c r="EI72" s="4">
        <f>Trading!EI68</f>
        <v>1612</v>
      </c>
      <c r="EJ72" s="4">
        <f>Trading!EJ68</f>
        <v>1612</v>
      </c>
      <c r="EK72" s="4">
        <f>Trading!EK68</f>
        <v>1612</v>
      </c>
      <c r="EL72" s="4">
        <f>Trading!EL68</f>
        <v>1612</v>
      </c>
      <c r="EM72" s="4">
        <f>Trading!EM68</f>
        <v>1612</v>
      </c>
      <c r="EN72" s="4">
        <f>Trading!EN68</f>
        <v>1612</v>
      </c>
      <c r="EO72" s="4">
        <f>Trading!EO68</f>
        <v>1612</v>
      </c>
      <c r="EP72" s="4">
        <f>Trading!EP68</f>
        <v>1612</v>
      </c>
      <c r="EQ72" s="4">
        <f>Trading!EQ68</f>
        <v>1612</v>
      </c>
      <c r="ER72" s="4">
        <f>Trading!ER68</f>
        <v>1612</v>
      </c>
      <c r="ES72" s="4">
        <f>Trading!ES68</f>
        <v>1612</v>
      </c>
      <c r="ET72" s="4">
        <f>Trading!ET68</f>
        <v>1612</v>
      </c>
      <c r="EU72" s="4">
        <f>Trading!EU68</f>
        <v>1612</v>
      </c>
      <c r="EV72" s="4">
        <f>Trading!EV68</f>
        <v>1612</v>
      </c>
      <c r="EW72" s="4">
        <f>Trading!EW68</f>
        <v>1612</v>
      </c>
      <c r="EX72" s="4">
        <f>Trading!EX68</f>
        <v>1612</v>
      </c>
      <c r="EY72" s="4">
        <f>Trading!EY68</f>
        <v>1612</v>
      </c>
      <c r="EZ72" s="4">
        <f>Trading!EZ68</f>
        <v>1612</v>
      </c>
      <c r="FA72" s="4">
        <f>Trading!FA68</f>
        <v>1612</v>
      </c>
      <c r="FB72" s="4">
        <f>Trading!FB68</f>
        <v>1612</v>
      </c>
    </row>
    <row r="73" spans="1:164" x14ac:dyDescent="0.3">
      <c r="A73" s="3" t="s">
        <v>108</v>
      </c>
      <c r="E73" s="4">
        <v>0</v>
      </c>
      <c r="G73" s="4"/>
      <c r="I73" s="4">
        <v>0</v>
      </c>
      <c r="M73" s="4">
        <f>SUM(L72:O72)*6/5</f>
        <v>7737.6</v>
      </c>
      <c r="Q73" s="4">
        <f>SUM(P72:S72)*6/5</f>
        <v>7737.6</v>
      </c>
      <c r="U73" s="4">
        <f>SUM(T72:W72)*6/5</f>
        <v>7737.6</v>
      </c>
      <c r="Y73" s="4">
        <f>SUM(X72:AA72)*6/5</f>
        <v>7737.6</v>
      </c>
      <c r="AC73" s="4">
        <f>SUM(AB72:AE72)*6/5</f>
        <v>7737.6</v>
      </c>
      <c r="AG73" s="4">
        <f>SUM(AF72:AI72)*6/5</f>
        <v>7737.6</v>
      </c>
      <c r="AK73" s="4">
        <f>SUM(AJ72:AM72)*6/5</f>
        <v>7737.6</v>
      </c>
      <c r="AO73" s="4">
        <f>SUM(AN72:AQ72)*6/5</f>
        <v>7737.6</v>
      </c>
      <c r="AS73" s="4">
        <f>SUM(AR72:AU72)*6/5</f>
        <v>7737.6</v>
      </c>
      <c r="AW73" s="4">
        <f>SUM(AV72:AY72)*6/5</f>
        <v>7737.6</v>
      </c>
      <c r="BA73" s="4">
        <f>SUM(AZ72:BC72)*6/5</f>
        <v>7737.6</v>
      </c>
      <c r="BE73" s="4">
        <v>0</v>
      </c>
      <c r="BG73" s="4"/>
      <c r="BI73" s="4">
        <v>0</v>
      </c>
      <c r="BM73" s="4">
        <f>SUM(BL72:BO72)*6/5</f>
        <v>7737.6</v>
      </c>
      <c r="BQ73" s="4">
        <f>SUM(BP72:BS72)*6/5</f>
        <v>7737.6</v>
      </c>
      <c r="BU73" s="4">
        <f>SUM(BT72:BW72)*6/5</f>
        <v>7737.6</v>
      </c>
      <c r="BY73" s="4">
        <f>SUM(BX72:CA72)*6/5</f>
        <v>7737.6</v>
      </c>
      <c r="CC73" s="4">
        <f>SUM(CB72:CE72)*6/5</f>
        <v>7737.6</v>
      </c>
      <c r="CG73" s="4">
        <f>SUM(CF72:CI72)*6/5</f>
        <v>7737.6</v>
      </c>
      <c r="CK73" s="4">
        <f>SUM(CJ72:CM72)*6/5</f>
        <v>7737.6</v>
      </c>
      <c r="CO73" s="4">
        <f>SUM(CN72:CQ72)*6/5</f>
        <v>7737.6</v>
      </c>
      <c r="CS73" s="4">
        <f>SUM(CR72:CU72)*6/5</f>
        <v>7737.6</v>
      </c>
      <c r="CW73" s="4">
        <f>SUM(CV72:CY72)*6/5</f>
        <v>7737.6</v>
      </c>
      <c r="DA73" s="4">
        <f>SUM(CZ72:DC72)*6/5</f>
        <v>7737.6</v>
      </c>
      <c r="DE73" s="4">
        <v>0</v>
      </c>
      <c r="DG73" s="4"/>
      <c r="DI73" s="4">
        <v>0</v>
      </c>
      <c r="DM73" s="4">
        <f>SUM(DL72:DO72)*6/5</f>
        <v>7737.6</v>
      </c>
      <c r="DQ73" s="4">
        <f>SUM(DP72:DS72)*6/5</f>
        <v>7737.6</v>
      </c>
      <c r="DU73" s="4">
        <f>SUM(DT72:DW72)*6/5</f>
        <v>7737.6</v>
      </c>
      <c r="DY73" s="4">
        <f>SUM(DX72:EA72)*6/5</f>
        <v>7737.6</v>
      </c>
      <c r="EC73" s="4">
        <f>SUM(EB72:EE72)*6/5</f>
        <v>7737.6</v>
      </c>
      <c r="EG73" s="4">
        <f>SUM(EF72:EI72)*6/5</f>
        <v>7737.6</v>
      </c>
      <c r="EK73" s="4">
        <f>SUM(EJ72:EM72)*6/5</f>
        <v>7737.6</v>
      </c>
      <c r="EO73" s="4">
        <f>SUM(EN72:EQ72)*6/5</f>
        <v>7737.6</v>
      </c>
      <c r="ES73" s="4">
        <f>SUM(ER72:EU72)*6/5</f>
        <v>7737.6</v>
      </c>
      <c r="EW73" s="4">
        <f>SUM(EV72:EY72)*6/5</f>
        <v>7737.6</v>
      </c>
      <c r="FA73" s="4">
        <f>SUM(EZ72:FC72)*6/5</f>
        <v>5803.2</v>
      </c>
    </row>
    <row r="75" spans="1:164" x14ac:dyDescent="0.3">
      <c r="A75" s="3" t="s">
        <v>4</v>
      </c>
      <c r="C75" s="4">
        <f>Trading!C69</f>
        <v>122.25</v>
      </c>
      <c r="D75" s="4">
        <f>Trading!D69</f>
        <v>122.25</v>
      </c>
      <c r="E75" s="4">
        <f>Trading!E69</f>
        <v>122.25</v>
      </c>
      <c r="F75" s="4">
        <f>Trading!F69</f>
        <v>122.25</v>
      </c>
      <c r="G75" s="4">
        <f>Trading!G69</f>
        <v>122.25</v>
      </c>
      <c r="H75" s="4">
        <f>Trading!H69</f>
        <v>122.25</v>
      </c>
      <c r="I75" s="4">
        <f>Trading!I69</f>
        <v>122.25</v>
      </c>
      <c r="J75" s="4">
        <f>Trading!J69</f>
        <v>122.25</v>
      </c>
      <c r="K75" s="4">
        <f>Trading!K69</f>
        <v>122.25</v>
      </c>
      <c r="L75" s="4">
        <f>Trading!L69</f>
        <v>122.25</v>
      </c>
      <c r="M75" s="4">
        <f>Trading!M69</f>
        <v>122.25</v>
      </c>
      <c r="N75" s="4">
        <f>Trading!N69</f>
        <v>122.25</v>
      </c>
      <c r="O75" s="4">
        <f>Trading!O69</f>
        <v>122.25</v>
      </c>
      <c r="P75" s="4">
        <f>Trading!P69</f>
        <v>122.25</v>
      </c>
      <c r="Q75" s="4">
        <f>Trading!Q69</f>
        <v>122.25</v>
      </c>
      <c r="R75" s="4">
        <f>Trading!R69</f>
        <v>122.25</v>
      </c>
      <c r="S75" s="4">
        <f>Trading!S69</f>
        <v>122.25</v>
      </c>
      <c r="T75" s="4">
        <f>Trading!T69</f>
        <v>122.25</v>
      </c>
      <c r="U75" s="4">
        <f>Trading!U69</f>
        <v>122.25</v>
      </c>
      <c r="V75" s="4">
        <f>Trading!V69</f>
        <v>122.25</v>
      </c>
      <c r="W75" s="4">
        <f>Trading!W69</f>
        <v>122.25</v>
      </c>
      <c r="X75" s="4">
        <f>Trading!X69</f>
        <v>122.25</v>
      </c>
      <c r="Y75" s="4">
        <f>Trading!Y69</f>
        <v>122.25</v>
      </c>
      <c r="Z75" s="4">
        <f>Trading!Z69</f>
        <v>122.25</v>
      </c>
      <c r="AA75" s="4">
        <f>Trading!AA69</f>
        <v>122.25</v>
      </c>
      <c r="AB75" s="4">
        <f>Trading!AB69</f>
        <v>122.25</v>
      </c>
      <c r="AC75" s="4">
        <f>Trading!AC69</f>
        <v>122.25</v>
      </c>
      <c r="AD75" s="4">
        <f>Trading!AD69</f>
        <v>122.25</v>
      </c>
      <c r="AE75" s="4">
        <f>Trading!AE69</f>
        <v>122.25</v>
      </c>
      <c r="AF75" s="4">
        <f>Trading!AF69</f>
        <v>122.25</v>
      </c>
      <c r="AG75" s="4">
        <f>Trading!AG69</f>
        <v>122.25</v>
      </c>
      <c r="AH75" s="4">
        <f>Trading!AH69</f>
        <v>122.25</v>
      </c>
      <c r="AI75" s="4">
        <f>Trading!AI69</f>
        <v>122.25</v>
      </c>
      <c r="AJ75" s="4">
        <f>Trading!AJ69</f>
        <v>122.25</v>
      </c>
      <c r="AK75" s="4">
        <f>Trading!AK69</f>
        <v>122.25</v>
      </c>
      <c r="AL75" s="4">
        <f>Trading!AL69</f>
        <v>122.25</v>
      </c>
      <c r="AM75" s="4">
        <f>Trading!AM69</f>
        <v>122.25</v>
      </c>
      <c r="AN75" s="4">
        <f>Trading!AN69</f>
        <v>122.25</v>
      </c>
      <c r="AO75" s="4">
        <f>Trading!AO69</f>
        <v>122.25</v>
      </c>
      <c r="AP75" s="4">
        <f>Trading!AP69</f>
        <v>122.25</v>
      </c>
      <c r="AQ75" s="4">
        <f>Trading!AQ69</f>
        <v>122.25</v>
      </c>
      <c r="AR75" s="4">
        <f>Trading!AR69</f>
        <v>122.25</v>
      </c>
      <c r="AS75" s="4">
        <f>Trading!AS69</f>
        <v>122.25</v>
      </c>
      <c r="AT75" s="4">
        <f>Trading!AT69</f>
        <v>122.25</v>
      </c>
      <c r="AU75" s="4">
        <f>Trading!AU69</f>
        <v>122.25</v>
      </c>
      <c r="AV75" s="4">
        <f>Trading!AV69</f>
        <v>122.25</v>
      </c>
      <c r="AW75" s="4">
        <f>Trading!AW69</f>
        <v>122.25</v>
      </c>
      <c r="AX75" s="4">
        <f>Trading!AX69</f>
        <v>122.25</v>
      </c>
      <c r="AY75" s="4">
        <f>Trading!AY69</f>
        <v>122.25</v>
      </c>
      <c r="AZ75" s="4">
        <f>Trading!AZ69</f>
        <v>122.25</v>
      </c>
      <c r="BA75" s="4">
        <f>Trading!BA69</f>
        <v>122.25</v>
      </c>
      <c r="BB75" s="4">
        <f>Trading!BB69</f>
        <v>122.25</v>
      </c>
      <c r="BC75" s="4">
        <f>Trading!BC69</f>
        <v>122.25</v>
      </c>
      <c r="BD75" s="4">
        <f>Trading!BD69</f>
        <v>122.25</v>
      </c>
      <c r="BE75" s="4">
        <f>Trading!BE69</f>
        <v>122.25</v>
      </c>
      <c r="BF75" s="4">
        <f>Trading!BF69</f>
        <v>122.25</v>
      </c>
      <c r="BG75" s="4">
        <f>Trading!BG69</f>
        <v>122.25</v>
      </c>
      <c r="BH75" s="4">
        <f>Trading!BH69</f>
        <v>122.25</v>
      </c>
      <c r="BI75" s="4">
        <f>Trading!BI69</f>
        <v>122.25</v>
      </c>
      <c r="BJ75" s="4">
        <f>Trading!BJ69</f>
        <v>122.25</v>
      </c>
      <c r="BK75" s="4">
        <f>Trading!BK69</f>
        <v>122.25</v>
      </c>
      <c r="BL75" s="4">
        <f>Trading!BL69</f>
        <v>122.25</v>
      </c>
      <c r="BM75" s="4">
        <f>Trading!BM69</f>
        <v>122.25</v>
      </c>
      <c r="BN75" s="4">
        <f>Trading!BN69</f>
        <v>122.25</v>
      </c>
      <c r="BO75" s="4">
        <f>Trading!BO69</f>
        <v>122.25</v>
      </c>
      <c r="BP75" s="4">
        <f>Trading!BP69</f>
        <v>122.25</v>
      </c>
      <c r="BQ75" s="4">
        <f>Trading!BQ69</f>
        <v>122.25</v>
      </c>
      <c r="BR75" s="4">
        <f>Trading!BR69</f>
        <v>122.25</v>
      </c>
      <c r="BS75" s="4">
        <f>Trading!BS69</f>
        <v>122.25</v>
      </c>
      <c r="BT75" s="4">
        <f>Trading!BT69</f>
        <v>122.25</v>
      </c>
      <c r="BU75" s="4">
        <f>Trading!BU69</f>
        <v>122.25</v>
      </c>
      <c r="BV75" s="4">
        <f>Trading!BV69</f>
        <v>122.25</v>
      </c>
      <c r="BW75" s="4">
        <f>Trading!BW69</f>
        <v>122.25</v>
      </c>
      <c r="BX75" s="4">
        <f>Trading!BX69</f>
        <v>122.25</v>
      </c>
      <c r="BY75" s="4">
        <f>Trading!BY69</f>
        <v>122.25</v>
      </c>
      <c r="BZ75" s="4">
        <f>Trading!BZ69</f>
        <v>122.25</v>
      </c>
      <c r="CA75" s="4">
        <f>Trading!CA69</f>
        <v>122.25</v>
      </c>
      <c r="CB75" s="4">
        <f>Trading!CB69</f>
        <v>122.25</v>
      </c>
      <c r="CC75" s="4">
        <f>Trading!CC69</f>
        <v>122.25</v>
      </c>
      <c r="CD75" s="4">
        <f>Trading!CD69</f>
        <v>122.25</v>
      </c>
      <c r="CE75" s="4">
        <f>Trading!CE69</f>
        <v>122.25</v>
      </c>
      <c r="CF75" s="4">
        <f>Trading!CF69</f>
        <v>122.25</v>
      </c>
      <c r="CG75" s="4">
        <f>Trading!CG69</f>
        <v>122.25</v>
      </c>
      <c r="CH75" s="4">
        <f>Trading!CH69</f>
        <v>122.25</v>
      </c>
      <c r="CI75" s="4">
        <f>Trading!CI69</f>
        <v>122.25</v>
      </c>
      <c r="CJ75" s="4">
        <f>Trading!CJ69</f>
        <v>122.25</v>
      </c>
      <c r="CK75" s="4">
        <f>Trading!CK69</f>
        <v>122.25</v>
      </c>
      <c r="CL75" s="4">
        <f>Trading!CL69</f>
        <v>122.25</v>
      </c>
      <c r="CM75" s="4">
        <f>Trading!CM69</f>
        <v>122.25</v>
      </c>
      <c r="CN75" s="4">
        <f>Trading!CN69</f>
        <v>122.25</v>
      </c>
      <c r="CO75" s="4">
        <f>Trading!CO69</f>
        <v>122.25</v>
      </c>
      <c r="CP75" s="4">
        <f>Trading!CP69</f>
        <v>122.25</v>
      </c>
      <c r="CQ75" s="4">
        <f>Trading!CQ69</f>
        <v>122.25</v>
      </c>
      <c r="CR75" s="4">
        <f>Trading!CR69</f>
        <v>122.25</v>
      </c>
      <c r="CS75" s="4">
        <f>Trading!CS69</f>
        <v>122.25</v>
      </c>
      <c r="CT75" s="4">
        <f>Trading!CT69</f>
        <v>122.25</v>
      </c>
      <c r="CU75" s="4">
        <f>Trading!CU69</f>
        <v>122.25</v>
      </c>
      <c r="CV75" s="4">
        <f>Trading!CV69</f>
        <v>122.25</v>
      </c>
      <c r="CW75" s="4">
        <f>Trading!CW69</f>
        <v>122.25</v>
      </c>
      <c r="CX75" s="4">
        <f>Trading!CX69</f>
        <v>122.25</v>
      </c>
      <c r="CY75" s="4">
        <f>Trading!CY69</f>
        <v>122.25</v>
      </c>
      <c r="CZ75" s="4">
        <f>Trading!CZ69</f>
        <v>122.25</v>
      </c>
      <c r="DA75" s="4">
        <f>Trading!DA69</f>
        <v>122.25</v>
      </c>
      <c r="DB75" s="4">
        <f>Trading!DB69</f>
        <v>122.25</v>
      </c>
      <c r="DC75" s="4">
        <f>Trading!DC69</f>
        <v>122.25</v>
      </c>
      <c r="DD75" s="4">
        <f>Trading!DD69</f>
        <v>122.25</v>
      </c>
      <c r="DE75" s="4">
        <f>Trading!DE69</f>
        <v>122.25</v>
      </c>
      <c r="DF75" s="4">
        <f>Trading!DF69</f>
        <v>122.25</v>
      </c>
      <c r="DG75" s="4">
        <f>Trading!DG69</f>
        <v>122.25</v>
      </c>
      <c r="DH75" s="4">
        <f>Trading!DH69</f>
        <v>122.25</v>
      </c>
      <c r="DI75" s="4">
        <f>Trading!DI69</f>
        <v>122.25</v>
      </c>
      <c r="DJ75" s="4">
        <f>Trading!DJ69</f>
        <v>122.25</v>
      </c>
      <c r="DK75" s="4">
        <f>Trading!DK69</f>
        <v>122.25</v>
      </c>
      <c r="DL75" s="4">
        <f>Trading!DL69</f>
        <v>122.25</v>
      </c>
      <c r="DM75" s="4">
        <f>Trading!DM69</f>
        <v>122.25</v>
      </c>
      <c r="DN75" s="4">
        <f>Trading!DN69</f>
        <v>122.25</v>
      </c>
      <c r="DO75" s="4">
        <f>Trading!DO69</f>
        <v>122.25</v>
      </c>
      <c r="DP75" s="4">
        <f>Trading!DP69</f>
        <v>122.25</v>
      </c>
      <c r="DQ75" s="4">
        <f>Trading!DQ69</f>
        <v>122.25</v>
      </c>
      <c r="DR75" s="4">
        <f>Trading!DR69</f>
        <v>122.25</v>
      </c>
      <c r="DS75" s="4">
        <f>Trading!DS69</f>
        <v>122.25</v>
      </c>
      <c r="DT75" s="4">
        <f>Trading!DT69</f>
        <v>122.25</v>
      </c>
      <c r="DU75" s="4">
        <f>Trading!DU69</f>
        <v>122.25</v>
      </c>
      <c r="DV75" s="4">
        <f>Trading!DV69</f>
        <v>122.25</v>
      </c>
      <c r="DW75" s="4">
        <f>Trading!DW69</f>
        <v>122.25</v>
      </c>
      <c r="DX75" s="4">
        <f>Trading!DX69</f>
        <v>122.25</v>
      </c>
      <c r="DY75" s="4">
        <f>Trading!DY69</f>
        <v>122.25</v>
      </c>
      <c r="DZ75" s="4">
        <f>Trading!DZ69</f>
        <v>122.25</v>
      </c>
      <c r="EA75" s="4">
        <f>Trading!EA69</f>
        <v>122.25</v>
      </c>
      <c r="EB75" s="4">
        <f>Trading!EB69</f>
        <v>122.25</v>
      </c>
      <c r="EC75" s="4">
        <f>Trading!EC69</f>
        <v>122.25</v>
      </c>
      <c r="ED75" s="4">
        <f>Trading!ED69</f>
        <v>122.25</v>
      </c>
      <c r="EE75" s="4">
        <f>Trading!EE69</f>
        <v>122.25</v>
      </c>
      <c r="EF75" s="4">
        <f>Trading!EF69</f>
        <v>122.25</v>
      </c>
      <c r="EG75" s="4">
        <f>Trading!EG69</f>
        <v>122.25</v>
      </c>
      <c r="EH75" s="4">
        <f>Trading!EH69</f>
        <v>122.25</v>
      </c>
      <c r="EI75" s="4">
        <f>Trading!EI69</f>
        <v>122.25</v>
      </c>
      <c r="EJ75" s="4">
        <f>Trading!EJ69</f>
        <v>122.25</v>
      </c>
      <c r="EK75" s="4">
        <f>Trading!EK69</f>
        <v>122.25</v>
      </c>
      <c r="EL75" s="4">
        <f>Trading!EL69</f>
        <v>122.25</v>
      </c>
      <c r="EM75" s="4">
        <f>Trading!EM69</f>
        <v>122.25</v>
      </c>
      <c r="EN75" s="4">
        <f>Trading!EN69</f>
        <v>122.25</v>
      </c>
      <c r="EO75" s="4">
        <f>Trading!EO69</f>
        <v>122.25</v>
      </c>
      <c r="EP75" s="4">
        <f>Trading!EP69</f>
        <v>122.25</v>
      </c>
      <c r="EQ75" s="4">
        <f>Trading!EQ69</f>
        <v>122.25</v>
      </c>
      <c r="ER75" s="4">
        <f>Trading!ER69</f>
        <v>122.25</v>
      </c>
      <c r="ES75" s="4">
        <f>Trading!ES69</f>
        <v>122.25</v>
      </c>
      <c r="ET75" s="4">
        <f>Trading!ET69</f>
        <v>122.25</v>
      </c>
      <c r="EU75" s="4">
        <f>Trading!EU69</f>
        <v>122.25</v>
      </c>
      <c r="EV75" s="4">
        <f>Trading!EV69</f>
        <v>122.25</v>
      </c>
      <c r="EW75" s="4">
        <f>Trading!EW69</f>
        <v>122.25</v>
      </c>
      <c r="EX75" s="4">
        <f>Trading!EX69</f>
        <v>122.25</v>
      </c>
      <c r="EY75" s="4">
        <f>Trading!EY69</f>
        <v>122.25</v>
      </c>
      <c r="EZ75" s="4">
        <f>Trading!EZ69</f>
        <v>122.25</v>
      </c>
      <c r="FA75" s="4">
        <f>Trading!FA69</f>
        <v>122.25</v>
      </c>
      <c r="FB75" s="4">
        <f>Trading!FB69</f>
        <v>122.25</v>
      </c>
    </row>
    <row r="76" spans="1:164" x14ac:dyDescent="0.3">
      <c r="A76" s="3" t="s">
        <v>108</v>
      </c>
      <c r="E76" s="4">
        <f>SUM(D75:G75)*6/5</f>
        <v>586.79999999999995</v>
      </c>
      <c r="G76" s="4"/>
      <c r="I76" s="4">
        <f>SUM(H75:K75)*6/5</f>
        <v>586.79999999999995</v>
      </c>
      <c r="M76" s="4">
        <f>SUM(L75:O75)*6/5</f>
        <v>586.79999999999995</v>
      </c>
      <c r="Q76" s="4">
        <f>SUM(P75:S75)*6/5</f>
        <v>586.79999999999995</v>
      </c>
      <c r="U76" s="4">
        <f>SUM(T75:W75)*6/5</f>
        <v>586.79999999999995</v>
      </c>
      <c r="Y76" s="4">
        <f>SUM(X75:AA75)*6/5</f>
        <v>586.79999999999995</v>
      </c>
      <c r="AC76" s="4">
        <f>SUM(AB75:AE75)*6/5</f>
        <v>586.79999999999995</v>
      </c>
      <c r="AG76" s="4">
        <v>0</v>
      </c>
      <c r="AK76" s="4">
        <v>0</v>
      </c>
      <c r="AO76" s="4">
        <f>SUM(AN75:AQ75)*6/5</f>
        <v>586.79999999999995</v>
      </c>
      <c r="AS76" s="4">
        <f>SUM(AR75:AU75)*6/5</f>
        <v>586.79999999999995</v>
      </c>
      <c r="AW76" s="4">
        <f>SUM(AV75:AY75)*6/5</f>
        <v>586.79999999999995</v>
      </c>
      <c r="BA76" s="4">
        <f>SUM(AZ75:BC75)*6/5</f>
        <v>586.79999999999995</v>
      </c>
      <c r="BE76" s="4">
        <f>SUM(BD75:BG75)*6/5</f>
        <v>586.79999999999995</v>
      </c>
      <c r="BG76" s="4"/>
      <c r="BI76" s="4">
        <f>SUM(BH75:BK75)*6/5</f>
        <v>586.79999999999995</v>
      </c>
      <c r="BM76" s="4">
        <f>SUM(BL75:BO75)*6/5</f>
        <v>586.79999999999995</v>
      </c>
      <c r="BQ76" s="4">
        <f>SUM(BP75:BS75)*6/5</f>
        <v>586.79999999999995</v>
      </c>
      <c r="BU76" s="4">
        <f>SUM(BT75:BW75)*6/5</f>
        <v>586.79999999999995</v>
      </c>
      <c r="BY76" s="4">
        <f>SUM(BX75:CA75)*6/5</f>
        <v>586.79999999999995</v>
      </c>
      <c r="CC76" s="4">
        <f>SUM(CB75:CE75)*6/5</f>
        <v>586.79999999999995</v>
      </c>
      <c r="CG76" s="4">
        <v>0</v>
      </c>
      <c r="CK76" s="4">
        <v>0</v>
      </c>
      <c r="CO76" s="4">
        <f>SUM(CN75:CQ75)*6/5</f>
        <v>586.79999999999995</v>
      </c>
      <c r="CS76" s="4">
        <f>SUM(CR75:CU75)*6/5</f>
        <v>586.79999999999995</v>
      </c>
      <c r="CW76" s="4">
        <f>SUM(CV75:CY75)*6/5</f>
        <v>586.79999999999995</v>
      </c>
      <c r="DA76" s="4">
        <f>SUM(CZ75:DC75)*6/5</f>
        <v>586.79999999999995</v>
      </c>
      <c r="DE76" s="4">
        <f>SUM(DD75:DG75)*6/5</f>
        <v>586.79999999999995</v>
      </c>
      <c r="DG76" s="4"/>
      <c r="DI76" s="4">
        <f>SUM(DH75:DK75)*6/5</f>
        <v>586.79999999999995</v>
      </c>
      <c r="DM76" s="4">
        <f>SUM(DL75:DO75)*6/5</f>
        <v>586.79999999999995</v>
      </c>
      <c r="DQ76" s="4">
        <f>SUM(DP75:DS75)*6/5</f>
        <v>586.79999999999995</v>
      </c>
      <c r="DU76" s="4">
        <f>SUM(DT75:DW75)*6/5</f>
        <v>586.79999999999995</v>
      </c>
      <c r="DY76" s="4">
        <f>SUM(DX75:EA75)*6/5</f>
        <v>586.79999999999995</v>
      </c>
      <c r="EC76" s="4">
        <f>SUM(EB75:EE75)*6/5</f>
        <v>586.79999999999995</v>
      </c>
      <c r="EG76" s="4">
        <v>0</v>
      </c>
      <c r="EK76" s="4">
        <v>0</v>
      </c>
      <c r="EO76" s="4">
        <f>SUM(EN75:EQ75)*6/5</f>
        <v>586.79999999999995</v>
      </c>
      <c r="ES76" s="4">
        <f>SUM(ER75:EU75)*6/5</f>
        <v>586.79999999999995</v>
      </c>
      <c r="EW76" s="4">
        <f>SUM(EV75:EY75)*6/5</f>
        <v>586.79999999999995</v>
      </c>
      <c r="FA76" s="4">
        <f>SUM(EZ75:FC75)*6/5</f>
        <v>440.1</v>
      </c>
    </row>
    <row r="78" spans="1:164" x14ac:dyDescent="0.3">
      <c r="A78" s="3" t="s">
        <v>110</v>
      </c>
      <c r="B78" s="3">
        <v>0</v>
      </c>
      <c r="C78" s="4">
        <f>Trading!C70-Engine!C79</f>
        <v>183.96</v>
      </c>
      <c r="D78" s="4">
        <f>Trading!D70-Engine!D79</f>
        <v>183.96</v>
      </c>
      <c r="E78" s="4">
        <f>Trading!E70-Engine!E79</f>
        <v>183.96</v>
      </c>
      <c r="F78" s="4">
        <f>Trading!F70-Engine!F79</f>
        <v>183.96</v>
      </c>
      <c r="G78" s="4">
        <f>Trading!G70-Engine!G79</f>
        <v>183.96</v>
      </c>
      <c r="H78" s="4">
        <f>Trading!H70-Engine!H79</f>
        <v>183.96</v>
      </c>
      <c r="I78" s="4">
        <f>Trading!I70-Engine!I79</f>
        <v>183.96</v>
      </c>
      <c r="J78" s="4">
        <f>Trading!J70-Engine!J79</f>
        <v>183.96</v>
      </c>
      <c r="K78" s="4">
        <f>Trading!K70-Engine!K79</f>
        <v>183.96</v>
      </c>
      <c r="L78" s="4">
        <f>Trading!L70-Engine!L79</f>
        <v>183.96</v>
      </c>
      <c r="M78" s="4">
        <f>Trading!M70-Engine!M79</f>
        <v>183.96</v>
      </c>
      <c r="N78" s="4">
        <f>Trading!N70-Engine!N79</f>
        <v>183.96</v>
      </c>
      <c r="O78" s="4">
        <f>Trading!O70-Engine!O79</f>
        <v>183.96</v>
      </c>
      <c r="P78" s="4">
        <f>Trading!P70-Engine!P79</f>
        <v>183.96</v>
      </c>
      <c r="Q78" s="4">
        <f>Trading!Q70-Engine!Q79</f>
        <v>183.96</v>
      </c>
      <c r="R78" s="4">
        <f>Trading!R70-Engine!R79</f>
        <v>183.96</v>
      </c>
      <c r="S78" s="4">
        <f>Trading!S70-Engine!S79</f>
        <v>183.96</v>
      </c>
      <c r="T78" s="4">
        <f>Trading!T70-Engine!T79</f>
        <v>183.96</v>
      </c>
      <c r="U78" s="4">
        <f>Trading!U70-Engine!U79</f>
        <v>183.96</v>
      </c>
      <c r="V78" s="4">
        <f>Trading!V70-Engine!V79</f>
        <v>183.96</v>
      </c>
      <c r="W78" s="4">
        <f>Trading!W70-Engine!W79</f>
        <v>183.96</v>
      </c>
      <c r="X78" s="4">
        <f>Trading!X70-Engine!X79</f>
        <v>183.96</v>
      </c>
      <c r="Y78" s="4">
        <f>Trading!Y70-Engine!Y79</f>
        <v>183.96</v>
      </c>
      <c r="Z78" s="4">
        <f>Trading!Z70-Engine!Z79</f>
        <v>183.96</v>
      </c>
      <c r="AA78" s="4">
        <f>Trading!AA70-Engine!AA79</f>
        <v>183.96</v>
      </c>
      <c r="AB78" s="4">
        <f>Trading!AB70-Engine!AB79</f>
        <v>183.96</v>
      </c>
      <c r="AC78" s="4">
        <f>Trading!AC70-Engine!AC79</f>
        <v>183.96</v>
      </c>
      <c r="AD78" s="4">
        <f>Trading!AD70-Engine!AD79</f>
        <v>183.96</v>
      </c>
      <c r="AE78" s="4">
        <f>Trading!AE70-Engine!AE79</f>
        <v>183.96</v>
      </c>
      <c r="AF78" s="4">
        <f>Trading!AF70-Engine!AF79</f>
        <v>183.96</v>
      </c>
      <c r="AG78" s="4">
        <f>Trading!AG70-Engine!AG79</f>
        <v>183.96</v>
      </c>
      <c r="AH78" s="4">
        <f>Trading!AH70-Engine!AH79</f>
        <v>183.96</v>
      </c>
      <c r="AI78" s="4">
        <f>Trading!AI70-Engine!AI79</f>
        <v>183.96</v>
      </c>
      <c r="AJ78" s="4">
        <f>Trading!AJ70-Engine!AJ79</f>
        <v>183.96</v>
      </c>
      <c r="AK78" s="4">
        <f>Trading!AK70-Engine!AK79</f>
        <v>183.96</v>
      </c>
      <c r="AL78" s="4">
        <f>Trading!AL70-Engine!AL79</f>
        <v>183.96</v>
      </c>
      <c r="AM78" s="4">
        <f>Trading!AM70-Engine!AM79</f>
        <v>183.96</v>
      </c>
      <c r="AN78" s="4">
        <f>Trading!AN70-Engine!AN79</f>
        <v>183.96</v>
      </c>
      <c r="AO78" s="4">
        <f>Trading!AO70-Engine!AO79</f>
        <v>183.96</v>
      </c>
      <c r="AP78" s="4">
        <f>Trading!AP70-Engine!AP79</f>
        <v>183.96</v>
      </c>
      <c r="AQ78" s="4">
        <f>Trading!AQ70-Engine!AQ79</f>
        <v>183.96</v>
      </c>
      <c r="AR78" s="4">
        <f>Trading!AR70-Engine!AR79</f>
        <v>183.96</v>
      </c>
      <c r="AS78" s="4">
        <f>Trading!AS70-Engine!AS79</f>
        <v>183.96</v>
      </c>
      <c r="AT78" s="4">
        <f>Trading!AT70-Engine!AT79</f>
        <v>183.96</v>
      </c>
      <c r="AU78" s="4">
        <f>Trading!AU70-Engine!AU79</f>
        <v>183.96</v>
      </c>
      <c r="AV78" s="4">
        <f>Trading!AV70-Engine!AV79</f>
        <v>183.96</v>
      </c>
      <c r="AW78" s="4">
        <f>Trading!AW70-Engine!AW79</f>
        <v>183.96</v>
      </c>
      <c r="AX78" s="4">
        <f>Trading!AX70-Engine!AX79</f>
        <v>183.96</v>
      </c>
      <c r="AY78" s="4">
        <f>Trading!AY70-Engine!AY79</f>
        <v>183.96</v>
      </c>
      <c r="AZ78" s="4">
        <f>Trading!AZ70-Engine!AZ79</f>
        <v>183.96</v>
      </c>
      <c r="BA78" s="4">
        <f>Trading!BA70-Engine!BA79</f>
        <v>183.96</v>
      </c>
      <c r="BB78" s="4">
        <f>Trading!BB70-Engine!BB79</f>
        <v>183.96</v>
      </c>
      <c r="BC78" s="4">
        <f>Trading!BC70-Engine!BC79</f>
        <v>183.96</v>
      </c>
      <c r="BD78" s="4">
        <f>Trading!BD70-Engine!BD79</f>
        <v>183.96</v>
      </c>
      <c r="BE78" s="4">
        <f>Trading!BE70-Engine!BE79</f>
        <v>183.96</v>
      </c>
      <c r="BF78" s="4">
        <f>Trading!BF70-Engine!BF79</f>
        <v>183.96</v>
      </c>
      <c r="BG78" s="4">
        <f>Trading!BG70-Engine!BG79</f>
        <v>183.96</v>
      </c>
      <c r="BH78" s="4">
        <f>Trading!BH70-Engine!BH79</f>
        <v>183.96</v>
      </c>
      <c r="BI78" s="4">
        <f>Trading!BI70-Engine!BI79</f>
        <v>183.96</v>
      </c>
      <c r="BJ78" s="4">
        <f>Trading!BJ70-Engine!BJ79</f>
        <v>183.96</v>
      </c>
      <c r="BK78" s="4">
        <f>Trading!BK70-Engine!BK79</f>
        <v>183.96</v>
      </c>
      <c r="BL78" s="4">
        <f>Trading!BL70-Engine!BL79</f>
        <v>183.96</v>
      </c>
      <c r="BM78" s="4">
        <f>Trading!BM70-Engine!BM79</f>
        <v>183.96</v>
      </c>
      <c r="BN78" s="4">
        <f>Trading!BN70-Engine!BN79</f>
        <v>183.96</v>
      </c>
      <c r="BO78" s="4">
        <f>Trading!BO70-Engine!BO79</f>
        <v>183.96</v>
      </c>
      <c r="BP78" s="4">
        <f>Trading!BP70-Engine!BP79</f>
        <v>183.96</v>
      </c>
      <c r="BQ78" s="4">
        <f>Trading!BQ70-Engine!BQ79</f>
        <v>183.96</v>
      </c>
      <c r="BR78" s="4">
        <f>Trading!BR70-Engine!BR79</f>
        <v>183.96</v>
      </c>
      <c r="BS78" s="4">
        <f>Trading!BS70-Engine!BS79</f>
        <v>183.96</v>
      </c>
      <c r="BT78" s="4">
        <f>Trading!BT70-Engine!BT79</f>
        <v>183.96</v>
      </c>
      <c r="BU78" s="4">
        <f>Trading!BU70-Engine!BU79</f>
        <v>183.96</v>
      </c>
      <c r="BV78" s="4">
        <f>Trading!BV70-Engine!BV79</f>
        <v>183.96</v>
      </c>
      <c r="BW78" s="4">
        <f>Trading!BW70-Engine!BW79</f>
        <v>183.96</v>
      </c>
      <c r="BX78" s="4">
        <f>Trading!BX70-Engine!BX79</f>
        <v>183.96</v>
      </c>
      <c r="BY78" s="4">
        <f>Trading!BY70-Engine!BY79</f>
        <v>183.96</v>
      </c>
      <c r="BZ78" s="4">
        <f>Trading!BZ70-Engine!BZ79</f>
        <v>183.96</v>
      </c>
      <c r="CA78" s="4">
        <f>Trading!CA70-Engine!CA79</f>
        <v>183.96</v>
      </c>
      <c r="CB78" s="4">
        <f>Trading!CB70-Engine!CB79</f>
        <v>183.96</v>
      </c>
      <c r="CC78" s="4">
        <f>Trading!CC70-Engine!CC79</f>
        <v>183.96</v>
      </c>
      <c r="CD78" s="4">
        <f>Trading!CD70-Engine!CD79</f>
        <v>183.96</v>
      </c>
      <c r="CE78" s="4">
        <f>Trading!CE70-Engine!CE79</f>
        <v>183.96</v>
      </c>
      <c r="CF78" s="4">
        <f>Trading!CF70-Engine!CF79</f>
        <v>183.96</v>
      </c>
      <c r="CG78" s="4">
        <f>Trading!CG70-Engine!CG79</f>
        <v>183.96</v>
      </c>
      <c r="CH78" s="4">
        <f>Trading!CH70-Engine!CH79</f>
        <v>183.96</v>
      </c>
      <c r="CI78" s="4">
        <f>Trading!CI70-Engine!CI79</f>
        <v>183.96</v>
      </c>
      <c r="CJ78" s="4">
        <f>Trading!CJ70-Engine!CJ79</f>
        <v>183.96</v>
      </c>
      <c r="CK78" s="4">
        <f>Trading!CK70-Engine!CK79</f>
        <v>183.96</v>
      </c>
      <c r="CL78" s="4">
        <f>Trading!CL70-Engine!CL79</f>
        <v>183.96</v>
      </c>
      <c r="CM78" s="4">
        <f>Trading!CM70-Engine!CM79</f>
        <v>183.96</v>
      </c>
      <c r="CN78" s="4">
        <f>Trading!CN70-Engine!CN79</f>
        <v>183.96</v>
      </c>
      <c r="CO78" s="4">
        <f>Trading!CO70-Engine!CO79</f>
        <v>183.96</v>
      </c>
      <c r="CP78" s="4">
        <f>Trading!CP70-Engine!CP79</f>
        <v>183.96</v>
      </c>
      <c r="CQ78" s="4">
        <f>Trading!CQ70-Engine!CQ79</f>
        <v>183.96</v>
      </c>
      <c r="CR78" s="4">
        <f>Trading!CR70-Engine!CR79</f>
        <v>183.96</v>
      </c>
      <c r="CS78" s="4">
        <f>Trading!CS70-Engine!CS79</f>
        <v>183.96</v>
      </c>
      <c r="CT78" s="4">
        <f>Trading!CT70-Engine!CT79</f>
        <v>183.96</v>
      </c>
      <c r="CU78" s="4">
        <f>Trading!CU70-Engine!CU79</f>
        <v>183.96</v>
      </c>
      <c r="CV78" s="4">
        <f>Trading!CV70-Engine!CV79</f>
        <v>183.96</v>
      </c>
      <c r="CW78" s="4">
        <f>Trading!CW70-Engine!CW79</f>
        <v>183.96</v>
      </c>
      <c r="CX78" s="4">
        <f>Trading!CX70-Engine!CX79</f>
        <v>183.96</v>
      </c>
      <c r="CY78" s="4">
        <f>Trading!CY70-Engine!CY79</f>
        <v>183.96</v>
      </c>
      <c r="CZ78" s="4">
        <f>Trading!CZ70-Engine!CZ79</f>
        <v>183.96</v>
      </c>
      <c r="DA78" s="4">
        <f>Trading!DA70-Engine!DA79</f>
        <v>183.96</v>
      </c>
      <c r="DB78" s="4">
        <f>Trading!DB70-Engine!DB79</f>
        <v>183.96</v>
      </c>
      <c r="DC78" s="4">
        <f>Trading!DC70-Engine!DC79</f>
        <v>183.96</v>
      </c>
      <c r="DD78" s="4">
        <f>Trading!DD70-Engine!DD79</f>
        <v>183.96</v>
      </c>
      <c r="DE78" s="4">
        <f>Trading!DE70-Engine!DE79</f>
        <v>183.96</v>
      </c>
      <c r="DF78" s="4">
        <f>Trading!DF70-Engine!DF79</f>
        <v>183.96</v>
      </c>
      <c r="DG78" s="4">
        <f>Trading!DG70-Engine!DG79</f>
        <v>183.96</v>
      </c>
      <c r="DH78" s="4">
        <f>Trading!DH70-Engine!DH79</f>
        <v>183.96</v>
      </c>
      <c r="DI78" s="4">
        <f>Trading!DI70-Engine!DI79</f>
        <v>183.96</v>
      </c>
      <c r="DJ78" s="4">
        <f>Trading!DJ70-Engine!DJ79</f>
        <v>183.96</v>
      </c>
      <c r="DK78" s="4">
        <f>Trading!DK70-Engine!DK79</f>
        <v>183.96</v>
      </c>
      <c r="DL78" s="4">
        <f>Trading!DL70-Engine!DL79</f>
        <v>183.96</v>
      </c>
      <c r="DM78" s="4">
        <f>Trading!DM70-Engine!DM79</f>
        <v>183.96</v>
      </c>
      <c r="DN78" s="4">
        <f>Trading!DN70-Engine!DN79</f>
        <v>183.96</v>
      </c>
      <c r="DO78" s="4">
        <f>Trading!DO70-Engine!DO79</f>
        <v>183.96</v>
      </c>
      <c r="DP78" s="4">
        <f>Trading!DP70-Engine!DP79</f>
        <v>183.96</v>
      </c>
      <c r="DQ78" s="4">
        <f>Trading!DQ70-Engine!DQ79</f>
        <v>183.96</v>
      </c>
      <c r="DR78" s="4">
        <f>Trading!DR70-Engine!DR79</f>
        <v>183.96</v>
      </c>
      <c r="DS78" s="4">
        <f>Trading!DS70-Engine!DS79</f>
        <v>183.96</v>
      </c>
      <c r="DT78" s="4">
        <f>Trading!DT70-Engine!DT79</f>
        <v>183.96</v>
      </c>
      <c r="DU78" s="4">
        <f>Trading!DU70-Engine!DU79</f>
        <v>183.96</v>
      </c>
      <c r="DV78" s="4">
        <f>Trading!DV70-Engine!DV79</f>
        <v>183.96</v>
      </c>
      <c r="DW78" s="4">
        <f>Trading!DW70-Engine!DW79</f>
        <v>183.96</v>
      </c>
      <c r="DX78" s="4">
        <f>Trading!DX70-Engine!DX79</f>
        <v>183.96</v>
      </c>
      <c r="DY78" s="4">
        <f>Trading!DY70-Engine!DY79</f>
        <v>183.96</v>
      </c>
      <c r="DZ78" s="4">
        <f>Trading!DZ70-Engine!DZ79</f>
        <v>183.96</v>
      </c>
      <c r="EA78" s="4">
        <f>Trading!EA70-Engine!EA79</f>
        <v>183.96</v>
      </c>
      <c r="EB78" s="4">
        <f>Trading!EB70-Engine!EB79</f>
        <v>183.96</v>
      </c>
      <c r="EC78" s="4">
        <f>Trading!EC70-Engine!EC79</f>
        <v>183.96</v>
      </c>
      <c r="ED78" s="4">
        <f>Trading!ED70-Engine!ED79</f>
        <v>183.96</v>
      </c>
      <c r="EE78" s="4">
        <f>Trading!EE70-Engine!EE79</f>
        <v>183.96</v>
      </c>
      <c r="EF78" s="4">
        <f>Trading!EF70-Engine!EF79</f>
        <v>183.96</v>
      </c>
      <c r="EG78" s="4">
        <f>Trading!EG70-Engine!EG79</f>
        <v>183.96</v>
      </c>
      <c r="EH78" s="4">
        <f>Trading!EH70-Engine!EH79</f>
        <v>183.96</v>
      </c>
      <c r="EI78" s="4">
        <f>Trading!EI70-Engine!EI79</f>
        <v>183.96</v>
      </c>
      <c r="EJ78" s="4">
        <f>Trading!EJ70-Engine!EJ79</f>
        <v>183.96</v>
      </c>
      <c r="EK78" s="4">
        <f>Trading!EK70-Engine!EK79</f>
        <v>183.96</v>
      </c>
      <c r="EL78" s="4">
        <f>Trading!EL70-Engine!EL79</f>
        <v>183.96</v>
      </c>
      <c r="EM78" s="4">
        <f>Trading!EM70-Engine!EM79</f>
        <v>183.96</v>
      </c>
      <c r="EN78" s="4">
        <f>Trading!EN70-Engine!EN79</f>
        <v>183.96</v>
      </c>
      <c r="EO78" s="4">
        <f>Trading!EO70-Engine!EO79</f>
        <v>183.96</v>
      </c>
      <c r="EP78" s="4">
        <f>Trading!EP70-Engine!EP79</f>
        <v>183.96</v>
      </c>
      <c r="EQ78" s="4">
        <f>Trading!EQ70-Engine!EQ79</f>
        <v>183.96</v>
      </c>
      <c r="ER78" s="4">
        <f>Trading!ER70-Engine!ER79</f>
        <v>183.96</v>
      </c>
      <c r="ES78" s="4">
        <f>Trading!ES70-Engine!ES79</f>
        <v>183.96</v>
      </c>
      <c r="ET78" s="4">
        <f>Trading!ET70-Engine!ET79</f>
        <v>183.96</v>
      </c>
      <c r="EU78" s="4">
        <f>Trading!EU70-Engine!EU79</f>
        <v>183.96</v>
      </c>
      <c r="EV78" s="4">
        <f>Trading!EV70-Engine!EV79</f>
        <v>183.96</v>
      </c>
      <c r="EW78" s="4">
        <f>Trading!EW70-Engine!EW79</f>
        <v>183.96</v>
      </c>
      <c r="EX78" s="4">
        <f>Trading!EX70-Engine!EX79</f>
        <v>183.96</v>
      </c>
      <c r="EY78" s="4">
        <f>Trading!EY70-Engine!EY79</f>
        <v>183.96</v>
      </c>
      <c r="EZ78" s="4">
        <f>Trading!EZ70-Engine!EZ79</f>
        <v>183.96</v>
      </c>
      <c r="FA78" s="4">
        <f>Trading!FA70-Engine!FA79</f>
        <v>183.96</v>
      </c>
      <c r="FB78" s="4">
        <f>Trading!FB70-Engine!FB79</f>
        <v>183.96</v>
      </c>
    </row>
    <row r="79" spans="1:164" x14ac:dyDescent="0.3">
      <c r="B79" s="3">
        <v>20</v>
      </c>
      <c r="C79" s="4">
        <f>0.16*Trading!C70</f>
        <v>35.04</v>
      </c>
      <c r="D79" s="4">
        <f>0.16*Trading!D70</f>
        <v>35.04</v>
      </c>
      <c r="E79" s="4">
        <f>0.16*Trading!E70</f>
        <v>35.04</v>
      </c>
      <c r="F79" s="4">
        <f>0.16*Trading!F70</f>
        <v>35.04</v>
      </c>
      <c r="G79" s="4">
        <f>0.16*Trading!G70</f>
        <v>35.04</v>
      </c>
      <c r="H79" s="4">
        <f>0.16*Trading!H70</f>
        <v>35.04</v>
      </c>
      <c r="I79" s="4">
        <f>0.16*Trading!I70</f>
        <v>35.04</v>
      </c>
      <c r="J79" s="4">
        <f>0.16*Trading!J70</f>
        <v>35.04</v>
      </c>
      <c r="K79" s="4">
        <f>0.16*Trading!K70</f>
        <v>35.04</v>
      </c>
      <c r="L79" s="4">
        <f>0.16*Trading!L70</f>
        <v>35.04</v>
      </c>
      <c r="M79" s="4">
        <f>0.16*Trading!M70</f>
        <v>35.04</v>
      </c>
      <c r="N79" s="4">
        <f>0.16*Trading!N70</f>
        <v>35.04</v>
      </c>
      <c r="O79" s="4">
        <f>0.16*Trading!O70</f>
        <v>35.04</v>
      </c>
      <c r="P79" s="4">
        <f>0.16*Trading!P70</f>
        <v>35.04</v>
      </c>
      <c r="Q79" s="4">
        <f>0.16*Trading!Q70</f>
        <v>35.04</v>
      </c>
      <c r="R79" s="4">
        <f>0.16*Trading!R70</f>
        <v>35.04</v>
      </c>
      <c r="S79" s="4">
        <f>0.16*Trading!S70</f>
        <v>35.04</v>
      </c>
      <c r="T79" s="4">
        <f>0.16*Trading!T70</f>
        <v>35.04</v>
      </c>
      <c r="U79" s="4">
        <f>0.16*Trading!U70</f>
        <v>35.04</v>
      </c>
      <c r="V79" s="4">
        <f>0.16*Trading!V70</f>
        <v>35.04</v>
      </c>
      <c r="W79" s="4">
        <f>0.16*Trading!W70</f>
        <v>35.04</v>
      </c>
      <c r="X79" s="4">
        <f>0.16*Trading!X70</f>
        <v>35.04</v>
      </c>
      <c r="Y79" s="4">
        <f>0.16*Trading!Y70</f>
        <v>35.04</v>
      </c>
      <c r="Z79" s="4">
        <f>0.16*Trading!Z70</f>
        <v>35.04</v>
      </c>
      <c r="AA79" s="4">
        <f>0.16*Trading!AA70</f>
        <v>35.04</v>
      </c>
      <c r="AB79" s="4">
        <f>0.16*Trading!AB70</f>
        <v>35.04</v>
      </c>
      <c r="AC79" s="4">
        <f>0.16*Trading!AC70</f>
        <v>35.04</v>
      </c>
      <c r="AD79" s="4">
        <f>0.16*Trading!AD70</f>
        <v>35.04</v>
      </c>
      <c r="AE79" s="4">
        <f>0.16*Trading!AE70</f>
        <v>35.04</v>
      </c>
      <c r="AF79" s="4">
        <f>0.16*Trading!AF70</f>
        <v>35.04</v>
      </c>
      <c r="AG79" s="4">
        <f>0.16*Trading!AG70</f>
        <v>35.04</v>
      </c>
      <c r="AH79" s="4">
        <f>0.16*Trading!AH70</f>
        <v>35.04</v>
      </c>
      <c r="AI79" s="4">
        <f>0.16*Trading!AI70</f>
        <v>35.04</v>
      </c>
      <c r="AJ79" s="4">
        <f>0.16*Trading!AJ70</f>
        <v>35.04</v>
      </c>
      <c r="AK79" s="4">
        <f>0.16*Trading!AK70</f>
        <v>35.04</v>
      </c>
      <c r="AL79" s="4">
        <f>0.16*Trading!AL70</f>
        <v>35.04</v>
      </c>
      <c r="AM79" s="4">
        <f>0.16*Trading!AM70</f>
        <v>35.04</v>
      </c>
      <c r="AN79" s="4">
        <f>0.16*Trading!AN70</f>
        <v>35.04</v>
      </c>
      <c r="AO79" s="4">
        <f>0.16*Trading!AO70</f>
        <v>35.04</v>
      </c>
      <c r="AP79" s="4">
        <f>0.16*Trading!AP70</f>
        <v>35.04</v>
      </c>
      <c r="AQ79" s="4">
        <f>0.16*Trading!AQ70</f>
        <v>35.04</v>
      </c>
      <c r="AR79" s="4">
        <f>0.16*Trading!AR70</f>
        <v>35.04</v>
      </c>
      <c r="AS79" s="4">
        <f>0.16*Trading!AS70</f>
        <v>35.04</v>
      </c>
      <c r="AT79" s="4">
        <f>0.16*Trading!AT70</f>
        <v>35.04</v>
      </c>
      <c r="AU79" s="4">
        <f>0.16*Trading!AU70</f>
        <v>35.04</v>
      </c>
      <c r="AV79" s="4">
        <f>0.16*Trading!AV70</f>
        <v>35.04</v>
      </c>
      <c r="AW79" s="4">
        <f>0.16*Trading!AW70</f>
        <v>35.04</v>
      </c>
      <c r="AX79" s="4">
        <f>0.16*Trading!AX70</f>
        <v>35.04</v>
      </c>
      <c r="AY79" s="4">
        <f>0.16*Trading!AY70</f>
        <v>35.04</v>
      </c>
      <c r="AZ79" s="4">
        <f>0.16*Trading!AZ70</f>
        <v>35.04</v>
      </c>
      <c r="BA79" s="4">
        <f>0.16*Trading!BA70</f>
        <v>35.04</v>
      </c>
      <c r="BB79" s="4">
        <f>0.16*Trading!BB70</f>
        <v>35.04</v>
      </c>
      <c r="BC79" s="4">
        <f>0.16*Trading!BC70</f>
        <v>35.04</v>
      </c>
      <c r="BD79" s="4">
        <f>0.16*Trading!BD70</f>
        <v>35.04</v>
      </c>
      <c r="BE79" s="4">
        <f>0.16*Trading!BE70</f>
        <v>35.04</v>
      </c>
      <c r="BF79" s="4">
        <f>0.16*Trading!BF70</f>
        <v>35.04</v>
      </c>
      <c r="BG79" s="4">
        <f>0.16*Trading!BG70</f>
        <v>35.04</v>
      </c>
      <c r="BH79" s="4">
        <f>0.16*Trading!BH70</f>
        <v>35.04</v>
      </c>
      <c r="BI79" s="4">
        <f>0.16*Trading!BI70</f>
        <v>35.04</v>
      </c>
      <c r="BJ79" s="4">
        <f>0.16*Trading!BJ70</f>
        <v>35.04</v>
      </c>
      <c r="BK79" s="4">
        <f>0.16*Trading!BK70</f>
        <v>35.04</v>
      </c>
      <c r="BL79" s="4">
        <f>0.16*Trading!BL70</f>
        <v>35.04</v>
      </c>
      <c r="BM79" s="4">
        <f>0.16*Trading!BM70</f>
        <v>35.04</v>
      </c>
      <c r="BN79" s="4">
        <f>0.16*Trading!BN70</f>
        <v>35.04</v>
      </c>
      <c r="BO79" s="4">
        <f>0.16*Trading!BO70</f>
        <v>35.04</v>
      </c>
      <c r="BP79" s="4">
        <f>0.16*Trading!BP70</f>
        <v>35.04</v>
      </c>
      <c r="BQ79" s="4">
        <f>0.16*Trading!BQ70</f>
        <v>35.04</v>
      </c>
      <c r="BR79" s="4">
        <f>0.16*Trading!BR70</f>
        <v>35.04</v>
      </c>
      <c r="BS79" s="4">
        <f>0.16*Trading!BS70</f>
        <v>35.04</v>
      </c>
      <c r="BT79" s="4">
        <f>0.16*Trading!BT70</f>
        <v>35.04</v>
      </c>
      <c r="BU79" s="4">
        <f>0.16*Trading!BU70</f>
        <v>35.04</v>
      </c>
      <c r="BV79" s="4">
        <f>0.16*Trading!BV70</f>
        <v>35.04</v>
      </c>
      <c r="BW79" s="4">
        <f>0.16*Trading!BW70</f>
        <v>35.04</v>
      </c>
      <c r="BX79" s="4">
        <f>0.16*Trading!BX70</f>
        <v>35.04</v>
      </c>
      <c r="BY79" s="4">
        <f>0.16*Trading!BY70</f>
        <v>35.04</v>
      </c>
      <c r="BZ79" s="4">
        <f>0.16*Trading!BZ70</f>
        <v>35.04</v>
      </c>
      <c r="CA79" s="4">
        <f>0.16*Trading!CA70</f>
        <v>35.04</v>
      </c>
      <c r="CB79" s="4">
        <f>0.16*Trading!CB70</f>
        <v>35.04</v>
      </c>
      <c r="CC79" s="4">
        <f>0.16*Trading!CC70</f>
        <v>35.04</v>
      </c>
      <c r="CD79" s="4">
        <f>0.16*Trading!CD70</f>
        <v>35.04</v>
      </c>
      <c r="CE79" s="4">
        <f>0.16*Trading!CE70</f>
        <v>35.04</v>
      </c>
      <c r="CF79" s="4">
        <f>0.16*Trading!CF70</f>
        <v>35.04</v>
      </c>
      <c r="CG79" s="4">
        <f>0.16*Trading!CG70</f>
        <v>35.04</v>
      </c>
      <c r="CH79" s="4">
        <f>0.16*Trading!CH70</f>
        <v>35.04</v>
      </c>
      <c r="CI79" s="4">
        <f>0.16*Trading!CI70</f>
        <v>35.04</v>
      </c>
      <c r="CJ79" s="4">
        <f>0.16*Trading!CJ70</f>
        <v>35.04</v>
      </c>
      <c r="CK79" s="4">
        <f>0.16*Trading!CK70</f>
        <v>35.04</v>
      </c>
      <c r="CL79" s="4">
        <f>0.16*Trading!CL70</f>
        <v>35.04</v>
      </c>
      <c r="CM79" s="4">
        <f>0.16*Trading!CM70</f>
        <v>35.04</v>
      </c>
      <c r="CN79" s="4">
        <f>0.16*Trading!CN70</f>
        <v>35.04</v>
      </c>
      <c r="CO79" s="4">
        <f>0.16*Trading!CO70</f>
        <v>35.04</v>
      </c>
      <c r="CP79" s="4">
        <f>0.16*Trading!CP70</f>
        <v>35.04</v>
      </c>
      <c r="CQ79" s="4">
        <f>0.16*Trading!CQ70</f>
        <v>35.04</v>
      </c>
      <c r="CR79" s="4">
        <f>0.16*Trading!CR70</f>
        <v>35.04</v>
      </c>
      <c r="CS79" s="4">
        <f>0.16*Trading!CS70</f>
        <v>35.04</v>
      </c>
      <c r="CT79" s="4">
        <f>0.16*Trading!CT70</f>
        <v>35.04</v>
      </c>
      <c r="CU79" s="4">
        <f>0.16*Trading!CU70</f>
        <v>35.04</v>
      </c>
      <c r="CV79" s="4">
        <f>0.16*Trading!CV70</f>
        <v>35.04</v>
      </c>
      <c r="CW79" s="4">
        <f>0.16*Trading!CW70</f>
        <v>35.04</v>
      </c>
      <c r="CX79" s="4">
        <f>0.16*Trading!CX70</f>
        <v>35.04</v>
      </c>
      <c r="CY79" s="4">
        <f>0.16*Trading!CY70</f>
        <v>35.04</v>
      </c>
      <c r="CZ79" s="4">
        <f>0.16*Trading!CZ70</f>
        <v>35.04</v>
      </c>
      <c r="DA79" s="4">
        <f>0.16*Trading!DA70</f>
        <v>35.04</v>
      </c>
      <c r="DB79" s="4">
        <f>0.16*Trading!DB70</f>
        <v>35.04</v>
      </c>
      <c r="DC79" s="4">
        <f>0.16*Trading!DC70</f>
        <v>35.04</v>
      </c>
      <c r="DD79" s="4">
        <f>0.16*Trading!DD70</f>
        <v>35.04</v>
      </c>
      <c r="DE79" s="4">
        <f>0.16*Trading!DE70</f>
        <v>35.04</v>
      </c>
      <c r="DF79" s="4">
        <f>0.16*Trading!DF70</f>
        <v>35.04</v>
      </c>
      <c r="DG79" s="4">
        <f>0.16*Trading!DG70</f>
        <v>35.04</v>
      </c>
      <c r="DH79" s="4">
        <f>0.16*Trading!DH70</f>
        <v>35.04</v>
      </c>
      <c r="DI79" s="4">
        <f>0.16*Trading!DI70</f>
        <v>35.04</v>
      </c>
      <c r="DJ79" s="4">
        <f>0.16*Trading!DJ70</f>
        <v>35.04</v>
      </c>
      <c r="DK79" s="4">
        <f>0.16*Trading!DK70</f>
        <v>35.04</v>
      </c>
      <c r="DL79" s="4">
        <f>0.16*Trading!DL70</f>
        <v>35.04</v>
      </c>
      <c r="DM79" s="4">
        <f>0.16*Trading!DM70</f>
        <v>35.04</v>
      </c>
      <c r="DN79" s="4">
        <f>0.16*Trading!DN70</f>
        <v>35.04</v>
      </c>
      <c r="DO79" s="4">
        <f>0.16*Trading!DO70</f>
        <v>35.04</v>
      </c>
      <c r="DP79" s="4">
        <f>0.16*Trading!DP70</f>
        <v>35.04</v>
      </c>
      <c r="DQ79" s="4">
        <f>0.16*Trading!DQ70</f>
        <v>35.04</v>
      </c>
      <c r="DR79" s="4">
        <f>0.16*Trading!DR70</f>
        <v>35.04</v>
      </c>
      <c r="DS79" s="4">
        <f>0.16*Trading!DS70</f>
        <v>35.04</v>
      </c>
      <c r="DT79" s="4">
        <f>0.16*Trading!DT70</f>
        <v>35.04</v>
      </c>
      <c r="DU79" s="4">
        <f>0.16*Trading!DU70</f>
        <v>35.04</v>
      </c>
      <c r="DV79" s="4">
        <f>0.16*Trading!DV70</f>
        <v>35.04</v>
      </c>
      <c r="DW79" s="4">
        <f>0.16*Trading!DW70</f>
        <v>35.04</v>
      </c>
      <c r="DX79" s="4">
        <f>0.16*Trading!DX70</f>
        <v>35.04</v>
      </c>
      <c r="DY79" s="4">
        <f>0.16*Trading!DY70</f>
        <v>35.04</v>
      </c>
      <c r="DZ79" s="4">
        <f>0.16*Trading!DZ70</f>
        <v>35.04</v>
      </c>
      <c r="EA79" s="4">
        <f>0.16*Trading!EA70</f>
        <v>35.04</v>
      </c>
      <c r="EB79" s="4">
        <f>0.16*Trading!EB70</f>
        <v>35.04</v>
      </c>
      <c r="EC79" s="4">
        <f>0.16*Trading!EC70</f>
        <v>35.04</v>
      </c>
      <c r="ED79" s="4">
        <f>0.16*Trading!ED70</f>
        <v>35.04</v>
      </c>
      <c r="EE79" s="4">
        <f>0.16*Trading!EE70</f>
        <v>35.04</v>
      </c>
      <c r="EF79" s="4">
        <f>0.16*Trading!EF70</f>
        <v>35.04</v>
      </c>
      <c r="EG79" s="4">
        <f>0.16*Trading!EG70</f>
        <v>35.04</v>
      </c>
      <c r="EH79" s="4">
        <f>0.16*Trading!EH70</f>
        <v>35.04</v>
      </c>
      <c r="EI79" s="4">
        <f>0.16*Trading!EI70</f>
        <v>35.04</v>
      </c>
      <c r="EJ79" s="4">
        <f>0.16*Trading!EJ70</f>
        <v>35.04</v>
      </c>
      <c r="EK79" s="4">
        <f>0.16*Trading!EK70</f>
        <v>35.04</v>
      </c>
      <c r="EL79" s="4">
        <f>0.16*Trading!EL70</f>
        <v>35.04</v>
      </c>
      <c r="EM79" s="4">
        <f>0.16*Trading!EM70</f>
        <v>35.04</v>
      </c>
      <c r="EN79" s="4">
        <f>0.16*Trading!EN70</f>
        <v>35.04</v>
      </c>
      <c r="EO79" s="4">
        <f>0.16*Trading!EO70</f>
        <v>35.04</v>
      </c>
      <c r="EP79" s="4">
        <f>0.16*Trading!EP70</f>
        <v>35.04</v>
      </c>
      <c r="EQ79" s="4">
        <f>0.16*Trading!EQ70</f>
        <v>35.04</v>
      </c>
      <c r="ER79" s="4">
        <f>0.16*Trading!ER70</f>
        <v>35.04</v>
      </c>
      <c r="ES79" s="4">
        <f>0.16*Trading!ES70</f>
        <v>35.04</v>
      </c>
      <c r="ET79" s="4">
        <f>0.16*Trading!ET70</f>
        <v>35.04</v>
      </c>
      <c r="EU79" s="4">
        <f>0.16*Trading!EU70</f>
        <v>35.04</v>
      </c>
      <c r="EV79" s="4">
        <f>0.16*Trading!EV70</f>
        <v>35.04</v>
      </c>
      <c r="EW79" s="4">
        <f>0.16*Trading!EW70</f>
        <v>35.04</v>
      </c>
      <c r="EX79" s="4">
        <f>0.16*Trading!EX70</f>
        <v>35.04</v>
      </c>
      <c r="EY79" s="4">
        <f>0.16*Trading!EY70</f>
        <v>35.04</v>
      </c>
      <c r="EZ79" s="4">
        <f>0.16*Trading!EZ70</f>
        <v>35.04</v>
      </c>
      <c r="FA79" s="4">
        <f>0.16*Trading!FA70</f>
        <v>35.04</v>
      </c>
      <c r="FB79" s="4">
        <f>0.16*Trading!FB70</f>
        <v>35.04</v>
      </c>
    </row>
    <row r="81" spans="1:208" x14ac:dyDescent="0.3">
      <c r="A81" s="3" t="s">
        <v>111</v>
      </c>
      <c r="C81" s="4">
        <f>Trading!C71</f>
        <v>150</v>
      </c>
      <c r="D81" s="4">
        <f>Trading!D71</f>
        <v>150</v>
      </c>
      <c r="E81" s="4">
        <f>Trading!E71</f>
        <v>150</v>
      </c>
      <c r="F81" s="4">
        <f>Trading!F71</f>
        <v>150</v>
      </c>
      <c r="G81" s="4">
        <f>Trading!G71</f>
        <v>150</v>
      </c>
      <c r="H81" s="4">
        <f>Trading!H71</f>
        <v>150</v>
      </c>
      <c r="I81" s="4">
        <f>Trading!I71</f>
        <v>150</v>
      </c>
      <c r="J81" s="4">
        <f>Trading!J71</f>
        <v>150</v>
      </c>
      <c r="K81" s="4">
        <f>Trading!K71</f>
        <v>150</v>
      </c>
      <c r="L81" s="4">
        <f>Trading!L71</f>
        <v>150</v>
      </c>
      <c r="M81" s="4">
        <f>Trading!M71</f>
        <v>150</v>
      </c>
      <c r="N81" s="4">
        <f>Trading!N71</f>
        <v>150</v>
      </c>
      <c r="O81" s="4">
        <f>Trading!O71</f>
        <v>150</v>
      </c>
      <c r="P81" s="4">
        <f>Trading!P71</f>
        <v>150</v>
      </c>
      <c r="Q81" s="4">
        <f>Trading!Q71</f>
        <v>150</v>
      </c>
      <c r="R81" s="4">
        <f>Trading!R71</f>
        <v>150</v>
      </c>
      <c r="S81" s="4">
        <f>Trading!S71</f>
        <v>150</v>
      </c>
      <c r="T81" s="4">
        <f>Trading!T71</f>
        <v>150</v>
      </c>
      <c r="U81" s="4">
        <f>Trading!U71</f>
        <v>150</v>
      </c>
      <c r="V81" s="4">
        <f>Trading!V71</f>
        <v>150</v>
      </c>
      <c r="W81" s="4">
        <f>Trading!W71</f>
        <v>150</v>
      </c>
      <c r="X81" s="4">
        <f>Trading!X71</f>
        <v>150</v>
      </c>
      <c r="Y81" s="4">
        <f>Trading!Y71</f>
        <v>150</v>
      </c>
      <c r="Z81" s="4">
        <f>Trading!Z71</f>
        <v>150</v>
      </c>
      <c r="AA81" s="4">
        <f>Trading!AA71</f>
        <v>150</v>
      </c>
      <c r="AB81" s="4">
        <f>Trading!AB71</f>
        <v>150</v>
      </c>
      <c r="AC81" s="4">
        <f>Trading!AC71</f>
        <v>150</v>
      </c>
      <c r="AD81" s="4">
        <f>Trading!AD71</f>
        <v>150</v>
      </c>
      <c r="AE81" s="4">
        <f>Trading!AE71</f>
        <v>150</v>
      </c>
      <c r="AF81" s="4">
        <f>Trading!AF71</f>
        <v>150</v>
      </c>
      <c r="AG81" s="4">
        <f>Trading!AG71</f>
        <v>150</v>
      </c>
      <c r="AH81" s="4">
        <f>Trading!AH71</f>
        <v>150</v>
      </c>
      <c r="AI81" s="4">
        <f>Trading!AI71</f>
        <v>150</v>
      </c>
      <c r="AJ81" s="4">
        <f>Trading!AJ71</f>
        <v>150</v>
      </c>
      <c r="AK81" s="4">
        <f>Trading!AK71</f>
        <v>150</v>
      </c>
      <c r="AL81" s="4">
        <f>Trading!AL71</f>
        <v>150</v>
      </c>
      <c r="AM81" s="4">
        <f>Trading!AM71</f>
        <v>150</v>
      </c>
      <c r="AN81" s="4">
        <f>Trading!AN71</f>
        <v>150</v>
      </c>
      <c r="AO81" s="4">
        <f>Trading!AO71</f>
        <v>150</v>
      </c>
      <c r="AP81" s="4">
        <f>Trading!AP71</f>
        <v>150</v>
      </c>
      <c r="AQ81" s="4">
        <f>Trading!AQ71</f>
        <v>150</v>
      </c>
      <c r="AR81" s="4">
        <f>Trading!AR71</f>
        <v>150</v>
      </c>
      <c r="AS81" s="4">
        <f>Trading!AS71</f>
        <v>150</v>
      </c>
      <c r="AT81" s="4">
        <f>Trading!AT71</f>
        <v>150</v>
      </c>
      <c r="AU81" s="4">
        <f>Trading!AU71</f>
        <v>150</v>
      </c>
      <c r="AV81" s="4">
        <f>Trading!AV71</f>
        <v>150</v>
      </c>
      <c r="AW81" s="4">
        <f>Trading!AW71</f>
        <v>150</v>
      </c>
      <c r="AX81" s="4">
        <f>Trading!AX71</f>
        <v>150</v>
      </c>
      <c r="AY81" s="4">
        <f>Trading!AY71</f>
        <v>150</v>
      </c>
      <c r="AZ81" s="4">
        <f>Trading!AZ71</f>
        <v>150</v>
      </c>
      <c r="BA81" s="4">
        <f>Trading!BA71</f>
        <v>150</v>
      </c>
      <c r="BB81" s="4">
        <f>Trading!BB71</f>
        <v>150</v>
      </c>
      <c r="BC81" s="4">
        <f>Trading!BC71</f>
        <v>150</v>
      </c>
      <c r="BD81" s="4">
        <f>Trading!BD71</f>
        <v>150</v>
      </c>
      <c r="BE81" s="4">
        <f>Trading!BE71</f>
        <v>150</v>
      </c>
      <c r="BF81" s="4">
        <f>Trading!BF71</f>
        <v>150</v>
      </c>
      <c r="BG81" s="4">
        <f>Trading!BG71</f>
        <v>150</v>
      </c>
      <c r="BH81" s="4">
        <f>Trading!BH71</f>
        <v>150</v>
      </c>
      <c r="BI81" s="4">
        <f>Trading!BI71</f>
        <v>150</v>
      </c>
      <c r="BJ81" s="4">
        <f>Trading!BJ71</f>
        <v>150</v>
      </c>
      <c r="BK81" s="4">
        <f>Trading!BK71</f>
        <v>150</v>
      </c>
      <c r="BL81" s="4">
        <f>Trading!BL71</f>
        <v>150</v>
      </c>
      <c r="BM81" s="4">
        <f>Trading!BM71</f>
        <v>150</v>
      </c>
      <c r="BN81" s="4">
        <f>Trading!BN71</f>
        <v>150</v>
      </c>
      <c r="BO81" s="4">
        <f>Trading!BO71</f>
        <v>150</v>
      </c>
      <c r="BP81" s="4">
        <f>Trading!BP71</f>
        <v>150</v>
      </c>
      <c r="BQ81" s="4">
        <f>Trading!BQ71</f>
        <v>150</v>
      </c>
      <c r="BR81" s="4">
        <f>Trading!BR71</f>
        <v>150</v>
      </c>
      <c r="BS81" s="4">
        <f>Trading!BS71</f>
        <v>150</v>
      </c>
      <c r="BT81" s="4">
        <f>Trading!BT71</f>
        <v>150</v>
      </c>
      <c r="BU81" s="4">
        <f>Trading!BU71</f>
        <v>150</v>
      </c>
      <c r="BV81" s="4">
        <f>Trading!BV71</f>
        <v>150</v>
      </c>
      <c r="BW81" s="4">
        <f>Trading!BW71</f>
        <v>150</v>
      </c>
      <c r="BX81" s="4">
        <f>Trading!BX71</f>
        <v>150</v>
      </c>
      <c r="BY81" s="4">
        <f>Trading!BY71</f>
        <v>150</v>
      </c>
      <c r="BZ81" s="4">
        <f>Trading!BZ71</f>
        <v>150</v>
      </c>
      <c r="CA81" s="4">
        <f>Trading!CA71</f>
        <v>150</v>
      </c>
      <c r="CB81" s="4">
        <f>Trading!CB71</f>
        <v>150</v>
      </c>
      <c r="CC81" s="4">
        <f>Trading!CC71</f>
        <v>150</v>
      </c>
      <c r="CD81" s="4">
        <f>Trading!CD71</f>
        <v>150</v>
      </c>
      <c r="CE81" s="4">
        <f>Trading!CE71</f>
        <v>150</v>
      </c>
      <c r="CF81" s="4">
        <f>Trading!CF71</f>
        <v>150</v>
      </c>
      <c r="CG81" s="4">
        <f>Trading!CG71</f>
        <v>150</v>
      </c>
      <c r="CH81" s="4">
        <f>Trading!CH71</f>
        <v>150</v>
      </c>
      <c r="CI81" s="4">
        <f>Trading!CI71</f>
        <v>150</v>
      </c>
      <c r="CJ81" s="4">
        <f>Trading!CJ71</f>
        <v>150</v>
      </c>
      <c r="CK81" s="4">
        <f>Trading!CK71</f>
        <v>150</v>
      </c>
      <c r="CL81" s="4">
        <f>Trading!CL71</f>
        <v>150</v>
      </c>
      <c r="CM81" s="4">
        <f>Trading!CM71</f>
        <v>150</v>
      </c>
      <c r="CN81" s="4">
        <f>Trading!CN71</f>
        <v>150</v>
      </c>
      <c r="CO81" s="4">
        <f>Trading!CO71</f>
        <v>150</v>
      </c>
      <c r="CP81" s="4">
        <f>Trading!CP71</f>
        <v>150</v>
      </c>
      <c r="CQ81" s="4">
        <f>Trading!CQ71</f>
        <v>150</v>
      </c>
      <c r="CR81" s="4">
        <f>Trading!CR71</f>
        <v>150</v>
      </c>
      <c r="CS81" s="4">
        <f>Trading!CS71</f>
        <v>150</v>
      </c>
      <c r="CT81" s="4">
        <f>Trading!CT71</f>
        <v>150</v>
      </c>
      <c r="CU81" s="4">
        <f>Trading!CU71</f>
        <v>150</v>
      </c>
      <c r="CV81" s="4">
        <f>Trading!CV71</f>
        <v>150</v>
      </c>
      <c r="CW81" s="4">
        <f>Trading!CW71</f>
        <v>150</v>
      </c>
      <c r="CX81" s="4">
        <f>Trading!CX71</f>
        <v>150</v>
      </c>
      <c r="CY81" s="4">
        <f>Trading!CY71</f>
        <v>150</v>
      </c>
      <c r="CZ81" s="4">
        <f>Trading!CZ71</f>
        <v>150</v>
      </c>
      <c r="DA81" s="4">
        <f>Trading!DA71</f>
        <v>150</v>
      </c>
      <c r="DB81" s="4">
        <f>Trading!DB71</f>
        <v>150</v>
      </c>
      <c r="DC81" s="4">
        <f>Trading!DC71</f>
        <v>150</v>
      </c>
      <c r="DD81" s="4">
        <f>Trading!DD71</f>
        <v>150</v>
      </c>
      <c r="DE81" s="4">
        <f>Trading!DE71</f>
        <v>150</v>
      </c>
      <c r="DF81" s="4">
        <f>Trading!DF71</f>
        <v>150</v>
      </c>
      <c r="DG81" s="4">
        <f>Trading!DG71</f>
        <v>150</v>
      </c>
      <c r="DH81" s="4">
        <f>Trading!DH71</f>
        <v>150</v>
      </c>
      <c r="DI81" s="4">
        <f>Trading!DI71</f>
        <v>150</v>
      </c>
      <c r="DJ81" s="4">
        <f>Trading!DJ71</f>
        <v>150</v>
      </c>
      <c r="DK81" s="4">
        <f>Trading!DK71</f>
        <v>150</v>
      </c>
      <c r="DL81" s="4">
        <f>Trading!DL71</f>
        <v>150</v>
      </c>
      <c r="DM81" s="4">
        <f>Trading!DM71</f>
        <v>150</v>
      </c>
      <c r="DN81" s="4">
        <f>Trading!DN71</f>
        <v>150</v>
      </c>
      <c r="DO81" s="4">
        <f>Trading!DO71</f>
        <v>150</v>
      </c>
      <c r="DP81" s="4">
        <f>Trading!DP71</f>
        <v>150</v>
      </c>
      <c r="DQ81" s="4">
        <f>Trading!DQ71</f>
        <v>150</v>
      </c>
      <c r="DR81" s="4">
        <f>Trading!DR71</f>
        <v>150</v>
      </c>
      <c r="DS81" s="4">
        <f>Trading!DS71</f>
        <v>150</v>
      </c>
      <c r="DT81" s="4">
        <f>Trading!DT71</f>
        <v>150</v>
      </c>
      <c r="DU81" s="4">
        <f>Trading!DU71</f>
        <v>150</v>
      </c>
      <c r="DV81" s="4">
        <f>Trading!DV71</f>
        <v>150</v>
      </c>
      <c r="DW81" s="4">
        <f>Trading!DW71</f>
        <v>150</v>
      </c>
      <c r="DX81" s="4">
        <f>Trading!DX71</f>
        <v>150</v>
      </c>
      <c r="DY81" s="4">
        <f>Trading!DY71</f>
        <v>150</v>
      </c>
      <c r="DZ81" s="4">
        <f>Trading!DZ71</f>
        <v>150</v>
      </c>
      <c r="EA81" s="4">
        <f>Trading!EA71</f>
        <v>150</v>
      </c>
      <c r="EB81" s="4">
        <f>Trading!EB71</f>
        <v>150</v>
      </c>
      <c r="EC81" s="4">
        <f>Trading!EC71</f>
        <v>150</v>
      </c>
      <c r="ED81" s="4">
        <f>Trading!ED71</f>
        <v>150</v>
      </c>
      <c r="EE81" s="4">
        <f>Trading!EE71</f>
        <v>150</v>
      </c>
      <c r="EF81" s="4">
        <f>Trading!EF71</f>
        <v>150</v>
      </c>
      <c r="EG81" s="4">
        <f>Trading!EG71</f>
        <v>150</v>
      </c>
      <c r="EH81" s="4">
        <f>Trading!EH71</f>
        <v>150</v>
      </c>
      <c r="EI81" s="4">
        <f>Trading!EI71</f>
        <v>150</v>
      </c>
      <c r="EJ81" s="4">
        <f>Trading!EJ71</f>
        <v>150</v>
      </c>
      <c r="EK81" s="4">
        <f>Trading!EK71</f>
        <v>150</v>
      </c>
      <c r="EL81" s="4">
        <f>Trading!EL71</f>
        <v>150</v>
      </c>
      <c r="EM81" s="4">
        <f>Trading!EM71</f>
        <v>150</v>
      </c>
      <c r="EN81" s="4">
        <f>Trading!EN71</f>
        <v>150</v>
      </c>
      <c r="EO81" s="4">
        <f>Trading!EO71</f>
        <v>150</v>
      </c>
      <c r="EP81" s="4">
        <f>Trading!EP71</f>
        <v>150</v>
      </c>
      <c r="EQ81" s="4">
        <f>Trading!EQ71</f>
        <v>150</v>
      </c>
      <c r="ER81" s="4">
        <f>Trading!ER71</f>
        <v>150</v>
      </c>
      <c r="ES81" s="4">
        <f>Trading!ES71</f>
        <v>150</v>
      </c>
      <c r="ET81" s="4">
        <f>Trading!ET71</f>
        <v>150</v>
      </c>
      <c r="EU81" s="4">
        <f>Trading!EU71</f>
        <v>150</v>
      </c>
      <c r="EV81" s="4">
        <f>Trading!EV71</f>
        <v>150</v>
      </c>
      <c r="EW81" s="4">
        <f>Trading!EW71</f>
        <v>150</v>
      </c>
      <c r="EX81" s="4">
        <f>Trading!EX71</f>
        <v>150</v>
      </c>
      <c r="EY81" s="4">
        <f>Trading!EY71</f>
        <v>150</v>
      </c>
      <c r="EZ81" s="4">
        <f>Trading!EZ71</f>
        <v>150</v>
      </c>
      <c r="FA81" s="4">
        <f>Trading!FA71</f>
        <v>150</v>
      </c>
      <c r="FB81" s="4">
        <f>Trading!FB71</f>
        <v>150</v>
      </c>
    </row>
    <row r="82" spans="1:208" x14ac:dyDescent="0.3">
      <c r="A82" s="3" t="s">
        <v>108</v>
      </c>
      <c r="D82" s="4">
        <f>SUM(C81:F81)</f>
        <v>600</v>
      </c>
      <c r="F82" s="4"/>
      <c r="H82" s="4">
        <f>SUM(G81:J81)</f>
        <v>600</v>
      </c>
      <c r="L82" s="4">
        <f>SUM(K81:N81)</f>
        <v>600</v>
      </c>
      <c r="P82" s="4">
        <f>SUM(O81:R81)</f>
        <v>600</v>
      </c>
      <c r="T82" s="4">
        <f>SUM(S81:V81)</f>
        <v>600</v>
      </c>
      <c r="X82" s="4">
        <f>SUM(W81:Z81)</f>
        <v>600</v>
      </c>
      <c r="AB82" s="4">
        <f>SUM(AA81:AD81)</f>
        <v>600</v>
      </c>
      <c r="AF82" s="4">
        <f>SUM(AE81:AH81)</f>
        <v>600</v>
      </c>
      <c r="AJ82" s="4">
        <f>SUM(AI81:AL81)</f>
        <v>600</v>
      </c>
      <c r="AN82" s="4">
        <f>SUM(AM81:AP81)</f>
        <v>600</v>
      </c>
      <c r="AR82" s="4">
        <f>SUM(AQ81:AT81)</f>
        <v>600</v>
      </c>
      <c r="AV82" s="4">
        <f>SUM(AU81:AX81)</f>
        <v>600</v>
      </c>
      <c r="AZ82" s="4">
        <f>SUM(AY81:BB81)</f>
        <v>600</v>
      </c>
      <c r="BD82" s="4">
        <f>SUM(BC81:BF81)</f>
        <v>600</v>
      </c>
      <c r="BF82" s="4"/>
      <c r="BH82" s="4">
        <f>SUM(BG81:BJ81)</f>
        <v>600</v>
      </c>
      <c r="BL82" s="4">
        <f>SUM(BK81:BN81)</f>
        <v>600</v>
      </c>
      <c r="BP82" s="4">
        <f>SUM(BO81:BR81)</f>
        <v>600</v>
      </c>
      <c r="BT82" s="4">
        <f>SUM(BS81:BV81)</f>
        <v>600</v>
      </c>
      <c r="BX82" s="4">
        <f>SUM(BW81:BZ81)</f>
        <v>600</v>
      </c>
      <c r="CB82" s="4">
        <f>SUM(CA81:CD81)</f>
        <v>600</v>
      </c>
      <c r="CF82" s="4">
        <f>SUM(CE81:CH81)</f>
        <v>600</v>
      </c>
      <c r="CJ82" s="4">
        <f>SUM(CI81:CL81)</f>
        <v>600</v>
      </c>
      <c r="CN82" s="4">
        <f>SUM(CM81:CP81)</f>
        <v>600</v>
      </c>
      <c r="CR82" s="4">
        <f>SUM(CQ81:CT81)</f>
        <v>600</v>
      </c>
      <c r="CV82" s="4">
        <f>SUM(CU81:CX81)</f>
        <v>600</v>
      </c>
      <c r="CZ82" s="4">
        <f>SUM(CY81:DB81)</f>
        <v>600</v>
      </c>
      <c r="DD82" s="4">
        <f>SUM(DC81:DF81)</f>
        <v>600</v>
      </c>
      <c r="DF82" s="4"/>
      <c r="DH82" s="4">
        <f>SUM(DG81:DJ81)</f>
        <v>600</v>
      </c>
      <c r="DL82" s="4">
        <f>SUM(DK81:DN81)</f>
        <v>600</v>
      </c>
      <c r="DP82" s="4">
        <f>SUM(DO81:DR81)</f>
        <v>600</v>
      </c>
      <c r="DT82" s="4">
        <f>SUM(DS81:DV81)</f>
        <v>600</v>
      </c>
      <c r="DX82" s="4">
        <f>SUM(DW81:DZ81)</f>
        <v>600</v>
      </c>
      <c r="EB82" s="4">
        <f>SUM(EA81:ED81)</f>
        <v>600</v>
      </c>
      <c r="EF82" s="4">
        <f>SUM(EE81:EH81)</f>
        <v>600</v>
      </c>
      <c r="EJ82" s="4">
        <f>SUM(EI81:EL81)</f>
        <v>600</v>
      </c>
      <c r="EN82" s="4">
        <f>SUM(EM81:EP81)</f>
        <v>600</v>
      </c>
      <c r="ER82" s="4">
        <f>SUM(EQ81:ET81)</f>
        <v>600</v>
      </c>
      <c r="EV82" s="4">
        <f>SUM(EU81:EX81)</f>
        <v>600</v>
      </c>
      <c r="EZ82" s="4">
        <f>SUM(EY81:FB81)</f>
        <v>600</v>
      </c>
    </row>
    <row r="84" spans="1:208" x14ac:dyDescent="0.3">
      <c r="A84" s="3" t="s">
        <v>21</v>
      </c>
      <c r="C84" s="4">
        <f>Trading!C73</f>
        <v>28.5</v>
      </c>
      <c r="D84" s="4">
        <f>Trading!D73</f>
        <v>28.5</v>
      </c>
      <c r="E84" s="4">
        <f>Trading!E73</f>
        <v>28.5</v>
      </c>
      <c r="F84" s="4">
        <f>Trading!F73</f>
        <v>28.5</v>
      </c>
      <c r="G84" s="4">
        <f>Trading!G73</f>
        <v>28.5</v>
      </c>
      <c r="H84" s="4">
        <f>Trading!H73</f>
        <v>28.5</v>
      </c>
      <c r="I84" s="4">
        <f>Trading!I73</f>
        <v>28.5</v>
      </c>
      <c r="J84" s="4">
        <f>Trading!J73</f>
        <v>28.5</v>
      </c>
      <c r="K84" s="4">
        <f>Trading!K73</f>
        <v>28.5</v>
      </c>
      <c r="L84" s="4">
        <f>Trading!L73</f>
        <v>28.5</v>
      </c>
      <c r="M84" s="4">
        <f>Trading!M73</f>
        <v>28.5</v>
      </c>
      <c r="N84" s="4">
        <f>Trading!N73</f>
        <v>28.5</v>
      </c>
      <c r="O84" s="4">
        <f>Trading!O73</f>
        <v>28.5</v>
      </c>
      <c r="P84" s="4">
        <f>Trading!P73</f>
        <v>28.5</v>
      </c>
      <c r="Q84" s="4">
        <f>Trading!Q73</f>
        <v>28.5</v>
      </c>
      <c r="R84" s="4">
        <f>Trading!R73</f>
        <v>28.5</v>
      </c>
      <c r="S84" s="4">
        <f>Trading!S73</f>
        <v>28.5</v>
      </c>
      <c r="T84" s="4">
        <f>Trading!T73</f>
        <v>28.5</v>
      </c>
      <c r="U84" s="4">
        <f>Trading!U73</f>
        <v>28.5</v>
      </c>
      <c r="V84" s="4">
        <f>Trading!V73</f>
        <v>28.5</v>
      </c>
      <c r="W84" s="4">
        <f>Trading!W73</f>
        <v>28.5</v>
      </c>
      <c r="X84" s="4">
        <f>Trading!X73</f>
        <v>28.5</v>
      </c>
      <c r="Y84" s="4">
        <f>Trading!Y73</f>
        <v>28.5</v>
      </c>
      <c r="Z84" s="4">
        <f>Trading!Z73</f>
        <v>28.5</v>
      </c>
      <c r="AA84" s="4">
        <f>Trading!AA73</f>
        <v>28.5</v>
      </c>
      <c r="AB84" s="4">
        <f>Trading!AB73</f>
        <v>28.5</v>
      </c>
      <c r="AC84" s="4">
        <f>Trading!AC73</f>
        <v>28.5</v>
      </c>
      <c r="AD84" s="4">
        <f>Trading!AD73</f>
        <v>28.5</v>
      </c>
      <c r="AE84" s="4">
        <f>Trading!AE73</f>
        <v>28.5</v>
      </c>
      <c r="AF84" s="4">
        <f>Trading!AF73</f>
        <v>28.5</v>
      </c>
      <c r="AG84" s="4">
        <f>Trading!AG73</f>
        <v>28.5</v>
      </c>
      <c r="AH84" s="4">
        <f>Trading!AH73</f>
        <v>28.5</v>
      </c>
      <c r="AI84" s="4">
        <f>Trading!AI73</f>
        <v>28.5</v>
      </c>
      <c r="AJ84" s="4">
        <f>Trading!AJ73</f>
        <v>28.5</v>
      </c>
      <c r="AK84" s="4">
        <f>Trading!AK73</f>
        <v>28.5</v>
      </c>
      <c r="AL84" s="4">
        <f>Trading!AL73</f>
        <v>28.5</v>
      </c>
      <c r="AM84" s="4">
        <f>Trading!AM73</f>
        <v>28.5</v>
      </c>
      <c r="AN84" s="4">
        <f>Trading!AN73</f>
        <v>28.5</v>
      </c>
      <c r="AO84" s="4">
        <f>Trading!AO73</f>
        <v>28.5</v>
      </c>
      <c r="AP84" s="4">
        <f>Trading!AP73</f>
        <v>28.5</v>
      </c>
      <c r="AQ84" s="4">
        <f>Trading!AQ73</f>
        <v>28.5</v>
      </c>
      <c r="AR84" s="4">
        <f>Trading!AR73</f>
        <v>28.5</v>
      </c>
      <c r="AS84" s="4">
        <f>Trading!AS73</f>
        <v>28.5</v>
      </c>
      <c r="AT84" s="4">
        <f>Trading!AT73</f>
        <v>28.5</v>
      </c>
      <c r="AU84" s="4">
        <f>Trading!AU73</f>
        <v>28.5</v>
      </c>
      <c r="AV84" s="4">
        <f>Trading!AV73</f>
        <v>28.5</v>
      </c>
      <c r="AW84" s="4">
        <f>Trading!AW73</f>
        <v>28.5</v>
      </c>
      <c r="AX84" s="4">
        <f>Trading!AX73</f>
        <v>28.5</v>
      </c>
      <c r="AY84" s="4">
        <f>Trading!AY73</f>
        <v>28.5</v>
      </c>
      <c r="AZ84" s="4">
        <f>Trading!AZ73</f>
        <v>28.5</v>
      </c>
      <c r="BA84" s="4">
        <f>Trading!BA73</f>
        <v>28.5</v>
      </c>
      <c r="BB84" s="4">
        <f>Trading!BB73</f>
        <v>28.5</v>
      </c>
      <c r="BC84" s="4">
        <f>Trading!BC73</f>
        <v>28.5</v>
      </c>
      <c r="BD84" s="4">
        <f>Trading!BD73</f>
        <v>28.5</v>
      </c>
      <c r="BE84" s="4">
        <f>Trading!BE73</f>
        <v>28.5</v>
      </c>
      <c r="BF84" s="4">
        <f>Trading!BF73</f>
        <v>28.5</v>
      </c>
      <c r="BG84" s="4">
        <f>Trading!BG73</f>
        <v>28.5</v>
      </c>
      <c r="BH84" s="4">
        <f>Trading!BH73</f>
        <v>28.5</v>
      </c>
      <c r="BI84" s="4">
        <f>Trading!BI73</f>
        <v>28.5</v>
      </c>
      <c r="BJ84" s="4">
        <f>Trading!BJ73</f>
        <v>28.5</v>
      </c>
      <c r="BK84" s="4">
        <f>Trading!BK73</f>
        <v>28.5</v>
      </c>
      <c r="BL84" s="4">
        <f>Trading!BL73</f>
        <v>28.5</v>
      </c>
      <c r="BM84" s="4">
        <f>Trading!BM73</f>
        <v>28.5</v>
      </c>
      <c r="BN84" s="4">
        <f>Trading!BN73</f>
        <v>28.5</v>
      </c>
      <c r="BO84" s="4">
        <f>Trading!BO73</f>
        <v>28.5</v>
      </c>
      <c r="BP84" s="4">
        <f>Trading!BP73</f>
        <v>28.5</v>
      </c>
      <c r="BQ84" s="4">
        <f>Trading!BQ73</f>
        <v>28.5</v>
      </c>
      <c r="BR84" s="4">
        <f>Trading!BR73</f>
        <v>28.5</v>
      </c>
      <c r="BS84" s="4">
        <f>Trading!BS73</f>
        <v>28.5</v>
      </c>
      <c r="BT84" s="4">
        <f>Trading!BT73</f>
        <v>28.5</v>
      </c>
      <c r="BU84" s="4">
        <f>Trading!BU73</f>
        <v>28.5</v>
      </c>
      <c r="BV84" s="4">
        <f>Trading!BV73</f>
        <v>28.5</v>
      </c>
      <c r="BW84" s="4">
        <f>Trading!BW73</f>
        <v>28.5</v>
      </c>
      <c r="BX84" s="4">
        <f>Trading!BX73</f>
        <v>28.5</v>
      </c>
      <c r="BY84" s="4">
        <f>Trading!BY73</f>
        <v>28.5</v>
      </c>
      <c r="BZ84" s="4">
        <f>Trading!BZ73</f>
        <v>28.5</v>
      </c>
      <c r="CA84" s="4">
        <f>Trading!CA73</f>
        <v>28.5</v>
      </c>
      <c r="CB84" s="4">
        <f>Trading!CB73</f>
        <v>28.5</v>
      </c>
      <c r="CC84" s="4">
        <f>Trading!CC73</f>
        <v>28.5</v>
      </c>
      <c r="CD84" s="4">
        <f>Trading!CD73</f>
        <v>28.5</v>
      </c>
      <c r="CE84" s="4">
        <f>Trading!CE73</f>
        <v>28.5</v>
      </c>
      <c r="CF84" s="4">
        <f>Trading!CF73</f>
        <v>28.5</v>
      </c>
      <c r="CG84" s="4">
        <f>Trading!CG73</f>
        <v>28.5</v>
      </c>
      <c r="CH84" s="4">
        <f>Trading!CH73</f>
        <v>28.5</v>
      </c>
      <c r="CI84" s="4">
        <f>Trading!CI73</f>
        <v>28.5</v>
      </c>
      <c r="CJ84" s="4">
        <f>Trading!CJ73</f>
        <v>28.5</v>
      </c>
      <c r="CK84" s="4">
        <f>Trading!CK73</f>
        <v>28.5</v>
      </c>
      <c r="CL84" s="4">
        <f>Trading!CL73</f>
        <v>28.5</v>
      </c>
      <c r="CM84" s="4">
        <f>Trading!CM73</f>
        <v>28.5</v>
      </c>
      <c r="CN84" s="4">
        <f>Trading!CN73</f>
        <v>28.5</v>
      </c>
      <c r="CO84" s="4">
        <f>Trading!CO73</f>
        <v>28.5</v>
      </c>
      <c r="CP84" s="4">
        <f>Trading!CP73</f>
        <v>28.5</v>
      </c>
      <c r="CQ84" s="4">
        <f>Trading!CQ73</f>
        <v>28.5</v>
      </c>
      <c r="CR84" s="4">
        <f>Trading!CR73</f>
        <v>28.5</v>
      </c>
      <c r="CS84" s="4">
        <f>Trading!CS73</f>
        <v>28.5</v>
      </c>
      <c r="CT84" s="4">
        <f>Trading!CT73</f>
        <v>28.5</v>
      </c>
      <c r="CU84" s="4">
        <f>Trading!CU73</f>
        <v>28.5</v>
      </c>
      <c r="CV84" s="4">
        <f>Trading!CV73</f>
        <v>28.5</v>
      </c>
      <c r="CW84" s="4">
        <f>Trading!CW73</f>
        <v>28.5</v>
      </c>
      <c r="CX84" s="4">
        <f>Trading!CX73</f>
        <v>28.5</v>
      </c>
      <c r="CY84" s="4">
        <f>Trading!CY73</f>
        <v>28.5</v>
      </c>
      <c r="CZ84" s="4">
        <f>Trading!CZ73</f>
        <v>28.5</v>
      </c>
      <c r="DA84" s="4">
        <f>Trading!DA73</f>
        <v>28.5</v>
      </c>
      <c r="DB84" s="4">
        <f>Trading!DB73</f>
        <v>28.5</v>
      </c>
      <c r="DC84" s="4">
        <f>Trading!DC73</f>
        <v>28.5</v>
      </c>
      <c r="DD84" s="4">
        <f>Trading!DD73</f>
        <v>28.5</v>
      </c>
      <c r="DE84" s="4">
        <f>Trading!DE73</f>
        <v>28.5</v>
      </c>
      <c r="DF84" s="4">
        <f>Trading!DF73</f>
        <v>28.5</v>
      </c>
      <c r="DG84" s="4">
        <f>Trading!DG73</f>
        <v>28.5</v>
      </c>
      <c r="DH84" s="4">
        <f>Trading!DH73</f>
        <v>28.5</v>
      </c>
      <c r="DI84" s="4">
        <f>Trading!DI73</f>
        <v>28.5</v>
      </c>
      <c r="DJ84" s="4">
        <f>Trading!DJ73</f>
        <v>28.5</v>
      </c>
      <c r="DK84" s="4">
        <f>Trading!DK73</f>
        <v>28.5</v>
      </c>
      <c r="DL84" s="4">
        <f>Trading!DL73</f>
        <v>28.5</v>
      </c>
      <c r="DM84" s="4">
        <f>Trading!DM73</f>
        <v>28.5</v>
      </c>
      <c r="DN84" s="4">
        <f>Trading!DN73</f>
        <v>28.5</v>
      </c>
      <c r="DO84" s="4">
        <f>Trading!DO73</f>
        <v>28.5</v>
      </c>
      <c r="DP84" s="4">
        <f>Trading!DP73</f>
        <v>28.5</v>
      </c>
      <c r="DQ84" s="4">
        <f>Trading!DQ73</f>
        <v>28.5</v>
      </c>
      <c r="DR84" s="4">
        <f>Trading!DR73</f>
        <v>28.5</v>
      </c>
      <c r="DS84" s="4">
        <f>Trading!DS73</f>
        <v>28.5</v>
      </c>
      <c r="DT84" s="4">
        <f>Trading!DT73</f>
        <v>28.5</v>
      </c>
      <c r="DU84" s="4">
        <f>Trading!DU73</f>
        <v>28.5</v>
      </c>
      <c r="DV84" s="4">
        <f>Trading!DV73</f>
        <v>28.5</v>
      </c>
      <c r="DW84" s="4">
        <f>Trading!DW73</f>
        <v>28.5</v>
      </c>
      <c r="DX84" s="4">
        <f>Trading!DX73</f>
        <v>28.5</v>
      </c>
      <c r="DY84" s="4">
        <f>Trading!DY73</f>
        <v>28.5</v>
      </c>
      <c r="DZ84" s="4">
        <f>Trading!DZ73</f>
        <v>28.5</v>
      </c>
      <c r="EA84" s="4">
        <f>Trading!EA73</f>
        <v>28.5</v>
      </c>
      <c r="EB84" s="4">
        <f>Trading!EB73</f>
        <v>28.5</v>
      </c>
      <c r="EC84" s="4">
        <f>Trading!EC73</f>
        <v>28.5</v>
      </c>
      <c r="ED84" s="4">
        <f>Trading!ED73</f>
        <v>28.5</v>
      </c>
      <c r="EE84" s="4">
        <f>Trading!EE73</f>
        <v>28.5</v>
      </c>
      <c r="EF84" s="4">
        <f>Trading!EF73</f>
        <v>28.5</v>
      </c>
      <c r="EG84" s="4">
        <f>Trading!EG73</f>
        <v>28.5</v>
      </c>
      <c r="EH84" s="4">
        <f>Trading!EH73</f>
        <v>28.5</v>
      </c>
      <c r="EI84" s="4">
        <f>Trading!EI73</f>
        <v>28.5</v>
      </c>
      <c r="EJ84" s="4">
        <f>Trading!EJ73</f>
        <v>28.5</v>
      </c>
      <c r="EK84" s="4">
        <f>Trading!EK73</f>
        <v>28.5</v>
      </c>
      <c r="EL84" s="4">
        <f>Trading!EL73</f>
        <v>28.5</v>
      </c>
      <c r="EM84" s="4">
        <f>Trading!EM73</f>
        <v>28.5</v>
      </c>
      <c r="EN84" s="4">
        <f>Trading!EN73</f>
        <v>28.5</v>
      </c>
      <c r="EO84" s="4">
        <f>Trading!EO73</f>
        <v>28.5</v>
      </c>
      <c r="EP84" s="4">
        <f>Trading!EP73</f>
        <v>28.5</v>
      </c>
      <c r="EQ84" s="4">
        <f>Trading!EQ73</f>
        <v>28.5</v>
      </c>
      <c r="ER84" s="4">
        <f>Trading!ER73</f>
        <v>28.5</v>
      </c>
      <c r="ES84" s="4">
        <f>Trading!ES73</f>
        <v>28.5</v>
      </c>
      <c r="ET84" s="4">
        <f>Trading!ET73</f>
        <v>28.5</v>
      </c>
      <c r="EU84" s="4">
        <f>Trading!EU73</f>
        <v>28.5</v>
      </c>
      <c r="EV84" s="4">
        <f>Trading!EV73</f>
        <v>28.5</v>
      </c>
      <c r="EW84" s="4">
        <f>Trading!EW73</f>
        <v>28.5</v>
      </c>
      <c r="EX84" s="4">
        <f>Trading!EX73</f>
        <v>28.5</v>
      </c>
      <c r="EY84" s="4">
        <f>Trading!EY73</f>
        <v>28.5</v>
      </c>
      <c r="EZ84" s="4">
        <f>Trading!EZ73</f>
        <v>28.5</v>
      </c>
      <c r="FA84" s="4">
        <f>Trading!FA73</f>
        <v>28.5</v>
      </c>
      <c r="FB84" s="4">
        <f>Trading!FB73</f>
        <v>28.5</v>
      </c>
    </row>
    <row r="85" spans="1:208" x14ac:dyDescent="0.3">
      <c r="A85" s="3" t="s">
        <v>108</v>
      </c>
      <c r="D85" s="4">
        <v>100</v>
      </c>
      <c r="H85" s="4">
        <f>SUM(C84:F84)</f>
        <v>114</v>
      </c>
      <c r="L85" s="4">
        <f>SUM(G84:J84)</f>
        <v>114</v>
      </c>
      <c r="P85" s="4">
        <f>SUM(K84:N84)</f>
        <v>114</v>
      </c>
      <c r="T85" s="4">
        <f>SUM(O84:R84)</f>
        <v>114</v>
      </c>
      <c r="X85" s="4">
        <f>SUM(S84:V84)</f>
        <v>114</v>
      </c>
      <c r="AB85" s="4">
        <f>SUM(W84:Z84)</f>
        <v>114</v>
      </c>
      <c r="AF85" s="4">
        <f>SUM(AA84:AD84)</f>
        <v>114</v>
      </c>
      <c r="AJ85" s="4">
        <f>SUM(AE84:AH84)</f>
        <v>114</v>
      </c>
      <c r="AN85" s="4">
        <f>SUM(AI84:AL84)</f>
        <v>114</v>
      </c>
      <c r="AR85" s="4">
        <f>SUM(AM84:AP84)</f>
        <v>114</v>
      </c>
      <c r="AV85" s="4">
        <f>SUM(AQ84:AT84)</f>
        <v>114</v>
      </c>
      <c r="AZ85" s="4">
        <f>SUM(AU84:AX84)</f>
        <v>114</v>
      </c>
      <c r="BD85" s="4">
        <f>SUM(AY84:BB84)</f>
        <v>114</v>
      </c>
      <c r="BH85" s="4">
        <f>SUM(BC84:BF84)</f>
        <v>114</v>
      </c>
      <c r="BL85" s="4">
        <f>SUM(BG84:BJ84)</f>
        <v>114</v>
      </c>
      <c r="BP85" s="4">
        <f>SUM(BK84:BN84)</f>
        <v>114</v>
      </c>
      <c r="BT85" s="4">
        <f>SUM(BO84:BR84)</f>
        <v>114</v>
      </c>
      <c r="BX85" s="4">
        <f>SUM(BS84:BV84)</f>
        <v>114</v>
      </c>
      <c r="CB85" s="4">
        <f>SUM(BW84:BZ84)</f>
        <v>114</v>
      </c>
      <c r="CF85" s="4">
        <f>SUM(CA84:CD84)</f>
        <v>114</v>
      </c>
      <c r="CJ85" s="4">
        <f>SUM(CE84:CH84)</f>
        <v>114</v>
      </c>
      <c r="CN85" s="4">
        <f>SUM(CI84:CL84)</f>
        <v>114</v>
      </c>
      <c r="CR85" s="4">
        <f>SUM(CM84:CP84)</f>
        <v>114</v>
      </c>
      <c r="CV85" s="4">
        <f>SUM(CQ84:CT84)</f>
        <v>114</v>
      </c>
      <c r="CZ85" s="4">
        <f>SUM(CU84:CX84)</f>
        <v>114</v>
      </c>
      <c r="DD85" s="4">
        <f>SUM(CY84:DB84)</f>
        <v>114</v>
      </c>
      <c r="DH85" s="4">
        <f>SUM(DC84:DF84)</f>
        <v>114</v>
      </c>
      <c r="DL85" s="4">
        <f>SUM(DG84:DJ84)</f>
        <v>114</v>
      </c>
      <c r="DP85" s="4">
        <f>SUM(DK84:DN84)</f>
        <v>114</v>
      </c>
      <c r="DT85" s="4">
        <f>SUM(DO84:DR84)</f>
        <v>114</v>
      </c>
      <c r="DX85" s="4">
        <f>SUM(DS84:DV84)</f>
        <v>114</v>
      </c>
      <c r="EB85" s="4">
        <f>SUM(DW84:DZ84)</f>
        <v>114</v>
      </c>
      <c r="EF85" s="4">
        <f>SUM(EA84:ED84)</f>
        <v>114</v>
      </c>
      <c r="EJ85" s="4">
        <f>SUM(EE84:EH84)</f>
        <v>114</v>
      </c>
      <c r="EN85" s="4">
        <f>SUM(EI84:EL84)</f>
        <v>114</v>
      </c>
      <c r="ER85" s="4">
        <f>SUM(EM84:EP84)</f>
        <v>114</v>
      </c>
      <c r="EV85" s="4">
        <f>SUM(EQ84:ET84)</f>
        <v>114</v>
      </c>
      <c r="EZ85" s="4">
        <f>SUM(EU84:EX84)</f>
        <v>114</v>
      </c>
    </row>
    <row r="87" spans="1:208" x14ac:dyDescent="0.3">
      <c r="A87" s="3" t="s">
        <v>20</v>
      </c>
      <c r="C87" s="4">
        <f>Trading!C72</f>
        <v>350</v>
      </c>
      <c r="D87" s="4">
        <f>Trading!D72</f>
        <v>350</v>
      </c>
      <c r="E87" s="4">
        <f>Trading!E72</f>
        <v>350</v>
      </c>
      <c r="F87" s="4">
        <f>Trading!F72</f>
        <v>350</v>
      </c>
      <c r="G87" s="4">
        <f>Trading!G72</f>
        <v>350</v>
      </c>
      <c r="H87" s="4">
        <f>Trading!H72</f>
        <v>350</v>
      </c>
      <c r="I87" s="4">
        <f>Trading!I72</f>
        <v>350</v>
      </c>
      <c r="J87" s="4">
        <f>Trading!J72</f>
        <v>350</v>
      </c>
      <c r="K87" s="4">
        <f>Trading!K72</f>
        <v>350</v>
      </c>
      <c r="L87" s="4">
        <f>Trading!L72</f>
        <v>350</v>
      </c>
      <c r="M87" s="4">
        <f>Trading!M72</f>
        <v>350</v>
      </c>
      <c r="N87" s="4">
        <f>Trading!N72</f>
        <v>350</v>
      </c>
      <c r="O87" s="4">
        <f>Trading!O72</f>
        <v>350</v>
      </c>
      <c r="P87" s="4">
        <f>Trading!P72</f>
        <v>350</v>
      </c>
      <c r="Q87" s="4">
        <f>Trading!Q72</f>
        <v>350</v>
      </c>
      <c r="R87" s="4">
        <f>Trading!R72</f>
        <v>350</v>
      </c>
      <c r="S87" s="4">
        <f>Trading!S72</f>
        <v>350</v>
      </c>
      <c r="T87" s="4">
        <f>Trading!T72</f>
        <v>350</v>
      </c>
      <c r="U87" s="4">
        <f>Trading!U72</f>
        <v>350</v>
      </c>
      <c r="V87" s="4">
        <f>Trading!V72</f>
        <v>350</v>
      </c>
      <c r="W87" s="4">
        <f>Trading!W72</f>
        <v>350</v>
      </c>
      <c r="X87" s="4">
        <f>Trading!X72</f>
        <v>350</v>
      </c>
      <c r="Y87" s="4">
        <f>Trading!Y72</f>
        <v>350</v>
      </c>
      <c r="Z87" s="4">
        <f>Trading!Z72</f>
        <v>350</v>
      </c>
      <c r="AA87" s="4">
        <f>Trading!AA72</f>
        <v>350</v>
      </c>
      <c r="AB87" s="4">
        <f>Trading!AB72</f>
        <v>350</v>
      </c>
      <c r="AC87" s="4">
        <f>Trading!AC72</f>
        <v>350</v>
      </c>
      <c r="AD87" s="4">
        <f>Trading!AD72</f>
        <v>350</v>
      </c>
      <c r="AE87" s="4">
        <f>Trading!AE72</f>
        <v>350</v>
      </c>
      <c r="AF87" s="4">
        <f>Trading!AF72</f>
        <v>350</v>
      </c>
      <c r="AG87" s="4">
        <f>Trading!AG72</f>
        <v>350</v>
      </c>
      <c r="AH87" s="4">
        <f>Trading!AH72</f>
        <v>350</v>
      </c>
      <c r="AI87" s="4">
        <f>Trading!AI72</f>
        <v>350</v>
      </c>
      <c r="AJ87" s="4">
        <f>Trading!AJ72</f>
        <v>350</v>
      </c>
      <c r="AK87" s="4">
        <f>Trading!AK72</f>
        <v>350</v>
      </c>
      <c r="AL87" s="4">
        <f>Trading!AL72</f>
        <v>350</v>
      </c>
      <c r="AM87" s="4">
        <f>Trading!AM72</f>
        <v>350</v>
      </c>
      <c r="AN87" s="4">
        <f>Trading!AN72</f>
        <v>350</v>
      </c>
      <c r="AO87" s="4">
        <f>Trading!AO72</f>
        <v>350</v>
      </c>
      <c r="AP87" s="4">
        <f>Trading!AP72</f>
        <v>350</v>
      </c>
      <c r="AQ87" s="4">
        <f>Trading!AQ72</f>
        <v>350</v>
      </c>
      <c r="AR87" s="4">
        <f>Trading!AR72</f>
        <v>350</v>
      </c>
      <c r="AS87" s="4">
        <f>Trading!AS72</f>
        <v>350</v>
      </c>
      <c r="AT87" s="4">
        <f>Trading!AT72</f>
        <v>350</v>
      </c>
      <c r="AU87" s="4">
        <f>Trading!AU72</f>
        <v>350</v>
      </c>
      <c r="AV87" s="4">
        <f>Trading!AV72</f>
        <v>350</v>
      </c>
      <c r="AW87" s="4">
        <f>Trading!AW72</f>
        <v>350</v>
      </c>
      <c r="AX87" s="4">
        <f>Trading!AX72</f>
        <v>350</v>
      </c>
      <c r="AY87" s="4">
        <f>Trading!AY72</f>
        <v>350</v>
      </c>
      <c r="AZ87" s="4">
        <f>Trading!AZ72</f>
        <v>350</v>
      </c>
      <c r="BA87" s="4">
        <f>Trading!BA72</f>
        <v>350</v>
      </c>
      <c r="BB87" s="4">
        <f>Trading!BB72</f>
        <v>350</v>
      </c>
      <c r="BC87" s="4">
        <f>Trading!BC72</f>
        <v>350</v>
      </c>
      <c r="BD87" s="4">
        <f>Trading!BD72</f>
        <v>350</v>
      </c>
      <c r="BE87" s="4">
        <f>Trading!BE72</f>
        <v>350</v>
      </c>
      <c r="BF87" s="4">
        <f>Trading!BF72</f>
        <v>350</v>
      </c>
      <c r="BG87" s="4">
        <f>Trading!BG72</f>
        <v>350</v>
      </c>
      <c r="BH87" s="4">
        <f>Trading!BH72</f>
        <v>350</v>
      </c>
      <c r="BI87" s="4">
        <f>Trading!BI72</f>
        <v>350</v>
      </c>
      <c r="BJ87" s="4">
        <f>Trading!BJ72</f>
        <v>350</v>
      </c>
      <c r="BK87" s="4">
        <f>Trading!BK72</f>
        <v>350</v>
      </c>
      <c r="BL87" s="4">
        <f>Trading!BL72</f>
        <v>350</v>
      </c>
      <c r="BM87" s="4">
        <f>Trading!BM72</f>
        <v>350</v>
      </c>
      <c r="BN87" s="4">
        <f>Trading!BN72</f>
        <v>350</v>
      </c>
      <c r="BO87" s="4">
        <f>Trading!BO72</f>
        <v>350</v>
      </c>
      <c r="BP87" s="4">
        <f>Trading!BP72</f>
        <v>350</v>
      </c>
      <c r="BQ87" s="4">
        <f>Trading!BQ72</f>
        <v>350</v>
      </c>
      <c r="BR87" s="4">
        <f>Trading!BR72</f>
        <v>350</v>
      </c>
      <c r="BS87" s="4">
        <f>Trading!BS72</f>
        <v>350</v>
      </c>
      <c r="BT87" s="4">
        <f>Trading!BT72</f>
        <v>350</v>
      </c>
      <c r="BU87" s="4">
        <f>Trading!BU72</f>
        <v>350</v>
      </c>
      <c r="BV87" s="4">
        <f>Trading!BV72</f>
        <v>350</v>
      </c>
      <c r="BW87" s="4">
        <f>Trading!BW72</f>
        <v>350</v>
      </c>
      <c r="BX87" s="4">
        <f>Trading!BX72</f>
        <v>350</v>
      </c>
      <c r="BY87" s="4">
        <f>Trading!BY72</f>
        <v>350</v>
      </c>
      <c r="BZ87" s="4">
        <f>Trading!BZ72</f>
        <v>350</v>
      </c>
      <c r="CA87" s="4">
        <f>Trading!CA72</f>
        <v>350</v>
      </c>
      <c r="CB87" s="4">
        <f>Trading!CB72</f>
        <v>350</v>
      </c>
      <c r="CC87" s="4">
        <f>Trading!CC72</f>
        <v>350</v>
      </c>
      <c r="CD87" s="4">
        <f>Trading!CD72</f>
        <v>350</v>
      </c>
      <c r="CE87" s="4">
        <f>Trading!CE72</f>
        <v>350</v>
      </c>
      <c r="CF87" s="4">
        <f>Trading!CF72</f>
        <v>350</v>
      </c>
      <c r="CG87" s="4">
        <f>Trading!CG72</f>
        <v>350</v>
      </c>
      <c r="CH87" s="4">
        <f>Trading!CH72</f>
        <v>350</v>
      </c>
      <c r="CI87" s="4">
        <f>Trading!CI72</f>
        <v>350</v>
      </c>
      <c r="CJ87" s="4">
        <f>Trading!CJ72</f>
        <v>350</v>
      </c>
      <c r="CK87" s="4">
        <f>Trading!CK72</f>
        <v>350</v>
      </c>
      <c r="CL87" s="4">
        <f>Trading!CL72</f>
        <v>350</v>
      </c>
      <c r="CM87" s="4">
        <f>Trading!CM72</f>
        <v>350</v>
      </c>
      <c r="CN87" s="4">
        <f>Trading!CN72</f>
        <v>350</v>
      </c>
      <c r="CO87" s="4">
        <f>Trading!CO72</f>
        <v>350</v>
      </c>
      <c r="CP87" s="4">
        <f>Trading!CP72</f>
        <v>350</v>
      </c>
      <c r="CQ87" s="4">
        <f>Trading!CQ72</f>
        <v>350</v>
      </c>
      <c r="CR87" s="4">
        <f>Trading!CR72</f>
        <v>350</v>
      </c>
      <c r="CS87" s="4">
        <f>Trading!CS72</f>
        <v>350</v>
      </c>
      <c r="CT87" s="4">
        <f>Trading!CT72</f>
        <v>350</v>
      </c>
      <c r="CU87" s="4">
        <f>Trading!CU72</f>
        <v>350</v>
      </c>
      <c r="CV87" s="4">
        <f>Trading!CV72</f>
        <v>350</v>
      </c>
      <c r="CW87" s="4">
        <f>Trading!CW72</f>
        <v>350</v>
      </c>
      <c r="CX87" s="4">
        <f>Trading!CX72</f>
        <v>350</v>
      </c>
      <c r="CY87" s="4">
        <f>Trading!CY72</f>
        <v>350</v>
      </c>
      <c r="CZ87" s="4">
        <f>Trading!CZ72</f>
        <v>350</v>
      </c>
      <c r="DA87" s="4">
        <f>Trading!DA72</f>
        <v>350</v>
      </c>
      <c r="DB87" s="4">
        <f>Trading!DB72</f>
        <v>350</v>
      </c>
      <c r="DC87" s="4">
        <f>Trading!DC72</f>
        <v>350</v>
      </c>
      <c r="DD87" s="4">
        <f>Trading!DD72</f>
        <v>350</v>
      </c>
      <c r="DE87" s="4">
        <f>Trading!DE72</f>
        <v>350</v>
      </c>
      <c r="DF87" s="4">
        <f>Trading!DF72</f>
        <v>350</v>
      </c>
      <c r="DG87" s="4">
        <f>Trading!DG72</f>
        <v>350</v>
      </c>
      <c r="DH87" s="4">
        <f>Trading!DH72</f>
        <v>350</v>
      </c>
      <c r="DI87" s="4">
        <f>Trading!DI72</f>
        <v>350</v>
      </c>
      <c r="DJ87" s="4">
        <f>Trading!DJ72</f>
        <v>350</v>
      </c>
      <c r="DK87" s="4">
        <f>Trading!DK72</f>
        <v>350</v>
      </c>
      <c r="DL87" s="4">
        <f>Trading!DL72</f>
        <v>350</v>
      </c>
      <c r="DM87" s="4">
        <f>Trading!DM72</f>
        <v>350</v>
      </c>
      <c r="DN87" s="4">
        <f>Trading!DN72</f>
        <v>350</v>
      </c>
      <c r="DO87" s="4">
        <f>Trading!DO72</f>
        <v>350</v>
      </c>
      <c r="DP87" s="4">
        <f>Trading!DP72</f>
        <v>350</v>
      </c>
      <c r="DQ87" s="4">
        <f>Trading!DQ72</f>
        <v>350</v>
      </c>
      <c r="DR87" s="4">
        <f>Trading!DR72</f>
        <v>350</v>
      </c>
      <c r="DS87" s="4">
        <f>Trading!DS72</f>
        <v>350</v>
      </c>
      <c r="DT87" s="4">
        <f>Trading!DT72</f>
        <v>350</v>
      </c>
      <c r="DU87" s="4">
        <f>Trading!DU72</f>
        <v>350</v>
      </c>
      <c r="DV87" s="4">
        <f>Trading!DV72</f>
        <v>350</v>
      </c>
      <c r="DW87" s="4">
        <f>Trading!DW72</f>
        <v>350</v>
      </c>
      <c r="DX87" s="4">
        <f>Trading!DX72</f>
        <v>350</v>
      </c>
      <c r="DY87" s="4">
        <f>Trading!DY72</f>
        <v>350</v>
      </c>
      <c r="DZ87" s="4">
        <f>Trading!DZ72</f>
        <v>350</v>
      </c>
      <c r="EA87" s="4">
        <f>Trading!EA72</f>
        <v>350</v>
      </c>
      <c r="EB87" s="4">
        <f>Trading!EB72</f>
        <v>350</v>
      </c>
      <c r="EC87" s="4">
        <f>Trading!EC72</f>
        <v>350</v>
      </c>
      <c r="ED87" s="4">
        <f>Trading!ED72</f>
        <v>350</v>
      </c>
      <c r="EE87" s="4">
        <f>Trading!EE72</f>
        <v>350</v>
      </c>
      <c r="EF87" s="4">
        <f>Trading!EF72</f>
        <v>350</v>
      </c>
      <c r="EG87" s="4">
        <f>Trading!EG72</f>
        <v>350</v>
      </c>
      <c r="EH87" s="4">
        <f>Trading!EH72</f>
        <v>350</v>
      </c>
      <c r="EI87" s="4">
        <f>Trading!EI72</f>
        <v>350</v>
      </c>
      <c r="EJ87" s="4">
        <f>Trading!EJ72</f>
        <v>350</v>
      </c>
      <c r="EK87" s="4">
        <f>Trading!EK72</f>
        <v>350</v>
      </c>
      <c r="EL87" s="4">
        <f>Trading!EL72</f>
        <v>350</v>
      </c>
      <c r="EM87" s="4">
        <f>Trading!EM72</f>
        <v>350</v>
      </c>
      <c r="EN87" s="4">
        <f>Trading!EN72</f>
        <v>350</v>
      </c>
      <c r="EO87" s="4">
        <f>Trading!EO72</f>
        <v>350</v>
      </c>
      <c r="EP87" s="4">
        <f>Trading!EP72</f>
        <v>350</v>
      </c>
      <c r="EQ87" s="4">
        <f>Trading!EQ72</f>
        <v>350</v>
      </c>
      <c r="ER87" s="4">
        <f>Trading!ER72</f>
        <v>350</v>
      </c>
      <c r="ES87" s="4">
        <f>Trading!ES72</f>
        <v>350</v>
      </c>
      <c r="ET87" s="4">
        <f>Trading!ET72</f>
        <v>350</v>
      </c>
      <c r="EU87" s="4">
        <f>Trading!EU72</f>
        <v>350</v>
      </c>
      <c r="EV87" s="4">
        <f>Trading!EV72</f>
        <v>350</v>
      </c>
      <c r="EW87" s="4">
        <f>Trading!EW72</f>
        <v>350</v>
      </c>
      <c r="EX87" s="4">
        <f>Trading!EX72</f>
        <v>350</v>
      </c>
      <c r="EY87" s="4">
        <f>Trading!EY72</f>
        <v>350</v>
      </c>
      <c r="EZ87" s="4">
        <f>Trading!EZ72</f>
        <v>350</v>
      </c>
      <c r="FA87" s="4">
        <f>Trading!FA72</f>
        <v>350</v>
      </c>
      <c r="FB87" s="4">
        <f>Trading!FB72</f>
        <v>350</v>
      </c>
    </row>
    <row r="88" spans="1:208" x14ac:dyDescent="0.3">
      <c r="A88" s="3" t="s">
        <v>108</v>
      </c>
      <c r="D88" s="4"/>
      <c r="H88" s="4">
        <f>SUM(C87:F87)</f>
        <v>1400</v>
      </c>
      <c r="L88" s="4">
        <f>SUM(G87:J87)</f>
        <v>1400</v>
      </c>
      <c r="P88" s="4">
        <f>SUM(K87:N87)</f>
        <v>1400</v>
      </c>
      <c r="T88" s="4">
        <f>SUM(O87:R87)</f>
        <v>1400</v>
      </c>
      <c r="X88" s="4">
        <f>SUM(S87:V87)</f>
        <v>1400</v>
      </c>
      <c r="AB88" s="4">
        <f>SUM(W87:Z87)</f>
        <v>1400</v>
      </c>
      <c r="AF88" s="4">
        <f>SUM(AA87:AD87)</f>
        <v>1400</v>
      </c>
      <c r="AJ88" s="4">
        <f>SUM(AE87:AH87)</f>
        <v>1400</v>
      </c>
      <c r="AN88" s="4">
        <f>SUM(AI87:AL87)</f>
        <v>1400</v>
      </c>
      <c r="AR88" s="4">
        <f>SUM(AM87:AP87)</f>
        <v>1400</v>
      </c>
      <c r="AV88" s="4">
        <f>SUM(AQ87:AT87)</f>
        <v>1400</v>
      </c>
      <c r="AZ88" s="4">
        <f>SUM(AU87:AX87)</f>
        <v>1400</v>
      </c>
      <c r="BD88" s="4">
        <f>SUM(AY87:BB87)</f>
        <v>1400</v>
      </c>
      <c r="BH88" s="4">
        <f>SUM(BC87:BF87)</f>
        <v>1400</v>
      </c>
      <c r="BL88" s="4">
        <f>SUM(BG87:BJ87)</f>
        <v>1400</v>
      </c>
      <c r="BP88" s="4">
        <f>SUM(BK87:BN87)</f>
        <v>1400</v>
      </c>
      <c r="BT88" s="4">
        <f>SUM(BO87:BR87)</f>
        <v>1400</v>
      </c>
      <c r="BX88" s="4">
        <f>SUM(BS87:BV87)</f>
        <v>1400</v>
      </c>
      <c r="CB88" s="4">
        <f>SUM(BW87:BZ87)</f>
        <v>1400</v>
      </c>
      <c r="CF88" s="4">
        <f>SUM(CA87:CD87)</f>
        <v>1400</v>
      </c>
      <c r="CJ88" s="4">
        <f>SUM(CE87:CH87)</f>
        <v>1400</v>
      </c>
      <c r="CN88" s="4">
        <f>SUM(CI87:CL87)</f>
        <v>1400</v>
      </c>
      <c r="CR88" s="4">
        <f>SUM(CM87:CP87)</f>
        <v>1400</v>
      </c>
      <c r="CV88" s="4">
        <f>SUM(CQ87:CT87)</f>
        <v>1400</v>
      </c>
      <c r="CZ88" s="4">
        <f>SUM(CU87:CX87)</f>
        <v>1400</v>
      </c>
      <c r="DD88" s="4">
        <f>SUM(CY87:DB87)</f>
        <v>1400</v>
      </c>
      <c r="DH88" s="4">
        <f>SUM(DC87:DF87)</f>
        <v>1400</v>
      </c>
      <c r="DL88" s="4">
        <f>SUM(DG87:DJ87)</f>
        <v>1400</v>
      </c>
      <c r="DP88" s="4">
        <f>SUM(DK87:DN87)</f>
        <v>1400</v>
      </c>
      <c r="DT88" s="4">
        <f>SUM(DO87:DR87)</f>
        <v>1400</v>
      </c>
      <c r="DX88" s="4">
        <f>SUM(DS87:DV87)</f>
        <v>1400</v>
      </c>
      <c r="EB88" s="4">
        <f>SUM(DW87:DZ87)</f>
        <v>1400</v>
      </c>
      <c r="EF88" s="4">
        <f>SUM(EA87:ED87)</f>
        <v>1400</v>
      </c>
      <c r="EJ88" s="4">
        <f>SUM(EE87:EH87)</f>
        <v>1400</v>
      </c>
      <c r="EN88" s="4">
        <f>SUM(EI87:EL87)</f>
        <v>1400</v>
      </c>
      <c r="ER88" s="4">
        <f>SUM(EM87:EP87)</f>
        <v>1400</v>
      </c>
      <c r="EV88" s="4">
        <f>SUM(EQ87:ET87)</f>
        <v>1400</v>
      </c>
      <c r="EZ88" s="4">
        <f>SUM(EU87:EX87)</f>
        <v>1400</v>
      </c>
      <c r="FD88" s="4">
        <f>SUM(EY87:FB87)</f>
        <v>1400</v>
      </c>
      <c r="FH88" s="4">
        <f>SUM(FC87:FF87)</f>
        <v>0</v>
      </c>
      <c r="FL88" s="4">
        <f>SUM(FG87:FJ87)</f>
        <v>0</v>
      </c>
      <c r="FP88" s="4">
        <f>SUM(FK87:FN87)</f>
        <v>0</v>
      </c>
      <c r="FT88" s="4">
        <f>SUM(FO87:FR87)</f>
        <v>0</v>
      </c>
      <c r="FX88" s="4">
        <f>SUM(FS87:FV87)</f>
        <v>0</v>
      </c>
      <c r="GB88" s="4">
        <f>SUM(FW87:FZ87)</f>
        <v>0</v>
      </c>
      <c r="GF88" s="4">
        <f>SUM(GA87:GD87)</f>
        <v>0</v>
      </c>
      <c r="GJ88" s="4">
        <f>SUM(GE87:GH87)</f>
        <v>0</v>
      </c>
      <c r="GN88" s="4">
        <f>SUM(GI87:GL87)</f>
        <v>0</v>
      </c>
      <c r="GR88" s="4">
        <f>SUM(GM87:GP87)</f>
        <v>0</v>
      </c>
      <c r="GV88" s="4">
        <f>SUM(GQ87:GT87)</f>
        <v>0</v>
      </c>
      <c r="GZ88" s="4">
        <f>SUM(GU87:GX87)</f>
        <v>0</v>
      </c>
    </row>
    <row r="90" spans="1:208" x14ac:dyDescent="0.3">
      <c r="A90" s="3" t="s">
        <v>112</v>
      </c>
      <c r="C90" s="4">
        <f>SUM(Trading!C75:C77)</f>
        <v>135</v>
      </c>
      <c r="D90" s="4">
        <f>SUM(Trading!D75:D77)</f>
        <v>135</v>
      </c>
      <c r="E90" s="4">
        <f>SUM(Trading!E75:E77)</f>
        <v>135</v>
      </c>
      <c r="F90" s="4">
        <f>SUM(Trading!F75:F77)</f>
        <v>135</v>
      </c>
      <c r="G90" s="4">
        <f>SUM(Trading!G75:G77)</f>
        <v>135</v>
      </c>
      <c r="H90" s="4">
        <f>SUM(Trading!H75:H77)</f>
        <v>135</v>
      </c>
      <c r="I90" s="4">
        <f>SUM(Trading!I75:I77)</f>
        <v>135</v>
      </c>
      <c r="J90" s="4">
        <f>SUM(Trading!J75:J77)</f>
        <v>135</v>
      </c>
      <c r="K90" s="4">
        <f>SUM(Trading!K75:K77)</f>
        <v>135</v>
      </c>
      <c r="L90" s="4">
        <f>SUM(Trading!L75:L77)</f>
        <v>135</v>
      </c>
      <c r="M90" s="4">
        <f>SUM(Trading!M75:M77)</f>
        <v>135</v>
      </c>
      <c r="N90" s="4">
        <f>SUM(Trading!N75:N77)</f>
        <v>135</v>
      </c>
      <c r="O90" s="4">
        <f>SUM(Trading!O75:O77)</f>
        <v>135</v>
      </c>
      <c r="P90" s="4">
        <f>SUM(Trading!P75:P77)</f>
        <v>135</v>
      </c>
      <c r="Q90" s="4">
        <f>SUM(Trading!Q75:Q77)</f>
        <v>135</v>
      </c>
      <c r="R90" s="4">
        <f>SUM(Trading!R75:R77)</f>
        <v>135</v>
      </c>
      <c r="S90" s="4">
        <f>SUM(Trading!S75:S77)</f>
        <v>135</v>
      </c>
      <c r="T90" s="4">
        <f>SUM(Trading!T75:T77)</f>
        <v>135</v>
      </c>
      <c r="U90" s="4">
        <f>SUM(Trading!U75:U77)</f>
        <v>135</v>
      </c>
      <c r="V90" s="4">
        <f>SUM(Trading!V75:V77)</f>
        <v>135</v>
      </c>
      <c r="W90" s="4">
        <f>SUM(Trading!W75:W77)</f>
        <v>135</v>
      </c>
      <c r="X90" s="4">
        <f>SUM(Trading!X75:X77)</f>
        <v>135</v>
      </c>
      <c r="Y90" s="4">
        <f>SUM(Trading!Y75:Y77)</f>
        <v>135</v>
      </c>
      <c r="Z90" s="4">
        <f>SUM(Trading!Z75:Z77)</f>
        <v>135</v>
      </c>
      <c r="AA90" s="4">
        <f>SUM(Trading!AA75:AA77)</f>
        <v>135</v>
      </c>
      <c r="AB90" s="4">
        <f>SUM(Trading!AB75:AB77)</f>
        <v>135</v>
      </c>
      <c r="AC90" s="4">
        <f>SUM(Trading!AC75:AC77)</f>
        <v>135</v>
      </c>
      <c r="AD90" s="4">
        <f>SUM(Trading!AD75:AD77)</f>
        <v>135</v>
      </c>
      <c r="AE90" s="4">
        <f>SUM(Trading!AE75:AE77)</f>
        <v>135</v>
      </c>
      <c r="AF90" s="4">
        <f>SUM(Trading!AF75:AF77)</f>
        <v>135</v>
      </c>
      <c r="AG90" s="4">
        <f>SUM(Trading!AG75:AG77)</f>
        <v>135</v>
      </c>
      <c r="AH90" s="4">
        <f>SUM(Trading!AH75:AH77)</f>
        <v>135</v>
      </c>
      <c r="AI90" s="4">
        <f>SUM(Trading!AI75:AI77)</f>
        <v>135</v>
      </c>
      <c r="AJ90" s="4">
        <f>SUM(Trading!AJ75:AJ77)</f>
        <v>135</v>
      </c>
      <c r="AK90" s="4">
        <f>SUM(Trading!AK75:AK77)</f>
        <v>135</v>
      </c>
      <c r="AL90" s="4">
        <f>SUM(Trading!AL75:AL77)</f>
        <v>135</v>
      </c>
      <c r="AM90" s="4">
        <f>SUM(Trading!AM75:AM77)</f>
        <v>135</v>
      </c>
      <c r="AN90" s="4">
        <f>SUM(Trading!AN75:AN77)</f>
        <v>135</v>
      </c>
      <c r="AO90" s="4">
        <f>SUM(Trading!AO75:AO77)</f>
        <v>135</v>
      </c>
      <c r="AP90" s="4">
        <f>SUM(Trading!AP75:AP77)</f>
        <v>135</v>
      </c>
      <c r="AQ90" s="4">
        <f>SUM(Trading!AQ75:AQ77)</f>
        <v>135</v>
      </c>
      <c r="AR90" s="4">
        <f>SUM(Trading!AR75:AR77)</f>
        <v>135</v>
      </c>
      <c r="AS90" s="4">
        <f>SUM(Trading!AS75:AS77)</f>
        <v>135</v>
      </c>
      <c r="AT90" s="4">
        <f>SUM(Trading!AT75:AT77)</f>
        <v>135</v>
      </c>
      <c r="AU90" s="4">
        <f>SUM(Trading!AU75:AU77)</f>
        <v>135</v>
      </c>
      <c r="AV90" s="4">
        <f>SUM(Trading!AV75:AV77)</f>
        <v>135</v>
      </c>
      <c r="AW90" s="4">
        <f>SUM(Trading!AW75:AW77)</f>
        <v>135</v>
      </c>
      <c r="AX90" s="4">
        <f>SUM(Trading!AX75:AX77)</f>
        <v>135</v>
      </c>
      <c r="AY90" s="4">
        <f>SUM(Trading!AY75:AY77)</f>
        <v>135</v>
      </c>
      <c r="AZ90" s="4">
        <f>SUM(Trading!AZ75:AZ77)</f>
        <v>135</v>
      </c>
      <c r="BA90" s="4">
        <f>SUM(Trading!BA75:BA77)</f>
        <v>135</v>
      </c>
      <c r="BB90" s="4">
        <f>SUM(Trading!BB75:BB77)</f>
        <v>135</v>
      </c>
      <c r="BC90" s="4">
        <f>SUM(Trading!BC75:BC77)</f>
        <v>135</v>
      </c>
      <c r="BD90" s="4">
        <f>SUM(Trading!BD75:BD77)</f>
        <v>135</v>
      </c>
      <c r="BE90" s="4">
        <f>SUM(Trading!BE75:BE77)</f>
        <v>135</v>
      </c>
      <c r="BF90" s="4">
        <f>SUM(Trading!BF75:BF77)</f>
        <v>135</v>
      </c>
      <c r="BG90" s="4">
        <f>SUM(Trading!BG75:BG77)</f>
        <v>135</v>
      </c>
      <c r="BH90" s="4">
        <f>SUM(Trading!BH75:BH77)</f>
        <v>135</v>
      </c>
      <c r="BI90" s="4">
        <f>SUM(Trading!BI75:BI77)</f>
        <v>135</v>
      </c>
      <c r="BJ90" s="4">
        <f>SUM(Trading!BJ75:BJ77)</f>
        <v>135</v>
      </c>
      <c r="BK90" s="4">
        <f>SUM(Trading!BK75:BK77)</f>
        <v>135</v>
      </c>
      <c r="BL90" s="4">
        <f>SUM(Trading!BL75:BL77)</f>
        <v>135</v>
      </c>
      <c r="BM90" s="4">
        <f>SUM(Trading!BM75:BM77)</f>
        <v>135</v>
      </c>
      <c r="BN90" s="4">
        <f>SUM(Trading!BN75:BN77)</f>
        <v>135</v>
      </c>
      <c r="BO90" s="4">
        <f>SUM(Trading!BO75:BO77)</f>
        <v>135</v>
      </c>
      <c r="BP90" s="4">
        <f>SUM(Trading!BP75:BP77)</f>
        <v>135</v>
      </c>
      <c r="BQ90" s="4">
        <f>SUM(Trading!BQ75:BQ77)</f>
        <v>135</v>
      </c>
      <c r="BR90" s="4">
        <f>SUM(Trading!BR75:BR77)</f>
        <v>135</v>
      </c>
      <c r="BS90" s="4">
        <f>SUM(Trading!BS75:BS77)</f>
        <v>135</v>
      </c>
      <c r="BT90" s="4">
        <f>SUM(Trading!BT75:BT77)</f>
        <v>135</v>
      </c>
      <c r="BU90" s="4">
        <f>SUM(Trading!BU75:BU77)</f>
        <v>135</v>
      </c>
      <c r="BV90" s="4">
        <f>SUM(Trading!BV75:BV77)</f>
        <v>135</v>
      </c>
      <c r="BW90" s="4">
        <f>SUM(Trading!BW75:BW77)</f>
        <v>135</v>
      </c>
      <c r="BX90" s="4">
        <f>SUM(Trading!BX75:BX77)</f>
        <v>135</v>
      </c>
      <c r="BY90" s="4">
        <f>SUM(Trading!BY75:BY77)</f>
        <v>135</v>
      </c>
      <c r="BZ90" s="4">
        <f>SUM(Trading!BZ75:BZ77)</f>
        <v>135</v>
      </c>
      <c r="CA90" s="4">
        <f>SUM(Trading!CA75:CA77)</f>
        <v>135</v>
      </c>
      <c r="CB90" s="4">
        <f>SUM(Trading!CB75:CB77)</f>
        <v>135</v>
      </c>
      <c r="CC90" s="4">
        <f>SUM(Trading!CC75:CC77)</f>
        <v>135</v>
      </c>
      <c r="CD90" s="4">
        <f>SUM(Trading!CD75:CD77)</f>
        <v>135</v>
      </c>
      <c r="CE90" s="4">
        <f>SUM(Trading!CE75:CE77)</f>
        <v>135</v>
      </c>
      <c r="CF90" s="4">
        <f>SUM(Trading!CF75:CF77)</f>
        <v>135</v>
      </c>
      <c r="CG90" s="4">
        <f>SUM(Trading!CG75:CG77)</f>
        <v>135</v>
      </c>
      <c r="CH90" s="4">
        <f>SUM(Trading!CH75:CH77)</f>
        <v>135</v>
      </c>
      <c r="CI90" s="4">
        <f>SUM(Trading!CI75:CI77)</f>
        <v>135</v>
      </c>
      <c r="CJ90" s="4">
        <f>SUM(Trading!CJ75:CJ77)</f>
        <v>135</v>
      </c>
      <c r="CK90" s="4">
        <f>SUM(Trading!CK75:CK77)</f>
        <v>135</v>
      </c>
      <c r="CL90" s="4">
        <f>SUM(Trading!CL75:CL77)</f>
        <v>135</v>
      </c>
      <c r="CM90" s="4">
        <f>SUM(Trading!CM75:CM77)</f>
        <v>135</v>
      </c>
      <c r="CN90" s="4">
        <f>SUM(Trading!CN75:CN77)</f>
        <v>135</v>
      </c>
      <c r="CO90" s="4">
        <f>SUM(Trading!CO75:CO77)</f>
        <v>135</v>
      </c>
      <c r="CP90" s="4">
        <f>SUM(Trading!CP75:CP77)</f>
        <v>135</v>
      </c>
      <c r="CQ90" s="4">
        <f>SUM(Trading!CQ75:CQ77)</f>
        <v>135</v>
      </c>
      <c r="CR90" s="4">
        <f>SUM(Trading!CR75:CR77)</f>
        <v>135</v>
      </c>
      <c r="CS90" s="4">
        <f>SUM(Trading!CS75:CS77)</f>
        <v>135</v>
      </c>
      <c r="CT90" s="4">
        <f>SUM(Trading!CT75:CT77)</f>
        <v>135</v>
      </c>
      <c r="CU90" s="4">
        <f>SUM(Trading!CU75:CU77)</f>
        <v>135</v>
      </c>
      <c r="CV90" s="4">
        <f>SUM(Trading!CV75:CV77)</f>
        <v>135</v>
      </c>
      <c r="CW90" s="4">
        <f>SUM(Trading!CW75:CW77)</f>
        <v>135</v>
      </c>
      <c r="CX90" s="4">
        <f>SUM(Trading!CX75:CX77)</f>
        <v>135</v>
      </c>
      <c r="CY90" s="4">
        <f>SUM(Trading!CY75:CY77)</f>
        <v>135</v>
      </c>
      <c r="CZ90" s="4">
        <f>SUM(Trading!CZ75:CZ77)</f>
        <v>135</v>
      </c>
      <c r="DA90" s="4">
        <f>SUM(Trading!DA75:DA77)</f>
        <v>135</v>
      </c>
      <c r="DB90" s="4">
        <f>SUM(Trading!DB75:DB77)</f>
        <v>135</v>
      </c>
      <c r="DC90" s="4">
        <f>SUM(Trading!DC75:DC77)</f>
        <v>135</v>
      </c>
      <c r="DD90" s="4">
        <f>SUM(Trading!DD75:DD77)</f>
        <v>135</v>
      </c>
      <c r="DE90" s="4">
        <f>SUM(Trading!DE75:DE77)</f>
        <v>135</v>
      </c>
      <c r="DF90" s="4">
        <f>SUM(Trading!DF75:DF77)</f>
        <v>135</v>
      </c>
      <c r="DG90" s="4">
        <f>SUM(Trading!DG75:DG77)</f>
        <v>135</v>
      </c>
      <c r="DH90" s="4">
        <f>SUM(Trading!DH75:DH77)</f>
        <v>135</v>
      </c>
      <c r="DI90" s="4">
        <f>SUM(Trading!DI75:DI77)</f>
        <v>135</v>
      </c>
      <c r="DJ90" s="4">
        <f>SUM(Trading!DJ75:DJ77)</f>
        <v>135</v>
      </c>
      <c r="DK90" s="4">
        <f>SUM(Trading!DK75:DK77)</f>
        <v>135</v>
      </c>
      <c r="DL90" s="4">
        <f>SUM(Trading!DL75:DL77)</f>
        <v>135</v>
      </c>
      <c r="DM90" s="4">
        <f>SUM(Trading!DM75:DM77)</f>
        <v>135</v>
      </c>
      <c r="DN90" s="4">
        <f>SUM(Trading!DN75:DN77)</f>
        <v>135</v>
      </c>
      <c r="DO90" s="4">
        <f>SUM(Trading!DO75:DO77)</f>
        <v>135</v>
      </c>
      <c r="DP90" s="4">
        <f>SUM(Trading!DP75:DP77)</f>
        <v>135</v>
      </c>
      <c r="DQ90" s="4">
        <f>SUM(Trading!DQ75:DQ77)</f>
        <v>135</v>
      </c>
      <c r="DR90" s="4">
        <f>SUM(Trading!DR75:DR77)</f>
        <v>135</v>
      </c>
      <c r="DS90" s="4">
        <f>SUM(Trading!DS75:DS77)</f>
        <v>135</v>
      </c>
      <c r="DT90" s="4">
        <f>SUM(Trading!DT75:DT77)</f>
        <v>135</v>
      </c>
      <c r="DU90" s="4">
        <f>SUM(Trading!DU75:DU77)</f>
        <v>135</v>
      </c>
      <c r="DV90" s="4">
        <f>SUM(Trading!DV75:DV77)</f>
        <v>135</v>
      </c>
      <c r="DW90" s="4">
        <f>SUM(Trading!DW75:DW77)</f>
        <v>135</v>
      </c>
      <c r="DX90" s="4">
        <f>SUM(Trading!DX75:DX77)</f>
        <v>135</v>
      </c>
      <c r="DY90" s="4">
        <f>SUM(Trading!DY75:DY77)</f>
        <v>135</v>
      </c>
      <c r="DZ90" s="4">
        <f>SUM(Trading!DZ75:DZ77)</f>
        <v>135</v>
      </c>
      <c r="EA90" s="4">
        <f>SUM(Trading!EA75:EA77)</f>
        <v>135</v>
      </c>
      <c r="EB90" s="4">
        <f>SUM(Trading!EB75:EB77)</f>
        <v>135</v>
      </c>
      <c r="EC90" s="4">
        <f>SUM(Trading!EC75:EC77)</f>
        <v>135</v>
      </c>
      <c r="ED90" s="4">
        <f>SUM(Trading!ED75:ED77)</f>
        <v>135</v>
      </c>
      <c r="EE90" s="4">
        <f>SUM(Trading!EE75:EE77)</f>
        <v>135</v>
      </c>
      <c r="EF90" s="4">
        <f>SUM(Trading!EF75:EF77)</f>
        <v>135</v>
      </c>
      <c r="EG90" s="4">
        <f>SUM(Trading!EG75:EG77)</f>
        <v>135</v>
      </c>
      <c r="EH90" s="4">
        <f>SUM(Trading!EH75:EH77)</f>
        <v>135</v>
      </c>
      <c r="EI90" s="4">
        <f>SUM(Trading!EI75:EI77)</f>
        <v>135</v>
      </c>
      <c r="EJ90" s="4">
        <f>SUM(Trading!EJ75:EJ77)</f>
        <v>135</v>
      </c>
      <c r="EK90" s="4">
        <f>SUM(Trading!EK75:EK77)</f>
        <v>135</v>
      </c>
      <c r="EL90" s="4">
        <f>SUM(Trading!EL75:EL77)</f>
        <v>135</v>
      </c>
      <c r="EM90" s="4">
        <f>SUM(Trading!EM75:EM77)</f>
        <v>135</v>
      </c>
      <c r="EN90" s="4">
        <f>SUM(Trading!EN75:EN77)</f>
        <v>135</v>
      </c>
      <c r="EO90" s="4">
        <f>SUM(Trading!EO75:EO77)</f>
        <v>135</v>
      </c>
      <c r="EP90" s="4">
        <f>SUM(Trading!EP75:EP77)</f>
        <v>135</v>
      </c>
      <c r="EQ90" s="4">
        <f>SUM(Trading!EQ75:EQ77)</f>
        <v>135</v>
      </c>
      <c r="ER90" s="4">
        <f>SUM(Trading!ER75:ER77)</f>
        <v>135</v>
      </c>
      <c r="ES90" s="4">
        <f>SUM(Trading!ES75:ES77)</f>
        <v>135</v>
      </c>
      <c r="ET90" s="4">
        <f>SUM(Trading!ET75:ET77)</f>
        <v>135</v>
      </c>
      <c r="EU90" s="4">
        <f>SUM(Trading!EU75:EU77)</f>
        <v>135</v>
      </c>
      <c r="EV90" s="4">
        <f>SUM(Trading!EV75:EV77)</f>
        <v>135</v>
      </c>
      <c r="EW90" s="4">
        <f>SUM(Trading!EW75:EW77)</f>
        <v>135</v>
      </c>
      <c r="EX90" s="4">
        <f>SUM(Trading!EX75:EX77)</f>
        <v>135</v>
      </c>
      <c r="EY90" s="4">
        <f>SUM(Trading!EY75:EY77)</f>
        <v>135</v>
      </c>
      <c r="EZ90" s="4">
        <f>SUM(Trading!EZ75:EZ77)</f>
        <v>135</v>
      </c>
      <c r="FA90" s="4">
        <f>SUM(Trading!FA75:FA77)</f>
        <v>135</v>
      </c>
      <c r="FB90" s="4">
        <f>SUM(Trading!FB75:FB77)</f>
        <v>135</v>
      </c>
    </row>
    <row r="91" spans="1:208" x14ac:dyDescent="0.3">
      <c r="E91" s="4">
        <f>SUM(D90:G90)</f>
        <v>540</v>
      </c>
      <c r="G91" s="4"/>
      <c r="I91" s="4">
        <f>SUM(H90:K90)</f>
        <v>540</v>
      </c>
      <c r="M91" s="4">
        <f>SUM(L90:O90)</f>
        <v>540</v>
      </c>
      <c r="Q91" s="4">
        <f>SUM(P90:S90)</f>
        <v>540</v>
      </c>
      <c r="U91" s="4">
        <f>SUM(T90:W90)</f>
        <v>540</v>
      </c>
      <c r="Y91" s="4">
        <f>SUM(X90:AA90)</f>
        <v>540</v>
      </c>
      <c r="AC91" s="4">
        <f>SUM(AB90:AE90)</f>
        <v>540</v>
      </c>
      <c r="AG91" s="4">
        <f>SUM(AF90:AI90)</f>
        <v>540</v>
      </c>
      <c r="AK91" s="4">
        <f>SUM(AJ90:AM90)</f>
        <v>540</v>
      </c>
      <c r="AO91" s="4">
        <f>SUM(AN90:AQ90)</f>
        <v>540</v>
      </c>
      <c r="AS91" s="4">
        <f>SUM(AR90:AU90)</f>
        <v>540</v>
      </c>
      <c r="AW91" s="4">
        <f>SUM(AV90:AY90)</f>
        <v>540</v>
      </c>
      <c r="BA91" s="4">
        <f>SUM(AZ90:BC90)</f>
        <v>540</v>
      </c>
      <c r="BE91" s="4">
        <f>SUM(BD90:BG90)</f>
        <v>540</v>
      </c>
      <c r="BI91" s="4">
        <f>SUM(BH90:BK90)</f>
        <v>540</v>
      </c>
      <c r="BM91" s="4">
        <f>SUM(BL90:BO90)</f>
        <v>540</v>
      </c>
      <c r="BQ91" s="4">
        <f>SUM(BP90:BS90)</f>
        <v>540</v>
      </c>
      <c r="BU91" s="4">
        <f>SUM(BT90:BW90)</f>
        <v>540</v>
      </c>
      <c r="BY91" s="4">
        <f>SUM(BX90:CA90)</f>
        <v>540</v>
      </c>
      <c r="CC91" s="4">
        <f>SUM(CB90:CE90)</f>
        <v>540</v>
      </c>
    </row>
    <row r="93" spans="1:208" x14ac:dyDescent="0.3">
      <c r="A93" s="3" t="s">
        <v>126</v>
      </c>
      <c r="C93" s="4">
        <f>Trading!C66</f>
        <v>750</v>
      </c>
      <c r="D93" s="4">
        <f>Trading!D66</f>
        <v>750</v>
      </c>
      <c r="E93" s="4">
        <f>Trading!E66</f>
        <v>750</v>
      </c>
      <c r="F93" s="4">
        <f>Trading!F66</f>
        <v>750</v>
      </c>
      <c r="G93" s="4">
        <f>Trading!G66</f>
        <v>750</v>
      </c>
      <c r="H93" s="4">
        <f>Trading!H66</f>
        <v>750</v>
      </c>
      <c r="I93" s="4">
        <f>Trading!I66</f>
        <v>750</v>
      </c>
      <c r="J93" s="4">
        <f>Trading!J66</f>
        <v>750</v>
      </c>
      <c r="K93" s="4">
        <f>Trading!K66</f>
        <v>750</v>
      </c>
      <c r="L93" s="4">
        <f>Trading!L66</f>
        <v>750</v>
      </c>
      <c r="M93" s="4">
        <f>Trading!M66</f>
        <v>750</v>
      </c>
      <c r="N93" s="4">
        <f>Trading!N66</f>
        <v>750</v>
      </c>
      <c r="O93" s="4">
        <f>Trading!O66</f>
        <v>750</v>
      </c>
      <c r="P93" s="4">
        <f>Trading!P66</f>
        <v>750</v>
      </c>
      <c r="Q93" s="4">
        <f>Trading!Q66</f>
        <v>750</v>
      </c>
      <c r="R93" s="4">
        <f>Trading!R66</f>
        <v>750</v>
      </c>
      <c r="S93" s="4">
        <f>Trading!S66</f>
        <v>750</v>
      </c>
      <c r="T93" s="4">
        <f>Trading!T66</f>
        <v>750</v>
      </c>
      <c r="U93" s="4">
        <f>Trading!U66</f>
        <v>750</v>
      </c>
      <c r="V93" s="4">
        <f>Trading!V66</f>
        <v>750</v>
      </c>
      <c r="W93" s="4">
        <f>Trading!W66</f>
        <v>750</v>
      </c>
      <c r="X93" s="4">
        <f>Trading!X66</f>
        <v>750</v>
      </c>
      <c r="Y93" s="4">
        <f>Trading!Y66</f>
        <v>750</v>
      </c>
      <c r="Z93" s="4">
        <f>Trading!Z66</f>
        <v>750</v>
      </c>
      <c r="AA93" s="4">
        <f>Trading!AA66</f>
        <v>750</v>
      </c>
      <c r="AB93" s="4">
        <f>Trading!AB66</f>
        <v>750</v>
      </c>
      <c r="AC93" s="4">
        <f>Trading!AC66</f>
        <v>750</v>
      </c>
      <c r="AD93" s="4">
        <f>Trading!AD66</f>
        <v>750</v>
      </c>
      <c r="AE93" s="4">
        <f>Trading!AE66</f>
        <v>750</v>
      </c>
      <c r="AF93" s="4">
        <f>Trading!AF66</f>
        <v>750</v>
      </c>
      <c r="AG93" s="4">
        <f>Trading!AG66</f>
        <v>750</v>
      </c>
      <c r="AH93" s="4">
        <f>Trading!AH66</f>
        <v>750</v>
      </c>
      <c r="AI93" s="4">
        <f>Trading!AI66</f>
        <v>750</v>
      </c>
      <c r="AJ93" s="4">
        <f>Trading!AJ66</f>
        <v>750</v>
      </c>
      <c r="AK93" s="4">
        <f>Trading!AK66</f>
        <v>750</v>
      </c>
      <c r="AL93" s="4">
        <f>Trading!AL66</f>
        <v>750</v>
      </c>
      <c r="AM93" s="4">
        <f>Trading!AM66</f>
        <v>750</v>
      </c>
      <c r="AN93" s="4">
        <f>Trading!AN66</f>
        <v>750</v>
      </c>
      <c r="AO93" s="4">
        <f>Trading!AO66</f>
        <v>750</v>
      </c>
      <c r="AP93" s="4">
        <f>Trading!AP66</f>
        <v>750</v>
      </c>
      <c r="AQ93" s="4">
        <f>Trading!AQ66</f>
        <v>750</v>
      </c>
      <c r="AR93" s="4">
        <f>Trading!AR66</f>
        <v>750</v>
      </c>
      <c r="AS93" s="4">
        <f>Trading!AS66</f>
        <v>750</v>
      </c>
      <c r="AT93" s="4">
        <f>Trading!AT66</f>
        <v>750</v>
      </c>
      <c r="AU93" s="4">
        <f>Trading!AU66</f>
        <v>750</v>
      </c>
      <c r="AV93" s="4">
        <f>Trading!AV66</f>
        <v>750</v>
      </c>
      <c r="AW93" s="4">
        <f>Trading!AW66</f>
        <v>750</v>
      </c>
      <c r="AX93" s="4">
        <f>Trading!AX66</f>
        <v>750</v>
      </c>
      <c r="AY93" s="4">
        <f>Trading!AY66</f>
        <v>750</v>
      </c>
      <c r="AZ93" s="4">
        <f>Trading!AZ66</f>
        <v>750</v>
      </c>
      <c r="BA93" s="4">
        <f>Trading!BA66</f>
        <v>750</v>
      </c>
      <c r="BB93" s="4">
        <f>Trading!BB66</f>
        <v>750</v>
      </c>
      <c r="BC93" s="4">
        <f>Trading!BC66</f>
        <v>750</v>
      </c>
      <c r="BD93" s="4">
        <f>Trading!BD66</f>
        <v>750</v>
      </c>
      <c r="BE93" s="4">
        <f>Trading!BE66</f>
        <v>750</v>
      </c>
      <c r="BF93" s="4">
        <f>Trading!BF66</f>
        <v>750</v>
      </c>
      <c r="BG93" s="4">
        <f>Trading!BG66</f>
        <v>750</v>
      </c>
      <c r="BH93" s="4">
        <f>Trading!BH66</f>
        <v>750</v>
      </c>
      <c r="BI93" s="4">
        <f>Trading!BI66</f>
        <v>750</v>
      </c>
      <c r="BJ93" s="4">
        <f>Trading!BJ66</f>
        <v>750</v>
      </c>
      <c r="BK93" s="4">
        <f>Trading!BK66</f>
        <v>750</v>
      </c>
      <c r="BL93" s="4">
        <f>Trading!BL66</f>
        <v>750</v>
      </c>
      <c r="BM93" s="4">
        <f>Trading!BM66</f>
        <v>750</v>
      </c>
      <c r="BN93" s="4">
        <f>Trading!BN66</f>
        <v>750</v>
      </c>
      <c r="BO93" s="4">
        <f>Trading!BO66</f>
        <v>750</v>
      </c>
      <c r="BP93" s="4">
        <f>Trading!BP66</f>
        <v>750</v>
      </c>
      <c r="BQ93" s="4">
        <f>Trading!BQ66</f>
        <v>750</v>
      </c>
      <c r="BR93" s="4">
        <f>Trading!BR66</f>
        <v>750</v>
      </c>
      <c r="BS93" s="4">
        <f>Trading!BS66</f>
        <v>750</v>
      </c>
      <c r="BT93" s="4">
        <f>Trading!BT66</f>
        <v>750</v>
      </c>
      <c r="BU93" s="4">
        <f>Trading!BU66</f>
        <v>750</v>
      </c>
      <c r="BV93" s="4">
        <f>Trading!BV66</f>
        <v>750</v>
      </c>
      <c r="BW93" s="4">
        <f>Trading!BW66</f>
        <v>750</v>
      </c>
      <c r="BX93" s="4">
        <f>Trading!BX66</f>
        <v>750</v>
      </c>
      <c r="BY93" s="4">
        <f>Trading!BY66</f>
        <v>750</v>
      </c>
      <c r="BZ93" s="4">
        <f>Trading!BZ66</f>
        <v>750</v>
      </c>
      <c r="CA93" s="4">
        <f>Trading!CA66</f>
        <v>750</v>
      </c>
      <c r="CB93" s="4">
        <f>Trading!CB66</f>
        <v>750</v>
      </c>
      <c r="CC93" s="4">
        <f>Trading!CC66</f>
        <v>750</v>
      </c>
      <c r="CD93" s="4">
        <f>Trading!CD66</f>
        <v>750</v>
      </c>
      <c r="CE93" s="4">
        <f>Trading!CE66</f>
        <v>750</v>
      </c>
      <c r="CF93" s="4">
        <f>Trading!CF66</f>
        <v>750</v>
      </c>
      <c r="CG93" s="4">
        <f>Trading!CG66</f>
        <v>750</v>
      </c>
      <c r="CH93" s="4">
        <f>Trading!CH66</f>
        <v>750</v>
      </c>
      <c r="CI93" s="4">
        <f>Trading!CI66</f>
        <v>750</v>
      </c>
      <c r="CJ93" s="4">
        <f>Trading!CJ66</f>
        <v>750</v>
      </c>
      <c r="CK93" s="4">
        <f>Trading!CK66</f>
        <v>750</v>
      </c>
      <c r="CL93" s="4">
        <f>Trading!CL66</f>
        <v>750</v>
      </c>
      <c r="CM93" s="4">
        <f>Trading!CM66</f>
        <v>750</v>
      </c>
      <c r="CN93" s="4">
        <f>Trading!CN66</f>
        <v>750</v>
      </c>
      <c r="CO93" s="4">
        <f>Trading!CO66</f>
        <v>750</v>
      </c>
      <c r="CP93" s="4">
        <f>Trading!CP66</f>
        <v>750</v>
      </c>
      <c r="CQ93" s="4">
        <f>Trading!CQ66</f>
        <v>750</v>
      </c>
      <c r="CR93" s="4">
        <f>Trading!CR66</f>
        <v>750</v>
      </c>
      <c r="CS93" s="4">
        <f>Trading!CS66</f>
        <v>750</v>
      </c>
      <c r="CT93" s="4">
        <f>Trading!CT66</f>
        <v>750</v>
      </c>
      <c r="CU93" s="4">
        <f>Trading!CU66</f>
        <v>750</v>
      </c>
      <c r="CV93" s="4">
        <f>Trading!CV66</f>
        <v>750</v>
      </c>
      <c r="CW93" s="4">
        <f>Trading!CW66</f>
        <v>750</v>
      </c>
      <c r="CX93" s="4">
        <f>Trading!CX66</f>
        <v>750</v>
      </c>
      <c r="CY93" s="4">
        <f>Trading!CY66</f>
        <v>750</v>
      </c>
      <c r="CZ93" s="4">
        <f>Trading!CZ66</f>
        <v>750</v>
      </c>
      <c r="DA93" s="4">
        <f>Trading!DA66</f>
        <v>750</v>
      </c>
      <c r="DB93" s="4">
        <f>Trading!DB66</f>
        <v>750</v>
      </c>
      <c r="DC93" s="4">
        <f>Trading!DC66</f>
        <v>750</v>
      </c>
      <c r="DD93" s="4">
        <f>Trading!DD66</f>
        <v>750</v>
      </c>
      <c r="DE93" s="4">
        <f>Trading!DE66</f>
        <v>750</v>
      </c>
      <c r="DF93" s="4">
        <f>Trading!DF66</f>
        <v>750</v>
      </c>
      <c r="DG93" s="4">
        <f>Trading!DG66</f>
        <v>750</v>
      </c>
      <c r="DH93" s="4">
        <f>Trading!DH66</f>
        <v>750</v>
      </c>
      <c r="DI93" s="4">
        <f>Trading!DI66</f>
        <v>750</v>
      </c>
      <c r="DJ93" s="4">
        <f>Trading!DJ66</f>
        <v>750</v>
      </c>
      <c r="DK93" s="4">
        <f>Trading!DK66</f>
        <v>750</v>
      </c>
      <c r="DL93" s="4">
        <f>Trading!DL66</f>
        <v>750</v>
      </c>
      <c r="DM93" s="4">
        <f>Trading!DM66</f>
        <v>750</v>
      </c>
      <c r="DN93" s="4">
        <f>Trading!DN66</f>
        <v>750</v>
      </c>
      <c r="DO93" s="4">
        <f>Trading!DO66</f>
        <v>750</v>
      </c>
      <c r="DP93" s="4">
        <f>Trading!DP66</f>
        <v>750</v>
      </c>
      <c r="DQ93" s="4">
        <f>Trading!DQ66</f>
        <v>750</v>
      </c>
      <c r="DR93" s="4">
        <f>Trading!DR66</f>
        <v>750</v>
      </c>
      <c r="DS93" s="4">
        <f>Trading!DS66</f>
        <v>750</v>
      </c>
      <c r="DT93" s="4">
        <f>Trading!DT66</f>
        <v>750</v>
      </c>
      <c r="DU93" s="4">
        <f>Trading!DU66</f>
        <v>750</v>
      </c>
      <c r="DV93" s="4">
        <f>Trading!DV66</f>
        <v>750</v>
      </c>
      <c r="DW93" s="4">
        <f>Trading!DW66</f>
        <v>750</v>
      </c>
      <c r="DX93" s="4">
        <f>Trading!DX66</f>
        <v>750</v>
      </c>
      <c r="DY93" s="4">
        <f>Trading!DY66</f>
        <v>750</v>
      </c>
      <c r="DZ93" s="4">
        <f>Trading!DZ66</f>
        <v>750</v>
      </c>
      <c r="EA93" s="4">
        <f>Trading!EA66</f>
        <v>750</v>
      </c>
      <c r="EB93" s="4">
        <f>Trading!EB66</f>
        <v>750</v>
      </c>
      <c r="EC93" s="4">
        <f>Trading!EC66</f>
        <v>750</v>
      </c>
      <c r="ED93" s="4">
        <f>Trading!ED66</f>
        <v>750</v>
      </c>
      <c r="EE93" s="4">
        <f>Trading!EE66</f>
        <v>750</v>
      </c>
      <c r="EF93" s="4">
        <f>Trading!EF66</f>
        <v>750</v>
      </c>
      <c r="EG93" s="4">
        <f>Trading!EG66</f>
        <v>750</v>
      </c>
      <c r="EH93" s="4">
        <f>Trading!EH66</f>
        <v>750</v>
      </c>
      <c r="EI93" s="4">
        <f>Trading!EI66</f>
        <v>750</v>
      </c>
      <c r="EJ93" s="4">
        <f>Trading!EJ66</f>
        <v>750</v>
      </c>
      <c r="EK93" s="4">
        <f>Trading!EK66</f>
        <v>750</v>
      </c>
      <c r="EL93" s="4">
        <f>Trading!EL66</f>
        <v>750</v>
      </c>
      <c r="EM93" s="4">
        <f>Trading!EM66</f>
        <v>750</v>
      </c>
      <c r="EN93" s="4">
        <f>Trading!EN66</f>
        <v>750</v>
      </c>
      <c r="EO93" s="4">
        <f>Trading!EO66</f>
        <v>750</v>
      </c>
      <c r="EP93" s="4">
        <f>Trading!EP66</f>
        <v>750</v>
      </c>
      <c r="EQ93" s="4">
        <f>Trading!EQ66</f>
        <v>750</v>
      </c>
      <c r="ER93" s="4">
        <f>Trading!ER66</f>
        <v>750</v>
      </c>
      <c r="ES93" s="4">
        <f>Trading!ES66</f>
        <v>750</v>
      </c>
      <c r="ET93" s="4">
        <f>Trading!ET66</f>
        <v>750</v>
      </c>
      <c r="EU93" s="4">
        <f>Trading!EU66</f>
        <v>750</v>
      </c>
      <c r="EV93" s="4">
        <f>Trading!EV66</f>
        <v>750</v>
      </c>
      <c r="EW93" s="4">
        <f>Trading!EW66</f>
        <v>750</v>
      </c>
      <c r="EX93" s="4">
        <f>Trading!EX66</f>
        <v>750</v>
      </c>
      <c r="EY93" s="4">
        <f>Trading!EY66</f>
        <v>750</v>
      </c>
      <c r="EZ93" s="4">
        <f>Trading!EZ66</f>
        <v>750</v>
      </c>
      <c r="FA93" s="4">
        <f>Trading!FA66</f>
        <v>750</v>
      </c>
      <c r="FB93" s="4">
        <f>Trading!FB66</f>
        <v>750</v>
      </c>
    </row>
    <row r="94" spans="1:208" x14ac:dyDescent="0.3">
      <c r="C94" s="4">
        <f>SUM(C93:F93)</f>
        <v>3000</v>
      </c>
      <c r="G94" s="4">
        <f>SUM(G93:J93)</f>
        <v>3000</v>
      </c>
      <c r="K94" s="4">
        <f>SUM(K93:N93)</f>
        <v>3000</v>
      </c>
      <c r="O94" s="4">
        <f>SUM(O93:R93)</f>
        <v>3000</v>
      </c>
      <c r="S94" s="4">
        <f>SUM(S93:V93)</f>
        <v>3000</v>
      </c>
      <c r="W94" s="4">
        <f>SUM(W93:Z93)</f>
        <v>3000</v>
      </c>
      <c r="AA94" s="4">
        <f>SUM(AA93:AD93)</f>
        <v>3000</v>
      </c>
      <c r="AE94" s="4">
        <f>SUM(AE93:AH93)</f>
        <v>3000</v>
      </c>
      <c r="AI94" s="4">
        <f>SUM(AI93:AL93)</f>
        <v>3000</v>
      </c>
      <c r="AM94" s="4">
        <f>SUM(AM93:AP93)</f>
        <v>3000</v>
      </c>
      <c r="AQ94" s="4">
        <f>SUM(AQ93:AT93)</f>
        <v>3000</v>
      </c>
      <c r="AU94" s="4">
        <f>SUM(AU93:AX93)</f>
        <v>3000</v>
      </c>
      <c r="AY94" s="4">
        <f>SUM(AY93:BB93)</f>
        <v>3000</v>
      </c>
      <c r="BC94" s="4">
        <f>SUM(BC93:BF93)</f>
        <v>3000</v>
      </c>
      <c r="BG94" s="4">
        <f>SUM(BG93:BJ93)</f>
        <v>3000</v>
      </c>
      <c r="BK94" s="4">
        <f>SUM(BK93:BN93)</f>
        <v>3000</v>
      </c>
      <c r="BO94" s="4">
        <f>SUM(BO93:BR93)</f>
        <v>3000</v>
      </c>
      <c r="BS94" s="4">
        <f>SUM(BS93:BV93)</f>
        <v>3000</v>
      </c>
      <c r="BW94" s="4">
        <f>SUM(BW93:BZ93)</f>
        <v>3000</v>
      </c>
      <c r="CA94" s="4">
        <f>SUM(CA93:CD93)</f>
        <v>3000</v>
      </c>
      <c r="CE94" s="4">
        <f>SUM(CE93:CH93)</f>
        <v>3000</v>
      </c>
      <c r="CI94" s="4">
        <f>SUM(CI93:CL93)</f>
        <v>3000</v>
      </c>
      <c r="CM94" s="4">
        <f>SUM(CM93:CP93)</f>
        <v>3000</v>
      </c>
      <c r="CQ94" s="4">
        <f>SUM(CQ93:CT93)</f>
        <v>3000</v>
      </c>
      <c r="CU94" s="4">
        <f>SUM(CU93:CX93)</f>
        <v>3000</v>
      </c>
      <c r="CY94" s="4">
        <f>SUM(CY93:DB93)</f>
        <v>3000</v>
      </c>
      <c r="DC94" s="4">
        <f>SUM(DC93:DF93)</f>
        <v>3000</v>
      </c>
      <c r="DG94" s="4">
        <f>SUM(DG93:DJ93)</f>
        <v>3000</v>
      </c>
      <c r="DK94" s="4">
        <f>SUM(DK93:DN93)</f>
        <v>3000</v>
      </c>
      <c r="DO94" s="4">
        <f>SUM(DO93:DR93)</f>
        <v>3000</v>
      </c>
      <c r="DS94" s="4">
        <f>SUM(DS93:DV93)</f>
        <v>3000</v>
      </c>
      <c r="DW94" s="4">
        <f>SUM(DW93:DZ93)</f>
        <v>3000</v>
      </c>
      <c r="EA94" s="4">
        <f>SUM(EA93:ED93)</f>
        <v>3000</v>
      </c>
      <c r="EE94" s="4">
        <f>SUM(EE93:EH93)</f>
        <v>3000</v>
      </c>
      <c r="EI94" s="4">
        <f>SUM(EI93:EL93)</f>
        <v>3000</v>
      </c>
      <c r="EM94" s="4">
        <f>SUM(EM93:EP93)</f>
        <v>3000</v>
      </c>
      <c r="EQ94" s="4">
        <f>SUM(EQ93:ET93)</f>
        <v>3000</v>
      </c>
      <c r="EU94" s="4">
        <f>SUM(EU93:EX93)</f>
        <v>3000</v>
      </c>
      <c r="EY94" s="4">
        <f>SUM(EY93:FB93)</f>
        <v>3000</v>
      </c>
    </row>
    <row r="95" spans="1:208" x14ac:dyDescent="0.3">
      <c r="C95" s="4"/>
      <c r="G95" s="4"/>
      <c r="K95" s="4"/>
      <c r="O95" s="4"/>
      <c r="S95" s="4"/>
      <c r="W95" s="4"/>
      <c r="AA95" s="4"/>
      <c r="AE95" s="4"/>
      <c r="AI95" s="4"/>
      <c r="AM95" s="4"/>
      <c r="AQ95" s="4"/>
      <c r="AU95" s="4"/>
      <c r="AY95" s="4"/>
      <c r="BC95" s="4"/>
      <c r="BG95" s="4"/>
      <c r="BK95" s="4"/>
      <c r="BO95" s="4"/>
      <c r="BS95" s="4"/>
      <c r="BW95" s="4"/>
      <c r="CA95" s="4"/>
      <c r="CE95" s="4"/>
      <c r="CI95" s="4"/>
      <c r="CM95" s="4"/>
      <c r="CQ95" s="4"/>
      <c r="CU95" s="4"/>
      <c r="CY95" s="4"/>
    </row>
    <row r="96" spans="1:208" x14ac:dyDescent="0.3">
      <c r="A96" s="3" t="s">
        <v>191</v>
      </c>
      <c r="C96" s="4">
        <f>Trading!C67</f>
        <v>229.1</v>
      </c>
      <c r="D96" s="4">
        <f>Trading!D67</f>
        <v>229.1</v>
      </c>
      <c r="E96" s="4">
        <f>Trading!E67</f>
        <v>229.1</v>
      </c>
      <c r="F96" s="4">
        <f>Trading!F67</f>
        <v>229.1</v>
      </c>
      <c r="G96" s="4">
        <f>Trading!G67</f>
        <v>229.1</v>
      </c>
      <c r="H96" s="4">
        <f>Trading!H67</f>
        <v>229.1</v>
      </c>
      <c r="I96" s="4">
        <f>Trading!I67</f>
        <v>229.1</v>
      </c>
      <c r="J96" s="4">
        <f>Trading!J67</f>
        <v>229.1</v>
      </c>
      <c r="K96" s="4">
        <f>Trading!K67</f>
        <v>229.1</v>
      </c>
      <c r="L96" s="4">
        <f>Trading!L67</f>
        <v>229.1</v>
      </c>
      <c r="M96" s="4">
        <f>Trading!M67</f>
        <v>229.1</v>
      </c>
      <c r="N96" s="4">
        <f>Trading!N67</f>
        <v>229.1</v>
      </c>
      <c r="O96" s="4">
        <f>Trading!O67</f>
        <v>229.1</v>
      </c>
      <c r="P96" s="4">
        <f>Trading!P67</f>
        <v>229.1</v>
      </c>
      <c r="Q96" s="4">
        <f>Trading!Q67</f>
        <v>229.1</v>
      </c>
      <c r="R96" s="4">
        <f>Trading!R67</f>
        <v>229.1</v>
      </c>
      <c r="S96" s="4">
        <f>Trading!S67</f>
        <v>229.1</v>
      </c>
      <c r="T96" s="4">
        <f>Trading!T67</f>
        <v>229.1</v>
      </c>
      <c r="U96" s="4">
        <f>Trading!U67</f>
        <v>229.1</v>
      </c>
      <c r="V96" s="4">
        <f>Trading!V67</f>
        <v>229.1</v>
      </c>
      <c r="W96" s="4">
        <f>Trading!W67</f>
        <v>229.1</v>
      </c>
      <c r="X96" s="4">
        <f>Trading!X67</f>
        <v>229.1</v>
      </c>
      <c r="Y96" s="4">
        <f>Trading!Y67</f>
        <v>229.1</v>
      </c>
      <c r="Z96" s="4">
        <f>Trading!Z67</f>
        <v>229.1</v>
      </c>
      <c r="AA96" s="4">
        <f>Trading!AA67</f>
        <v>229.1</v>
      </c>
      <c r="AB96" s="4">
        <f>Trading!AB67</f>
        <v>229.1</v>
      </c>
      <c r="AC96" s="4">
        <f>Trading!AC67</f>
        <v>229.1</v>
      </c>
      <c r="AD96" s="4">
        <f>Trading!AD67</f>
        <v>229.1</v>
      </c>
      <c r="AE96" s="4">
        <f>Trading!AE67</f>
        <v>229.1</v>
      </c>
      <c r="AF96" s="4">
        <f>Trading!AF67</f>
        <v>229.1</v>
      </c>
      <c r="AG96" s="4">
        <f>Trading!AG67</f>
        <v>229.1</v>
      </c>
      <c r="AH96" s="4">
        <f>Trading!AH67</f>
        <v>229.1</v>
      </c>
      <c r="AI96" s="4">
        <f>Trading!AI67</f>
        <v>229.1</v>
      </c>
      <c r="AJ96" s="4">
        <f>Trading!AJ67</f>
        <v>229.1</v>
      </c>
      <c r="AK96" s="4">
        <f>Trading!AK67</f>
        <v>229.1</v>
      </c>
      <c r="AL96" s="4">
        <f>Trading!AL67</f>
        <v>229.1</v>
      </c>
      <c r="AM96" s="4">
        <f>Trading!AM67</f>
        <v>229.1</v>
      </c>
      <c r="AN96" s="4">
        <f>Trading!AN67</f>
        <v>229.1</v>
      </c>
      <c r="AO96" s="4">
        <f>Trading!AO67</f>
        <v>229.1</v>
      </c>
      <c r="AP96" s="4">
        <f>Trading!AP67</f>
        <v>229.1</v>
      </c>
      <c r="AQ96" s="4">
        <f>Trading!AQ67</f>
        <v>229.1</v>
      </c>
      <c r="AR96" s="4">
        <f>Trading!AR67</f>
        <v>229.1</v>
      </c>
      <c r="AS96" s="4">
        <f>Trading!AS67</f>
        <v>229.1</v>
      </c>
      <c r="AT96" s="4">
        <f>Trading!AT67</f>
        <v>229.1</v>
      </c>
      <c r="AU96" s="4">
        <f>Trading!AU67</f>
        <v>229.1</v>
      </c>
      <c r="AV96" s="4">
        <f>Trading!AV67</f>
        <v>229.1</v>
      </c>
      <c r="AW96" s="4">
        <f>Trading!AW67</f>
        <v>229.1</v>
      </c>
      <c r="AX96" s="4">
        <f>Trading!AX67</f>
        <v>229.1</v>
      </c>
      <c r="AY96" s="4">
        <f>Trading!AY67</f>
        <v>229.1</v>
      </c>
      <c r="AZ96" s="4">
        <f>Trading!AZ67</f>
        <v>229.1</v>
      </c>
      <c r="BA96" s="4">
        <f>Trading!BA67</f>
        <v>229.1</v>
      </c>
      <c r="BB96" s="4">
        <f>Trading!BB67</f>
        <v>229.1</v>
      </c>
      <c r="BC96" s="4">
        <f>Trading!BC67</f>
        <v>229.1</v>
      </c>
      <c r="BD96" s="4">
        <f>Trading!BD67</f>
        <v>229.1</v>
      </c>
      <c r="BE96" s="4">
        <f>Trading!BE67</f>
        <v>229.1</v>
      </c>
      <c r="BF96" s="4">
        <f>Trading!BF67</f>
        <v>229.1</v>
      </c>
      <c r="BG96" s="4">
        <f>Trading!BG67</f>
        <v>229.1</v>
      </c>
      <c r="BH96" s="4">
        <f>Trading!BH67</f>
        <v>229.1</v>
      </c>
      <c r="BI96" s="4">
        <f>Trading!BI67</f>
        <v>229.1</v>
      </c>
      <c r="BJ96" s="4">
        <f>Trading!BJ67</f>
        <v>229.1</v>
      </c>
      <c r="BK96" s="4">
        <f>Trading!BK67</f>
        <v>229.1</v>
      </c>
      <c r="BL96" s="4">
        <f>Trading!BL67</f>
        <v>229.1</v>
      </c>
      <c r="BM96" s="4">
        <f>Trading!BM67</f>
        <v>229.1</v>
      </c>
      <c r="BN96" s="4">
        <f>Trading!BN67</f>
        <v>229.1</v>
      </c>
      <c r="BO96" s="4">
        <f>Trading!BO67</f>
        <v>229.1</v>
      </c>
      <c r="BP96" s="4">
        <f>Trading!BP67</f>
        <v>229.1</v>
      </c>
      <c r="BQ96" s="4">
        <f>Trading!BQ67</f>
        <v>229.1</v>
      </c>
      <c r="BR96" s="4">
        <f>Trading!BR67</f>
        <v>229.1</v>
      </c>
      <c r="BS96" s="4">
        <f>Trading!BS67</f>
        <v>229.1</v>
      </c>
      <c r="BT96" s="4">
        <f>Trading!BT67</f>
        <v>229.1</v>
      </c>
      <c r="BU96" s="4">
        <f>Trading!BU67</f>
        <v>229.1</v>
      </c>
      <c r="BV96" s="4">
        <f>Trading!BV67</f>
        <v>229.1</v>
      </c>
      <c r="BW96" s="4">
        <f>Trading!BW67</f>
        <v>229.1</v>
      </c>
      <c r="BX96" s="4">
        <f>Trading!BX67</f>
        <v>229.1</v>
      </c>
      <c r="BY96" s="4">
        <f>Trading!BY67</f>
        <v>229.1</v>
      </c>
      <c r="BZ96" s="4">
        <f>Trading!BZ67</f>
        <v>229.1</v>
      </c>
      <c r="CA96" s="4">
        <f>Trading!CA67</f>
        <v>229.1</v>
      </c>
      <c r="CB96" s="4">
        <f>Trading!CB67</f>
        <v>229.1</v>
      </c>
      <c r="CC96" s="4">
        <f>Trading!CC67</f>
        <v>229.1</v>
      </c>
      <c r="CD96" s="4">
        <f>Trading!CD67</f>
        <v>229.1</v>
      </c>
      <c r="CE96" s="4">
        <f>Trading!CE67</f>
        <v>229.1</v>
      </c>
      <c r="CF96" s="4">
        <f>Trading!CF67</f>
        <v>229.1</v>
      </c>
      <c r="CG96" s="4">
        <f>Trading!CG67</f>
        <v>229.1</v>
      </c>
      <c r="CH96" s="4">
        <f>Trading!CH67</f>
        <v>229.1</v>
      </c>
      <c r="CI96" s="4">
        <f>Trading!CI67</f>
        <v>229.1</v>
      </c>
      <c r="CJ96" s="4">
        <f>Trading!CJ67</f>
        <v>229.1</v>
      </c>
      <c r="CK96" s="4">
        <f>Trading!CK67</f>
        <v>229.1</v>
      </c>
      <c r="CL96" s="4">
        <f>Trading!CL67</f>
        <v>229.1</v>
      </c>
      <c r="CM96" s="4">
        <f>Trading!CM67</f>
        <v>229.1</v>
      </c>
      <c r="CN96" s="4">
        <f>Trading!CN67</f>
        <v>229.1</v>
      </c>
      <c r="CO96" s="4">
        <f>Trading!CO67</f>
        <v>229.1</v>
      </c>
      <c r="CP96" s="4">
        <f>Trading!CP67</f>
        <v>229.1</v>
      </c>
      <c r="CQ96" s="4">
        <f>Trading!CQ67</f>
        <v>229.1</v>
      </c>
      <c r="CR96" s="4">
        <f>Trading!CR67</f>
        <v>229.1</v>
      </c>
      <c r="CS96" s="4">
        <f>Trading!CS67</f>
        <v>229.1</v>
      </c>
      <c r="CT96" s="4">
        <f>Trading!CT67</f>
        <v>229.1</v>
      </c>
      <c r="CU96" s="4">
        <f>Trading!CU67</f>
        <v>229.1</v>
      </c>
      <c r="CV96" s="4">
        <f>Trading!CV67</f>
        <v>229.1</v>
      </c>
      <c r="CW96" s="4">
        <f>Trading!CW67</f>
        <v>229.1</v>
      </c>
      <c r="CX96" s="4">
        <f>Trading!CX67</f>
        <v>229.1</v>
      </c>
      <c r="CY96" s="4">
        <f>Trading!CY67</f>
        <v>229.1</v>
      </c>
      <c r="CZ96" s="4">
        <f>Trading!CZ67</f>
        <v>229.1</v>
      </c>
      <c r="DA96" s="4">
        <f>Trading!DA67</f>
        <v>229.1</v>
      </c>
      <c r="DB96" s="4">
        <f>Trading!DB67</f>
        <v>229.1</v>
      </c>
      <c r="DC96" s="4">
        <f>Trading!DC67</f>
        <v>229.1</v>
      </c>
      <c r="DD96" s="4">
        <f>Trading!DD67</f>
        <v>229.1</v>
      </c>
      <c r="DE96" s="4">
        <f>Trading!DE67</f>
        <v>229.1</v>
      </c>
      <c r="DF96" s="4">
        <f>Trading!DF67</f>
        <v>229.1</v>
      </c>
      <c r="DG96" s="4">
        <f>Trading!DG67</f>
        <v>229.1</v>
      </c>
      <c r="DH96" s="4">
        <f>Trading!DH67</f>
        <v>229.1</v>
      </c>
      <c r="DI96" s="4">
        <f>Trading!DI67</f>
        <v>229.1</v>
      </c>
      <c r="DJ96" s="4">
        <f>Trading!DJ67</f>
        <v>229.1</v>
      </c>
      <c r="DK96" s="4">
        <f>Trading!DK67</f>
        <v>229.1</v>
      </c>
      <c r="DL96" s="4">
        <f>Trading!DL67</f>
        <v>229.1</v>
      </c>
      <c r="DM96" s="4">
        <f>Trading!DM67</f>
        <v>229.1</v>
      </c>
      <c r="DN96" s="4">
        <f>Trading!DN67</f>
        <v>229.1</v>
      </c>
      <c r="DO96" s="4">
        <f>Trading!DO67</f>
        <v>229.1</v>
      </c>
      <c r="DP96" s="4">
        <f>Trading!DP67</f>
        <v>229.1</v>
      </c>
      <c r="DQ96" s="4">
        <f>Trading!DQ67</f>
        <v>229.1</v>
      </c>
      <c r="DR96" s="4">
        <f>Trading!DR67</f>
        <v>229.1</v>
      </c>
      <c r="DS96" s="4">
        <f>Trading!DS67</f>
        <v>229.1</v>
      </c>
      <c r="DT96" s="4">
        <f>Trading!DT67</f>
        <v>229.1</v>
      </c>
      <c r="DU96" s="4">
        <f>Trading!DU67</f>
        <v>229.1</v>
      </c>
      <c r="DV96" s="4">
        <f>Trading!DV67</f>
        <v>229.1</v>
      </c>
      <c r="DW96" s="4">
        <f>Trading!DW67</f>
        <v>229.1</v>
      </c>
      <c r="DX96" s="4">
        <f>Trading!DX67</f>
        <v>229.1</v>
      </c>
      <c r="DY96" s="4">
        <f>Trading!DY67</f>
        <v>229.1</v>
      </c>
      <c r="DZ96" s="4">
        <f>Trading!DZ67</f>
        <v>229.1</v>
      </c>
      <c r="EA96" s="4">
        <f>Trading!EA67</f>
        <v>229.1</v>
      </c>
      <c r="EB96" s="4">
        <f>Trading!EB67</f>
        <v>229.1</v>
      </c>
      <c r="EC96" s="4">
        <f>Trading!EC67</f>
        <v>229.1</v>
      </c>
      <c r="ED96" s="4">
        <f>Trading!ED67</f>
        <v>229.1</v>
      </c>
      <c r="EE96" s="4">
        <f>Trading!EE67</f>
        <v>229.1</v>
      </c>
      <c r="EF96" s="4">
        <f>Trading!EF67</f>
        <v>229.1</v>
      </c>
      <c r="EG96" s="4">
        <f>Trading!EG67</f>
        <v>229.1</v>
      </c>
      <c r="EH96" s="4">
        <f>Trading!EH67</f>
        <v>229.1</v>
      </c>
      <c r="EI96" s="4">
        <f>Trading!EI67</f>
        <v>229.1</v>
      </c>
      <c r="EJ96" s="4">
        <f>Trading!EJ67</f>
        <v>229.1</v>
      </c>
      <c r="EK96" s="4">
        <f>Trading!EK67</f>
        <v>229.1</v>
      </c>
      <c r="EL96" s="4">
        <f>Trading!EL67</f>
        <v>229.1</v>
      </c>
      <c r="EM96" s="4">
        <f>Trading!EM67</f>
        <v>229.1</v>
      </c>
      <c r="EN96" s="4">
        <f>Trading!EN67</f>
        <v>229.1</v>
      </c>
      <c r="EO96" s="4">
        <f>Trading!EO67</f>
        <v>229.1</v>
      </c>
      <c r="EP96" s="4">
        <f>Trading!EP67</f>
        <v>229.1</v>
      </c>
      <c r="EQ96" s="4">
        <f>Trading!EQ67</f>
        <v>229.1</v>
      </c>
      <c r="ER96" s="4">
        <f>Trading!ER67</f>
        <v>229.1</v>
      </c>
      <c r="ES96" s="4">
        <f>Trading!ES67</f>
        <v>229.1</v>
      </c>
      <c r="ET96" s="4">
        <f>Trading!ET67</f>
        <v>229.1</v>
      </c>
      <c r="EU96" s="4">
        <f>Trading!EU67</f>
        <v>229.1</v>
      </c>
      <c r="EV96" s="4">
        <f>Trading!EV67</f>
        <v>229.1</v>
      </c>
      <c r="EW96" s="4">
        <f>Trading!EW67</f>
        <v>229.1</v>
      </c>
      <c r="EX96" s="4">
        <f>Trading!EX67</f>
        <v>229.1</v>
      </c>
      <c r="EY96" s="4">
        <f>Trading!EY67</f>
        <v>229.1</v>
      </c>
      <c r="EZ96" s="4">
        <f>Trading!EZ67</f>
        <v>229.1</v>
      </c>
      <c r="FA96" s="4">
        <f>Trading!FA67</f>
        <v>229.1</v>
      </c>
      <c r="FB96" s="4">
        <f>Trading!FB67</f>
        <v>229.1</v>
      </c>
    </row>
    <row r="97" spans="1:160" x14ac:dyDescent="0.3">
      <c r="D97" s="4">
        <f>SUM(C96:F96)*6/5</f>
        <v>1099.6799999999998</v>
      </c>
      <c r="F97" s="4"/>
      <c r="H97" s="4">
        <f>SUM(G96:J96)*6/5</f>
        <v>1099.6799999999998</v>
      </c>
      <c r="J97" s="4"/>
      <c r="L97" s="4">
        <f>SUM(K96:N96)*6/5</f>
        <v>1099.6799999999998</v>
      </c>
      <c r="N97" s="4"/>
      <c r="P97" s="4">
        <f>SUM(O96:R96)*6/5</f>
        <v>1099.6799999999998</v>
      </c>
      <c r="R97" s="4"/>
      <c r="T97" s="4">
        <f>SUM(S96:V96)*6/5</f>
        <v>1099.6799999999998</v>
      </c>
      <c r="V97" s="4"/>
      <c r="X97" s="4">
        <f>SUM(W96:Z96)*6/5</f>
        <v>1099.6799999999998</v>
      </c>
      <c r="Z97" s="4"/>
      <c r="AB97" s="4">
        <f>SUM(AA96:AD96)*6/5</f>
        <v>1099.6799999999998</v>
      </c>
      <c r="AD97" s="4"/>
      <c r="AF97" s="4">
        <f>SUM(AE96:AH96)*6/5</f>
        <v>1099.6799999999998</v>
      </c>
      <c r="AH97" s="4"/>
      <c r="AJ97" s="4">
        <f>SUM(AI96:AL96)*6/5</f>
        <v>1099.6799999999998</v>
      </c>
      <c r="AL97" s="4"/>
      <c r="AN97" s="4">
        <f>SUM(AM96:AP96)*6/5</f>
        <v>1099.6799999999998</v>
      </c>
      <c r="AP97" s="4"/>
      <c r="AR97" s="4">
        <f>SUM(AQ96:AT96)*6/5</f>
        <v>1099.6799999999998</v>
      </c>
      <c r="AT97" s="4"/>
      <c r="AV97" s="4">
        <f>SUM(AU96:AX96)*6/5</f>
        <v>1099.6799999999998</v>
      </c>
      <c r="AX97" s="4"/>
      <c r="AZ97" s="4">
        <f>SUM(AY96:BB96)*6/5</f>
        <v>1099.6799999999998</v>
      </c>
      <c r="BB97" s="4"/>
      <c r="BD97" s="4">
        <f>SUM(BC96:BF96)*6/5</f>
        <v>1099.6799999999998</v>
      </c>
      <c r="BF97" s="4"/>
      <c r="BH97" s="4">
        <f>SUM(BG96:BJ96)*6/5</f>
        <v>1099.6799999999998</v>
      </c>
      <c r="BJ97" s="4"/>
      <c r="BL97" s="4">
        <f>SUM(BK96:BN96)*6/5</f>
        <v>1099.6799999999998</v>
      </c>
      <c r="BN97" s="4"/>
      <c r="BP97" s="4">
        <f>SUM(BO96:BR96)*6/5</f>
        <v>1099.6799999999998</v>
      </c>
      <c r="BR97" s="4"/>
      <c r="BT97" s="4">
        <f>SUM(BS96:BV96)*6/5</f>
        <v>1099.6799999999998</v>
      </c>
      <c r="BV97" s="4"/>
      <c r="BX97" s="4">
        <f>SUM(BW96:BZ96)*6/5</f>
        <v>1099.6799999999998</v>
      </c>
      <c r="BZ97" s="4"/>
      <c r="CB97" s="4">
        <f>SUM(CA96:CD96)*6/5</f>
        <v>1099.6799999999998</v>
      </c>
      <c r="CD97" s="4"/>
      <c r="CF97" s="4">
        <f>SUM(CE96:CH96)*6/5</f>
        <v>1099.6799999999998</v>
      </c>
      <c r="CH97" s="4"/>
      <c r="CJ97" s="4">
        <f>SUM(CI96:CL96)*6/5</f>
        <v>1099.6799999999998</v>
      </c>
      <c r="CL97" s="4"/>
      <c r="CN97" s="4">
        <f>SUM(CM96:CP96)*6/5</f>
        <v>1099.6799999999998</v>
      </c>
      <c r="CP97" s="4"/>
      <c r="CR97" s="4">
        <f>SUM(CQ96:CT96)*6/5</f>
        <v>1099.6799999999998</v>
      </c>
      <c r="CT97" s="4"/>
      <c r="CV97" s="4">
        <f>SUM(CU96:CX96)*6/5</f>
        <v>1099.6799999999998</v>
      </c>
      <c r="CX97" s="4"/>
      <c r="CZ97" s="4">
        <f>SUM(CY96:DB96)*6/5</f>
        <v>1099.6799999999998</v>
      </c>
      <c r="DB97" s="4"/>
      <c r="DD97" s="4">
        <f>SUM(DC96:DF96)*6/5</f>
        <v>1099.6799999999998</v>
      </c>
      <c r="DF97" s="4"/>
      <c r="DH97" s="4">
        <f>SUM(DG96:DJ96)*6/5</f>
        <v>1099.6799999999998</v>
      </c>
      <c r="DJ97" s="4"/>
      <c r="DL97" s="4">
        <f>SUM(DK96:DN96)*6/5</f>
        <v>1099.6799999999998</v>
      </c>
      <c r="DN97" s="4"/>
      <c r="DP97" s="4">
        <f>SUM(DO96:DR96)*6/5</f>
        <v>1099.6799999999998</v>
      </c>
      <c r="DR97" s="4"/>
      <c r="DT97" s="4">
        <f>SUM(DS96:DV96)*6/5</f>
        <v>1099.6799999999998</v>
      </c>
      <c r="DV97" s="4"/>
      <c r="DX97" s="4">
        <f>SUM(DW96:DZ96)*6/5</f>
        <v>1099.6799999999998</v>
      </c>
      <c r="DZ97" s="4"/>
      <c r="EB97" s="4">
        <f>SUM(EA96:ED96)*6/5</f>
        <v>1099.6799999999998</v>
      </c>
      <c r="ED97" s="4"/>
      <c r="EF97" s="4">
        <f>SUM(EE96:EH96)*6/5</f>
        <v>1099.6799999999998</v>
      </c>
      <c r="EH97" s="4"/>
      <c r="EJ97" s="4">
        <f>SUM(EI96:EL96)*6/5</f>
        <v>1099.6799999999998</v>
      </c>
      <c r="EL97" s="4"/>
      <c r="EN97" s="4">
        <f>SUM(EM96:EP96)*6/5</f>
        <v>1099.6799999999998</v>
      </c>
      <c r="EP97" s="4"/>
      <c r="ER97" s="4">
        <f>SUM(EQ96:ET96)*6/5</f>
        <v>1099.6799999999998</v>
      </c>
      <c r="ET97" s="4"/>
      <c r="EV97" s="4">
        <f>SUM(EU96:EX96)*6/5</f>
        <v>1099.6799999999998</v>
      </c>
      <c r="EX97" s="4"/>
      <c r="EZ97" s="4">
        <f>SUM(EY96:FB96)*6/5</f>
        <v>1099.6799999999998</v>
      </c>
      <c r="FB97" s="4"/>
      <c r="FD97" s="4"/>
    </row>
    <row r="98" spans="1:160" x14ac:dyDescent="0.3">
      <c r="C98" s="4"/>
      <c r="G98" s="4"/>
      <c r="K98" s="4"/>
      <c r="O98" s="4"/>
      <c r="S98" s="4"/>
      <c r="W98" s="4"/>
      <c r="AA98" s="4"/>
      <c r="AE98" s="4"/>
      <c r="AI98" s="4"/>
      <c r="AM98" s="4"/>
      <c r="AQ98" s="4"/>
      <c r="AU98" s="4"/>
      <c r="AY98" s="4"/>
      <c r="BC98" s="4"/>
      <c r="BG98" s="4"/>
      <c r="BK98" s="4"/>
      <c r="BO98" s="4"/>
      <c r="BS98" s="4"/>
      <c r="BW98" s="4"/>
      <c r="CA98" s="4"/>
      <c r="CE98" s="4"/>
      <c r="CI98" s="4"/>
      <c r="CM98" s="4"/>
      <c r="CQ98" s="4"/>
      <c r="CU98" s="4"/>
      <c r="CY98" s="4"/>
    </row>
    <row r="101" spans="1:160" ht="15" x14ac:dyDescent="0.35">
      <c r="A101" s="3" t="s">
        <v>148</v>
      </c>
      <c r="C101" s="1">
        <f>SUM(Monthly!C9:'Monthly'!O9)</f>
        <v>15160</v>
      </c>
      <c r="O101" s="1"/>
      <c r="P101" s="1">
        <f>SUM(Monthly!P9:'Monthly'!AB9)</f>
        <v>15600</v>
      </c>
      <c r="AC101" s="1">
        <f>SUM(Monthly!AC9:'Monthly'!AO9)</f>
        <v>15600</v>
      </c>
    </row>
    <row r="102" spans="1:160" ht="15" x14ac:dyDescent="0.35">
      <c r="C102" s="3">
        <f>SUM(Monthly!C10:'Monthly'!O10)</f>
        <v>22860</v>
      </c>
      <c r="O102" s="1"/>
      <c r="P102" s="1">
        <f>SUM(Monthly!P10:'Monthly'!AB10)</f>
        <v>26000</v>
      </c>
      <c r="AC102" s="1">
        <f>SUM(Monthly!AC10:'Monthly'!AO10)</f>
        <v>26000</v>
      </c>
    </row>
    <row r="103" spans="1:160" x14ac:dyDescent="0.3">
      <c r="C103" s="3">
        <f>C101+C102</f>
        <v>38020</v>
      </c>
      <c r="P103" s="3">
        <f>P101+P102</f>
        <v>41600</v>
      </c>
      <c r="AC103" s="3">
        <f>AC101+AC102</f>
        <v>41600</v>
      </c>
    </row>
    <row r="105" spans="1:160" ht="15" x14ac:dyDescent="0.35">
      <c r="A105" s="3" t="s">
        <v>63</v>
      </c>
      <c r="C105" s="1">
        <f>SUM(Monthly!C17:'Monthly'!O17)</f>
        <v>789334</v>
      </c>
      <c r="O105" s="1"/>
      <c r="P105" s="1">
        <f>SUM(Monthly!P17:'Monthly'!AB17)</f>
        <v>811200</v>
      </c>
      <c r="AC105" s="1">
        <f>SUM(Monthly!AC17:'Monthly'!AO17)</f>
        <v>811200</v>
      </c>
    </row>
    <row r="106" spans="1:160" ht="15" x14ac:dyDescent="0.35">
      <c r="C106" s="1">
        <f>SUM(Monthly!C18:'Monthly'!O18)</f>
        <v>1277874</v>
      </c>
      <c r="O106" s="1"/>
      <c r="P106" s="1">
        <f>SUM(Monthly!P18:'Monthly'!AB18)</f>
        <v>1453400</v>
      </c>
      <c r="AC106" s="1">
        <f>SUM(Monthly!AC18:'Monthly'!AO18)</f>
        <v>1453400</v>
      </c>
    </row>
    <row r="107" spans="1:160" x14ac:dyDescent="0.3">
      <c r="C107" s="3">
        <f>C105+C106</f>
        <v>2067208</v>
      </c>
      <c r="P107" s="3">
        <f>P105+P106</f>
        <v>2264600</v>
      </c>
      <c r="AC107" s="3">
        <f>AC105+AC106</f>
        <v>2264600</v>
      </c>
    </row>
    <row r="109" spans="1:160" ht="15" x14ac:dyDescent="0.35">
      <c r="A109" s="2" t="s">
        <v>66</v>
      </c>
      <c r="C109" s="1">
        <f>SUM(Monthly!C52:'Monthly'!O52)</f>
        <v>1193110.0998367781</v>
      </c>
      <c r="O109" s="1"/>
      <c r="P109" s="1">
        <f>SUM(Monthly!P52:'Monthly'!AB52)</f>
        <v>1228903.4028318815</v>
      </c>
      <c r="AC109" s="1">
        <f>SUM(Monthly!AC52:'Monthly'!AO52)</f>
        <v>1228903.4028318815</v>
      </c>
    </row>
    <row r="110" spans="1:160" ht="15" x14ac:dyDescent="0.35">
      <c r="A110" s="2" t="s">
        <v>31</v>
      </c>
      <c r="C110" s="1">
        <f>SUM(Monthly!C53:'Monthly'!O53)</f>
        <v>242074.94453999997</v>
      </c>
      <c r="O110" s="1"/>
      <c r="P110" s="1">
        <f>SUM(Monthly!P53:'Monthly'!AB53)</f>
        <v>265155.26075999998</v>
      </c>
      <c r="AC110" s="1">
        <f>SUM(Monthly!AC53:'Monthly'!AO53)</f>
        <v>265155.26075999998</v>
      </c>
    </row>
    <row r="111" spans="1:160" x14ac:dyDescent="0.3">
      <c r="C111" s="3">
        <f>SUM(C109:C110)</f>
        <v>1435185.0443767782</v>
      </c>
      <c r="P111" s="3">
        <f>SUM(P109:P110)</f>
        <v>1494058.6635918815</v>
      </c>
      <c r="AC111" s="3">
        <f>SUM(AC109:AC110)</f>
        <v>1494058.6635918815</v>
      </c>
    </row>
    <row r="117" spans="1:106" customFormat="1" ht="15" x14ac:dyDescent="0.35">
      <c r="A117" s="5" t="s">
        <v>127</v>
      </c>
    </row>
    <row r="118" spans="1:106" customFormat="1" ht="14.4" x14ac:dyDescent="0.3">
      <c r="A118" t="s">
        <v>143</v>
      </c>
      <c r="C118">
        <f>Model!C105</f>
        <v>4200000</v>
      </c>
      <c r="D118">
        <f>Model!D105</f>
        <v>0</v>
      </c>
      <c r="E118">
        <f>Model!E105</f>
        <v>0</v>
      </c>
      <c r="F118">
        <f>Model!F105</f>
        <v>0</v>
      </c>
      <c r="G118">
        <f>Model!G105</f>
        <v>0</v>
      </c>
      <c r="H118">
        <f>Model!H105</f>
        <v>0</v>
      </c>
      <c r="I118">
        <f>Model!I105</f>
        <v>0</v>
      </c>
      <c r="J118">
        <f>Model!J105</f>
        <v>0</v>
      </c>
      <c r="K118">
        <f>Model!K105</f>
        <v>0</v>
      </c>
      <c r="L118">
        <f>Model!L105</f>
        <v>0</v>
      </c>
      <c r="M118">
        <f>Model!M105</f>
        <v>0</v>
      </c>
      <c r="N118">
        <f>Model!N105</f>
        <v>0</v>
      </c>
      <c r="O118">
        <f>Model!O105</f>
        <v>0</v>
      </c>
      <c r="P118">
        <f>Model!P105</f>
        <v>0</v>
      </c>
      <c r="Q118">
        <f>Model!Q105</f>
        <v>0</v>
      </c>
      <c r="R118">
        <f>Model!R105</f>
        <v>0</v>
      </c>
      <c r="S118">
        <f>Model!S105</f>
        <v>0</v>
      </c>
      <c r="T118">
        <f>Model!T105</f>
        <v>0</v>
      </c>
      <c r="U118">
        <f>Model!U105</f>
        <v>0</v>
      </c>
      <c r="V118">
        <f>Model!V105</f>
        <v>0</v>
      </c>
      <c r="W118">
        <f>Model!W105</f>
        <v>0</v>
      </c>
      <c r="X118">
        <f>Model!X105</f>
        <v>0</v>
      </c>
      <c r="Y118">
        <f>Model!Y105</f>
        <v>0</v>
      </c>
      <c r="Z118">
        <f>Model!Z105</f>
        <v>0</v>
      </c>
      <c r="AA118">
        <f>Model!AA105</f>
        <v>0</v>
      </c>
      <c r="AB118">
        <f>Model!AB105</f>
        <v>0</v>
      </c>
      <c r="AC118">
        <f>Model!AC105</f>
        <v>0</v>
      </c>
      <c r="AD118">
        <f>Model!AD105</f>
        <v>0</v>
      </c>
      <c r="AE118">
        <f>Model!AE105</f>
        <v>0</v>
      </c>
      <c r="AF118">
        <f>Model!AF105</f>
        <v>0</v>
      </c>
      <c r="AG118">
        <f>Model!AG105</f>
        <v>0</v>
      </c>
      <c r="AH118">
        <f>Model!AH105</f>
        <v>0</v>
      </c>
      <c r="AI118">
        <f>Model!AI105</f>
        <v>0</v>
      </c>
      <c r="AJ118">
        <f>Model!AJ105</f>
        <v>0</v>
      </c>
      <c r="AK118">
        <f>Model!AK105</f>
        <v>0</v>
      </c>
      <c r="AL118">
        <f>Model!AL105</f>
        <v>0</v>
      </c>
      <c r="AM118">
        <f>Model!AM105</f>
        <v>0</v>
      </c>
      <c r="AN118">
        <f>Model!AN105</f>
        <v>0</v>
      </c>
      <c r="AO118">
        <f>Model!AO105</f>
        <v>0</v>
      </c>
      <c r="AP118">
        <f>Model!AP105</f>
        <v>0</v>
      </c>
      <c r="AQ118">
        <f>Model!AQ105</f>
        <v>0</v>
      </c>
      <c r="AR118">
        <f>Model!AR105</f>
        <v>0</v>
      </c>
      <c r="AS118">
        <f>Model!AS105</f>
        <v>0</v>
      </c>
      <c r="AT118">
        <f>Model!AT105</f>
        <v>0</v>
      </c>
      <c r="AU118">
        <f>Model!AU105</f>
        <v>0</v>
      </c>
      <c r="AV118">
        <f>Model!AV105</f>
        <v>0</v>
      </c>
      <c r="AW118">
        <f>Model!AW105</f>
        <v>0</v>
      </c>
      <c r="AX118">
        <f>Model!AX105</f>
        <v>0</v>
      </c>
      <c r="AY118">
        <f>Model!AY105</f>
        <v>0</v>
      </c>
      <c r="AZ118">
        <f>Model!AZ105</f>
        <v>0</v>
      </c>
      <c r="BA118">
        <f>Model!BA105</f>
        <v>0</v>
      </c>
      <c r="BB118">
        <f>Model!BB105</f>
        <v>0</v>
      </c>
      <c r="BC118">
        <f>Model!BC105</f>
        <v>0</v>
      </c>
      <c r="BD118">
        <f>Model!BD105</f>
        <v>0</v>
      </c>
      <c r="BE118">
        <f>Model!BE105</f>
        <v>0</v>
      </c>
      <c r="BF118">
        <f>Model!BF105</f>
        <v>0</v>
      </c>
      <c r="BG118">
        <f>Model!BG105</f>
        <v>0</v>
      </c>
      <c r="BH118">
        <f>Model!BH105</f>
        <v>0</v>
      </c>
      <c r="BI118">
        <f>Model!BI105</f>
        <v>0</v>
      </c>
      <c r="BJ118">
        <f>Model!BJ105</f>
        <v>0</v>
      </c>
      <c r="BK118">
        <f>Model!BK105</f>
        <v>0</v>
      </c>
      <c r="BL118">
        <f>Model!BL105</f>
        <v>0</v>
      </c>
      <c r="BM118">
        <f>Model!BM105</f>
        <v>0</v>
      </c>
      <c r="BN118">
        <f>Model!BN105</f>
        <v>0</v>
      </c>
      <c r="BO118">
        <f>Model!BO105</f>
        <v>0</v>
      </c>
      <c r="BP118">
        <f>Model!BP105</f>
        <v>0</v>
      </c>
      <c r="BQ118">
        <f>Model!BQ105</f>
        <v>0</v>
      </c>
      <c r="BR118">
        <f>Model!BR105</f>
        <v>0</v>
      </c>
      <c r="BS118">
        <f>Model!BS105</f>
        <v>0</v>
      </c>
      <c r="BT118">
        <f>Model!BT105</f>
        <v>0</v>
      </c>
      <c r="BU118">
        <f>Model!BU105</f>
        <v>0</v>
      </c>
      <c r="BV118">
        <f>Model!BV105</f>
        <v>0</v>
      </c>
      <c r="BW118">
        <f>Model!BW105</f>
        <v>0</v>
      </c>
      <c r="BX118">
        <f>Model!BX105</f>
        <v>0</v>
      </c>
      <c r="BY118">
        <f>Model!BY105</f>
        <v>0</v>
      </c>
      <c r="BZ118">
        <f>Model!BZ105</f>
        <v>0</v>
      </c>
      <c r="CA118">
        <f>Model!CA105</f>
        <v>0</v>
      </c>
      <c r="CB118">
        <f>Model!CB105</f>
        <v>0</v>
      </c>
      <c r="CC118">
        <f>Model!CC105</f>
        <v>0</v>
      </c>
      <c r="CD118">
        <f>Model!CD105</f>
        <v>0</v>
      </c>
      <c r="CE118">
        <f>Model!CE105</f>
        <v>0</v>
      </c>
      <c r="CF118">
        <f>Model!CF105</f>
        <v>0</v>
      </c>
      <c r="CG118">
        <f>Model!CG105</f>
        <v>0</v>
      </c>
      <c r="CH118">
        <f>Model!CH105</f>
        <v>0</v>
      </c>
      <c r="CI118">
        <f>Model!CI105</f>
        <v>0</v>
      </c>
      <c r="CJ118">
        <f>Model!CJ105</f>
        <v>0</v>
      </c>
      <c r="CK118">
        <f>Model!CK105</f>
        <v>0</v>
      </c>
      <c r="CL118">
        <f>Model!CL105</f>
        <v>0</v>
      </c>
      <c r="CM118">
        <f>Model!CM105</f>
        <v>0</v>
      </c>
      <c r="CN118">
        <f>Model!CN105</f>
        <v>0</v>
      </c>
      <c r="CO118">
        <f>Model!CO105</f>
        <v>0</v>
      </c>
      <c r="CP118">
        <f>Model!CP105</f>
        <v>0</v>
      </c>
      <c r="CQ118">
        <f>Model!CQ105</f>
        <v>0</v>
      </c>
      <c r="CR118">
        <f>Model!CR105</f>
        <v>0</v>
      </c>
      <c r="CS118">
        <f>Model!CS105</f>
        <v>0</v>
      </c>
      <c r="CT118">
        <f>Model!CT105</f>
        <v>0</v>
      </c>
      <c r="CU118">
        <f>Model!CU105</f>
        <v>0</v>
      </c>
      <c r="CV118">
        <f>Model!CV105</f>
        <v>0</v>
      </c>
      <c r="CW118">
        <f>Model!CW105</f>
        <v>0</v>
      </c>
      <c r="CX118">
        <f>Model!CX105</f>
        <v>0</v>
      </c>
      <c r="CY118">
        <f>Model!CY105</f>
        <v>0</v>
      </c>
      <c r="CZ118">
        <f>Model!CZ105</f>
        <v>0</v>
      </c>
      <c r="DA118">
        <f>Model!DA105</f>
        <v>0</v>
      </c>
      <c r="DB118">
        <f>Model!DB105</f>
        <v>0</v>
      </c>
    </row>
    <row r="119" spans="1:106" customFormat="1" ht="14.4" x14ac:dyDescent="0.3">
      <c r="A119" t="s">
        <v>218</v>
      </c>
      <c r="B119">
        <f>SUM(C119:AZ119)</f>
        <v>150000</v>
      </c>
      <c r="C119">
        <f>Model!C106</f>
        <v>0</v>
      </c>
      <c r="D119">
        <f>Model!D106</f>
        <v>0</v>
      </c>
      <c r="E119">
        <f>Model!E106</f>
        <v>0</v>
      </c>
      <c r="F119">
        <f>Model!F106</f>
        <v>0</v>
      </c>
      <c r="G119">
        <f>Model!G106</f>
        <v>0</v>
      </c>
      <c r="H119">
        <f>Model!H106</f>
        <v>0</v>
      </c>
      <c r="I119">
        <f>Model!I106</f>
        <v>10000</v>
      </c>
      <c r="J119">
        <f>Model!J106</f>
        <v>0</v>
      </c>
      <c r="K119">
        <f>Model!K106</f>
        <v>10000</v>
      </c>
      <c r="L119">
        <f>Model!L106</f>
        <v>0</v>
      </c>
      <c r="M119">
        <f>Model!M106</f>
        <v>0</v>
      </c>
      <c r="N119">
        <f>Model!N106</f>
        <v>25000</v>
      </c>
      <c r="O119">
        <f>Model!O106</f>
        <v>0</v>
      </c>
      <c r="P119">
        <v>25000</v>
      </c>
      <c r="Q119">
        <v>40000</v>
      </c>
      <c r="R119">
        <v>40000</v>
      </c>
      <c r="S119">
        <f>Model!S106</f>
        <v>0</v>
      </c>
      <c r="T119">
        <f>Model!T106</f>
        <v>0</v>
      </c>
      <c r="U119">
        <f>Model!U106</f>
        <v>0</v>
      </c>
      <c r="V119">
        <f>Model!V106</f>
        <v>0</v>
      </c>
      <c r="W119">
        <f>Model!W106</f>
        <v>0</v>
      </c>
      <c r="X119">
        <f>Model!X106</f>
        <v>0</v>
      </c>
      <c r="Y119">
        <f>Model!Y106</f>
        <v>0</v>
      </c>
      <c r="Z119">
        <f>Model!Z106</f>
        <v>0</v>
      </c>
      <c r="AA119">
        <f>Model!AA106</f>
        <v>0</v>
      </c>
      <c r="AB119">
        <f>Model!AB106</f>
        <v>0</v>
      </c>
      <c r="AC119">
        <f>Model!AC106</f>
        <v>0</v>
      </c>
      <c r="AD119">
        <f>Model!AD106</f>
        <v>0</v>
      </c>
      <c r="AE119">
        <f>Model!AE106</f>
        <v>0</v>
      </c>
      <c r="AF119">
        <f>Model!AF106</f>
        <v>0</v>
      </c>
      <c r="AG119">
        <f>Model!AG106</f>
        <v>0</v>
      </c>
      <c r="AH119">
        <f>Model!AH106</f>
        <v>0</v>
      </c>
      <c r="AI119">
        <f>Model!AI106</f>
        <v>0</v>
      </c>
      <c r="AJ119">
        <f>Model!AJ106</f>
        <v>0</v>
      </c>
      <c r="AK119">
        <f>Model!AK106</f>
        <v>0</v>
      </c>
      <c r="AL119">
        <f>Model!AL106</f>
        <v>0</v>
      </c>
      <c r="AM119">
        <f>Model!AM106</f>
        <v>0</v>
      </c>
      <c r="AN119">
        <f>Model!AN106</f>
        <v>0</v>
      </c>
      <c r="AO119">
        <f>Model!AO106</f>
        <v>0</v>
      </c>
      <c r="AP119">
        <f>Model!AP106</f>
        <v>0</v>
      </c>
      <c r="AQ119">
        <f>Model!AQ106</f>
        <v>0</v>
      </c>
      <c r="AR119">
        <f>Model!AR106</f>
        <v>0</v>
      </c>
      <c r="AS119">
        <f>Model!AS106</f>
        <v>0</v>
      </c>
      <c r="AT119">
        <f>Model!AT106</f>
        <v>0</v>
      </c>
      <c r="AU119">
        <f>Model!AU106</f>
        <v>0</v>
      </c>
      <c r="AV119">
        <f>Model!AV106</f>
        <v>0</v>
      </c>
      <c r="AW119">
        <f>Model!AW106</f>
        <v>0</v>
      </c>
      <c r="AX119">
        <f>Model!AX106</f>
        <v>0</v>
      </c>
      <c r="AY119">
        <f>Model!AY106</f>
        <v>0</v>
      </c>
      <c r="AZ119">
        <f>Model!AZ106</f>
        <v>0</v>
      </c>
      <c r="BA119">
        <f>Model!BA106</f>
        <v>0</v>
      </c>
      <c r="BB119">
        <f>Model!BB106</f>
        <v>0</v>
      </c>
      <c r="BC119">
        <f>Model!BC106</f>
        <v>0</v>
      </c>
      <c r="BD119">
        <f>Model!BD106</f>
        <v>0</v>
      </c>
      <c r="BE119">
        <f>Model!BE106</f>
        <v>0</v>
      </c>
      <c r="BF119">
        <f>Model!BF106</f>
        <v>0</v>
      </c>
      <c r="BG119">
        <f>Model!BG106</f>
        <v>0</v>
      </c>
      <c r="BH119">
        <f>Model!BH106</f>
        <v>0</v>
      </c>
      <c r="BI119">
        <f>Model!BI106</f>
        <v>0</v>
      </c>
      <c r="BJ119">
        <f>Model!BJ106</f>
        <v>0</v>
      </c>
      <c r="BK119">
        <f>Model!BK106</f>
        <v>0</v>
      </c>
      <c r="BL119">
        <f>Model!BL106</f>
        <v>0</v>
      </c>
      <c r="BM119">
        <f>Model!BM106</f>
        <v>0</v>
      </c>
      <c r="BN119">
        <f>Model!BN106</f>
        <v>0</v>
      </c>
      <c r="BO119">
        <f>Model!BO106</f>
        <v>0</v>
      </c>
      <c r="BP119">
        <f>Model!BP106</f>
        <v>0</v>
      </c>
      <c r="BQ119">
        <f>Model!BQ106</f>
        <v>0</v>
      </c>
      <c r="BR119">
        <f>Model!BR106</f>
        <v>0</v>
      </c>
      <c r="BS119">
        <f>Model!BS106</f>
        <v>0</v>
      </c>
      <c r="BT119">
        <f>Model!BT106</f>
        <v>0</v>
      </c>
      <c r="BU119">
        <f>Model!BU106</f>
        <v>0</v>
      </c>
      <c r="BV119">
        <f>Model!BV106</f>
        <v>0</v>
      </c>
      <c r="BW119">
        <f>Model!BW106</f>
        <v>0</v>
      </c>
      <c r="BX119">
        <f>Model!BX106</f>
        <v>0</v>
      </c>
      <c r="BY119">
        <f>Model!BY106</f>
        <v>0</v>
      </c>
      <c r="BZ119">
        <f>Model!BZ106</f>
        <v>0</v>
      </c>
      <c r="CA119">
        <f>Model!CA106</f>
        <v>0</v>
      </c>
      <c r="CB119">
        <f>Model!CB106</f>
        <v>0</v>
      </c>
      <c r="CC119">
        <f>Model!CC106</f>
        <v>0</v>
      </c>
      <c r="CD119">
        <f>Model!CD106</f>
        <v>0</v>
      </c>
      <c r="CE119">
        <f>Model!CE106</f>
        <v>0</v>
      </c>
      <c r="CF119">
        <f>Model!CF106</f>
        <v>0</v>
      </c>
      <c r="CG119">
        <f>Model!CG106</f>
        <v>0</v>
      </c>
      <c r="CH119">
        <f>Model!CH106</f>
        <v>0</v>
      </c>
      <c r="CI119">
        <f>Model!CI106</f>
        <v>0</v>
      </c>
      <c r="CJ119">
        <f>Model!CJ106</f>
        <v>0</v>
      </c>
      <c r="CK119">
        <f>Model!CK106</f>
        <v>0</v>
      </c>
      <c r="CL119">
        <f>Model!CL106</f>
        <v>0</v>
      </c>
      <c r="CM119">
        <f>Model!CM106</f>
        <v>0</v>
      </c>
      <c r="CN119">
        <f>Model!CN106</f>
        <v>0</v>
      </c>
      <c r="CO119">
        <f>Model!CO106</f>
        <v>0</v>
      </c>
      <c r="CP119">
        <f>Model!CP106</f>
        <v>0</v>
      </c>
      <c r="CQ119">
        <f>Model!CQ106</f>
        <v>0</v>
      </c>
      <c r="CR119">
        <f>Model!CR106</f>
        <v>0</v>
      </c>
      <c r="CS119">
        <f>Model!CS106</f>
        <v>0</v>
      </c>
      <c r="CT119">
        <f>Model!CT106</f>
        <v>0</v>
      </c>
      <c r="CU119">
        <f>Model!CU106</f>
        <v>0</v>
      </c>
      <c r="CV119">
        <f>Model!CV106</f>
        <v>0</v>
      </c>
      <c r="CW119">
        <f>Model!CW106</f>
        <v>0</v>
      </c>
      <c r="CX119">
        <f>Model!CX106</f>
        <v>0</v>
      </c>
      <c r="CY119">
        <f>Model!CY106</f>
        <v>0</v>
      </c>
      <c r="CZ119">
        <f>Model!CZ106</f>
        <v>0</v>
      </c>
      <c r="DA119">
        <f>Model!DA106</f>
        <v>0</v>
      </c>
      <c r="DB119">
        <f>Model!DB106</f>
        <v>0</v>
      </c>
    </row>
    <row r="120" spans="1:106" s="1" customFormat="1" ht="15" x14ac:dyDescent="0.35">
      <c r="A120" s="1" t="s">
        <v>209</v>
      </c>
      <c r="C120" s="1">
        <f>Model!C107</f>
        <v>0</v>
      </c>
      <c r="D120" s="1">
        <f>Model!D107</f>
        <v>10000</v>
      </c>
      <c r="E120" s="1">
        <f>Model!E107</f>
        <v>0</v>
      </c>
      <c r="F120" s="1">
        <f>Model!F107</f>
        <v>10000</v>
      </c>
      <c r="G120" s="1">
        <f>Model!G107</f>
        <v>0</v>
      </c>
      <c r="H120" s="1">
        <f>Model!H107</f>
        <v>10000</v>
      </c>
      <c r="I120" s="1">
        <f>Model!I107</f>
        <v>10000</v>
      </c>
      <c r="J120" s="1">
        <f>Model!J107</f>
        <v>10000</v>
      </c>
      <c r="K120" s="1">
        <f>Model!K107</f>
        <v>10000</v>
      </c>
      <c r="L120" s="1">
        <f>Model!L107</f>
        <v>0</v>
      </c>
      <c r="M120" s="1">
        <f>Model!M107</f>
        <v>0</v>
      </c>
      <c r="N120" s="1">
        <f>Model!N107</f>
        <v>0</v>
      </c>
      <c r="O120" s="1">
        <f>Model!O107</f>
        <v>0</v>
      </c>
      <c r="P120" s="1">
        <f>Model!P107</f>
        <v>0</v>
      </c>
      <c r="Q120" s="1">
        <f>Model!Q107</f>
        <v>0</v>
      </c>
      <c r="R120" s="1">
        <f>Model!R107</f>
        <v>0</v>
      </c>
      <c r="S120" s="1">
        <f>Model!S107</f>
        <v>0</v>
      </c>
      <c r="T120" s="1">
        <f>Model!T107</f>
        <v>0</v>
      </c>
      <c r="U120" s="1">
        <f>Model!U107</f>
        <v>0</v>
      </c>
      <c r="V120" s="1">
        <f>Model!V107</f>
        <v>0</v>
      </c>
      <c r="W120" s="1">
        <f>Model!W107</f>
        <v>0</v>
      </c>
      <c r="X120" s="1">
        <f>Model!X107</f>
        <v>0</v>
      </c>
      <c r="Y120" s="1">
        <f>Model!Y107</f>
        <v>0</v>
      </c>
      <c r="Z120" s="1">
        <f>Model!Z107</f>
        <v>0</v>
      </c>
      <c r="AA120" s="1">
        <f>Model!AA107</f>
        <v>0</v>
      </c>
      <c r="AB120" s="1">
        <f>Model!AB107</f>
        <v>0</v>
      </c>
      <c r="AC120" s="1">
        <f>Model!AC107</f>
        <v>0</v>
      </c>
      <c r="AD120" s="1">
        <f>Model!AD107</f>
        <v>0</v>
      </c>
      <c r="AE120" s="1">
        <f>Model!AE107</f>
        <v>0</v>
      </c>
      <c r="AF120" s="1">
        <f>Model!AF107</f>
        <v>0</v>
      </c>
      <c r="AG120" s="1">
        <f>Model!AG107</f>
        <v>0</v>
      </c>
      <c r="AH120" s="1">
        <f>Model!AH107</f>
        <v>0</v>
      </c>
      <c r="AI120" s="1">
        <f>Model!AI107</f>
        <v>0</v>
      </c>
      <c r="AJ120" s="1">
        <f>Model!AJ107</f>
        <v>0</v>
      </c>
      <c r="AK120" s="1">
        <f>Model!AK107</f>
        <v>0</v>
      </c>
      <c r="AL120" s="1">
        <f>Model!AL107</f>
        <v>0</v>
      </c>
      <c r="AM120" s="1">
        <f>Model!AM107</f>
        <v>0</v>
      </c>
      <c r="AN120" s="1">
        <f>Model!AN107</f>
        <v>0</v>
      </c>
      <c r="AO120" s="1">
        <f>Model!AO107</f>
        <v>0</v>
      </c>
      <c r="AP120" s="1">
        <f>Model!AP107</f>
        <v>0</v>
      </c>
      <c r="AQ120" s="1">
        <f>Model!AQ107</f>
        <v>0</v>
      </c>
      <c r="AR120" s="1">
        <f>Model!AR107</f>
        <v>0</v>
      </c>
      <c r="AS120" s="1">
        <f>Model!AS107</f>
        <v>0</v>
      </c>
      <c r="AT120" s="1">
        <f>Model!AT107</f>
        <v>0</v>
      </c>
      <c r="AU120" s="1">
        <f>Model!AU107</f>
        <v>0</v>
      </c>
      <c r="AV120" s="1">
        <f>Model!AV107</f>
        <v>0</v>
      </c>
      <c r="AW120" s="1">
        <f>Model!AW107</f>
        <v>0</v>
      </c>
      <c r="AX120" s="1">
        <f>Model!AX107</f>
        <v>0</v>
      </c>
      <c r="AY120" s="1">
        <f>Model!AY107</f>
        <v>0</v>
      </c>
      <c r="AZ120" s="1">
        <f>Model!AZ107</f>
        <v>0</v>
      </c>
      <c r="BA120" s="1">
        <f>Model!BA107</f>
        <v>0</v>
      </c>
      <c r="BB120" s="1">
        <f>Model!BB107</f>
        <v>0</v>
      </c>
      <c r="BC120" s="1">
        <f>Model!BC107</f>
        <v>0</v>
      </c>
      <c r="BD120" s="1">
        <f>Model!BD107</f>
        <v>0</v>
      </c>
      <c r="BE120" s="1">
        <f>Model!BE107</f>
        <v>0</v>
      </c>
      <c r="BF120" s="1">
        <f>Model!BF107</f>
        <v>0</v>
      </c>
      <c r="BG120" s="1">
        <f>Model!BG107</f>
        <v>0</v>
      </c>
      <c r="BH120" s="1">
        <f>Model!BH107</f>
        <v>0</v>
      </c>
      <c r="BI120" s="1">
        <f>Model!BI107</f>
        <v>0</v>
      </c>
      <c r="BJ120" s="1">
        <f>Model!BJ107</f>
        <v>0</v>
      </c>
      <c r="BK120" s="1">
        <f>Model!BK107</f>
        <v>0</v>
      </c>
      <c r="BL120" s="1">
        <f>Model!BL107</f>
        <v>0</v>
      </c>
      <c r="BM120" s="1">
        <f>Model!BM107</f>
        <v>0</v>
      </c>
      <c r="BN120" s="1">
        <f>Model!BN107</f>
        <v>0</v>
      </c>
      <c r="BO120" s="1">
        <f>Model!BO107</f>
        <v>0</v>
      </c>
      <c r="BP120" s="1">
        <f>Model!BP107</f>
        <v>0</v>
      </c>
      <c r="BQ120" s="1">
        <f>Model!BQ107</f>
        <v>0</v>
      </c>
      <c r="BR120" s="1">
        <f>Model!BR107</f>
        <v>0</v>
      </c>
      <c r="BS120" s="1">
        <f>Model!BS107</f>
        <v>0</v>
      </c>
      <c r="BT120" s="1">
        <f>Model!BT107</f>
        <v>0</v>
      </c>
      <c r="BU120" s="1">
        <f>Model!BU107</f>
        <v>0</v>
      </c>
      <c r="BV120" s="1">
        <f>Model!BV107</f>
        <v>0</v>
      </c>
      <c r="BW120" s="1">
        <f>Model!BW107</f>
        <v>0</v>
      </c>
      <c r="BX120" s="1">
        <f>Model!BX107</f>
        <v>0</v>
      </c>
      <c r="BY120" s="1">
        <f>Model!BY107</f>
        <v>0</v>
      </c>
      <c r="BZ120" s="1">
        <f>Model!BZ107</f>
        <v>0</v>
      </c>
      <c r="CA120" s="1">
        <f>Model!CA107</f>
        <v>0</v>
      </c>
      <c r="CB120" s="1">
        <f>Model!CB107</f>
        <v>0</v>
      </c>
      <c r="CC120" s="1">
        <f>Model!CC107</f>
        <v>0</v>
      </c>
      <c r="CD120" s="1">
        <f>Model!CD107</f>
        <v>0</v>
      </c>
      <c r="CE120" s="1">
        <f>Model!CE107</f>
        <v>0</v>
      </c>
      <c r="CF120" s="1">
        <f>Model!CF107</f>
        <v>0</v>
      </c>
      <c r="CG120" s="1">
        <f>Model!CG107</f>
        <v>0</v>
      </c>
      <c r="CH120" s="1">
        <f>Model!CH107</f>
        <v>0</v>
      </c>
      <c r="CI120" s="1">
        <f>Model!CI107</f>
        <v>0</v>
      </c>
      <c r="CJ120" s="1">
        <f>Model!CJ107</f>
        <v>0</v>
      </c>
      <c r="CK120" s="1">
        <f>Model!CK107</f>
        <v>0</v>
      </c>
      <c r="CL120" s="1">
        <f>Model!CL107</f>
        <v>0</v>
      </c>
      <c r="CM120" s="1">
        <f>Model!CM107</f>
        <v>0</v>
      </c>
      <c r="CN120" s="1">
        <f>Model!CN107</f>
        <v>0</v>
      </c>
      <c r="CO120" s="1">
        <f>Model!CO107</f>
        <v>0</v>
      </c>
      <c r="CP120" s="1">
        <f>Model!CP107</f>
        <v>0</v>
      </c>
      <c r="CQ120" s="1">
        <f>Model!CQ107</f>
        <v>0</v>
      </c>
      <c r="CR120" s="1">
        <f>Model!CR107</f>
        <v>0</v>
      </c>
      <c r="CS120" s="1">
        <f>Model!CS107</f>
        <v>0</v>
      </c>
      <c r="CT120" s="1">
        <f>Model!CT107</f>
        <v>0</v>
      </c>
      <c r="CU120" s="1">
        <f>Model!CU107</f>
        <v>0</v>
      </c>
      <c r="CV120" s="1">
        <f>Model!CV107</f>
        <v>0</v>
      </c>
      <c r="CW120" s="1">
        <f>Model!CW107</f>
        <v>0</v>
      </c>
      <c r="CX120" s="1">
        <f>Model!CX107</f>
        <v>0</v>
      </c>
      <c r="CY120" s="1">
        <f>Model!CY107</f>
        <v>0</v>
      </c>
      <c r="CZ120" s="1">
        <f>Model!CZ107</f>
        <v>0</v>
      </c>
      <c r="DA120" s="1">
        <f>Model!DA107</f>
        <v>0</v>
      </c>
      <c r="DB120" s="1">
        <f>Model!DB107</f>
        <v>0</v>
      </c>
    </row>
    <row r="121" spans="1:106" s="1" customFormat="1" ht="15" x14ac:dyDescent="0.35">
      <c r="A121" s="1" t="s">
        <v>134</v>
      </c>
      <c r="B121" s="1">
        <v>75000</v>
      </c>
      <c r="C121" s="1">
        <f>Model!C108</f>
        <v>0</v>
      </c>
      <c r="D121" s="1">
        <f>Model!D108</f>
        <v>0</v>
      </c>
      <c r="E121" s="1">
        <f>Model!E108</f>
        <v>10000</v>
      </c>
      <c r="F121" s="1">
        <f>Model!F108</f>
        <v>0</v>
      </c>
      <c r="G121" s="1">
        <f>Model!G108</f>
        <v>10000</v>
      </c>
      <c r="H121" s="1">
        <f>Model!H108</f>
        <v>0</v>
      </c>
      <c r="I121" s="1">
        <f>Model!I108</f>
        <v>10000</v>
      </c>
      <c r="J121" s="1">
        <f>Model!J108</f>
        <v>325000</v>
      </c>
      <c r="K121" s="1">
        <f>Model!K108</f>
        <v>0</v>
      </c>
      <c r="L121" s="1">
        <f>Model!L108</f>
        <v>10000</v>
      </c>
      <c r="M121" s="1">
        <f>Model!M108</f>
        <v>0</v>
      </c>
      <c r="N121" s="1">
        <f>Model!N108</f>
        <v>0</v>
      </c>
      <c r="O121" s="1">
        <f>Model!O108</f>
        <v>10000</v>
      </c>
      <c r="P121" s="1">
        <f>Model!P108</f>
        <v>0</v>
      </c>
      <c r="Q121" s="1">
        <f>Model!Q108</f>
        <v>0</v>
      </c>
      <c r="R121" s="1">
        <f>Model!R108</f>
        <v>10000</v>
      </c>
      <c r="S121" s="1">
        <f>Model!S108</f>
        <v>0</v>
      </c>
      <c r="T121" s="1">
        <f>Model!T108</f>
        <v>10000</v>
      </c>
      <c r="U121" s="1">
        <f>Model!U108</f>
        <v>0</v>
      </c>
      <c r="V121" s="1">
        <f>Model!V108</f>
        <v>0</v>
      </c>
      <c r="W121" s="1">
        <f>Model!W108</f>
        <v>0</v>
      </c>
      <c r="X121" s="1">
        <f>Model!X108</f>
        <v>0</v>
      </c>
      <c r="Y121" s="1">
        <f>Model!Y108</f>
        <v>0</v>
      </c>
      <c r="Z121" s="1">
        <f>Model!Z108</f>
        <v>0</v>
      </c>
      <c r="AA121" s="1">
        <f>Model!AA108</f>
        <v>0</v>
      </c>
      <c r="AB121" s="1">
        <f>Model!AB108</f>
        <v>0</v>
      </c>
      <c r="AC121" s="1">
        <f>Model!AC108</f>
        <v>0</v>
      </c>
      <c r="AD121" s="1">
        <f>Model!AD108</f>
        <v>0</v>
      </c>
      <c r="AE121" s="1">
        <f>Model!AE108</f>
        <v>0</v>
      </c>
      <c r="AF121" s="1">
        <f>Model!AF108</f>
        <v>0</v>
      </c>
      <c r="AG121" s="1">
        <f>Model!AG108</f>
        <v>0</v>
      </c>
      <c r="AH121" s="1">
        <f>Model!AH108</f>
        <v>0</v>
      </c>
      <c r="AI121" s="1">
        <f>Model!AI108</f>
        <v>0</v>
      </c>
      <c r="AJ121" s="1">
        <f>Model!AJ108</f>
        <v>0</v>
      </c>
      <c r="AK121" s="1">
        <f>Model!AK108</f>
        <v>0</v>
      </c>
      <c r="AL121" s="1">
        <f>Model!AL108</f>
        <v>0</v>
      </c>
      <c r="AM121" s="1">
        <f>Model!AM108</f>
        <v>0</v>
      </c>
      <c r="AN121" s="1">
        <f>Model!AN108</f>
        <v>0</v>
      </c>
      <c r="AO121" s="1">
        <f>Model!AO108</f>
        <v>0</v>
      </c>
      <c r="AP121" s="1">
        <f>Model!AP108</f>
        <v>0</v>
      </c>
      <c r="AQ121" s="1">
        <f>Model!AQ108</f>
        <v>0</v>
      </c>
      <c r="AR121" s="1">
        <f>Model!AR108</f>
        <v>0</v>
      </c>
      <c r="AS121" s="1">
        <f>Model!AS108</f>
        <v>0</v>
      </c>
      <c r="AT121" s="1">
        <f>Model!AT108</f>
        <v>0</v>
      </c>
      <c r="AU121" s="1">
        <f>Model!AU108</f>
        <v>0</v>
      </c>
      <c r="AV121" s="1">
        <f>Model!AV108</f>
        <v>0</v>
      </c>
      <c r="AW121" s="1">
        <f>Model!AW108</f>
        <v>0</v>
      </c>
      <c r="AX121" s="1">
        <f>Model!AX108</f>
        <v>0</v>
      </c>
      <c r="AY121" s="1">
        <f>Model!AY108</f>
        <v>0</v>
      </c>
      <c r="AZ121" s="1">
        <f>Model!AZ108</f>
        <v>0</v>
      </c>
      <c r="BA121" s="1">
        <f>Model!BA108</f>
        <v>0</v>
      </c>
      <c r="BB121" s="1">
        <f>Model!BB108</f>
        <v>0</v>
      </c>
      <c r="BC121" s="1">
        <f>Model!BC108</f>
        <v>0</v>
      </c>
      <c r="BD121" s="1">
        <f>Model!BD108</f>
        <v>0</v>
      </c>
      <c r="BE121" s="1">
        <f>Model!BE108</f>
        <v>0</v>
      </c>
      <c r="BF121" s="1">
        <f>Model!BF108</f>
        <v>0</v>
      </c>
      <c r="BG121" s="1">
        <f>Model!BG108</f>
        <v>0</v>
      </c>
      <c r="BH121" s="1">
        <f>Model!BH108</f>
        <v>0</v>
      </c>
      <c r="BI121" s="1">
        <f>Model!BI108</f>
        <v>0</v>
      </c>
      <c r="BJ121" s="1">
        <f>Model!BJ108</f>
        <v>0</v>
      </c>
      <c r="BK121" s="1">
        <f>Model!BK108</f>
        <v>0</v>
      </c>
      <c r="BL121" s="1">
        <f>Model!BL108</f>
        <v>0</v>
      </c>
      <c r="BM121" s="1">
        <f>Model!BM108</f>
        <v>0</v>
      </c>
      <c r="BN121" s="1">
        <f>Model!BN108</f>
        <v>0</v>
      </c>
      <c r="BO121" s="1">
        <f>Model!BO108</f>
        <v>0</v>
      </c>
      <c r="BP121" s="1">
        <f>Model!BP108</f>
        <v>0</v>
      </c>
      <c r="BQ121" s="1">
        <f>Model!BQ108</f>
        <v>0</v>
      </c>
      <c r="BR121" s="1">
        <f>Model!BR108</f>
        <v>0</v>
      </c>
      <c r="BS121" s="1">
        <f>Model!BS108</f>
        <v>0</v>
      </c>
      <c r="BT121" s="1">
        <f>Model!BT108</f>
        <v>0</v>
      </c>
      <c r="BU121" s="1">
        <f>Model!BU108</f>
        <v>0</v>
      </c>
      <c r="BV121" s="1">
        <f>Model!BV108</f>
        <v>0</v>
      </c>
      <c r="BW121" s="1">
        <f>Model!BW108</f>
        <v>0</v>
      </c>
      <c r="BX121" s="1">
        <f>Model!BX108</f>
        <v>0</v>
      </c>
      <c r="BY121" s="1">
        <f>Model!BY108</f>
        <v>0</v>
      </c>
      <c r="BZ121" s="1">
        <f>Model!BZ108</f>
        <v>0</v>
      </c>
      <c r="CA121" s="1">
        <f>Model!CA108</f>
        <v>0</v>
      </c>
      <c r="CB121" s="1">
        <f>Model!CB108</f>
        <v>0</v>
      </c>
      <c r="CC121" s="1">
        <f>Model!CC108</f>
        <v>0</v>
      </c>
      <c r="CD121" s="1">
        <f>Model!CD108</f>
        <v>0</v>
      </c>
      <c r="CE121" s="1">
        <f>Model!CE108</f>
        <v>0</v>
      </c>
      <c r="CF121" s="1">
        <f>Model!CF108</f>
        <v>0</v>
      </c>
      <c r="CG121" s="1">
        <f>Model!CG108</f>
        <v>0</v>
      </c>
      <c r="CH121" s="1">
        <f>Model!CH108</f>
        <v>0</v>
      </c>
      <c r="CI121" s="1">
        <f>Model!CI108</f>
        <v>0</v>
      </c>
      <c r="CJ121" s="1">
        <f>Model!CJ108</f>
        <v>0</v>
      </c>
      <c r="CK121" s="1">
        <f>Model!CK108</f>
        <v>0</v>
      </c>
      <c r="CL121" s="1">
        <f>Model!CL108</f>
        <v>0</v>
      </c>
      <c r="CM121" s="1">
        <f>Model!CM108</f>
        <v>0</v>
      </c>
      <c r="CN121" s="1">
        <f>Model!CN108</f>
        <v>0</v>
      </c>
      <c r="CO121" s="1">
        <f>Model!CO108</f>
        <v>0</v>
      </c>
      <c r="CP121" s="1">
        <f>Model!CP108</f>
        <v>0</v>
      </c>
      <c r="CQ121" s="1">
        <f>Model!CQ108</f>
        <v>0</v>
      </c>
      <c r="CR121" s="1">
        <f>Model!CR108</f>
        <v>0</v>
      </c>
      <c r="CS121" s="1">
        <f>Model!CS108</f>
        <v>0</v>
      </c>
      <c r="CT121" s="1">
        <f>Model!CT108</f>
        <v>0</v>
      </c>
      <c r="CU121" s="1">
        <f>Model!CU108</f>
        <v>0</v>
      </c>
      <c r="CV121" s="1">
        <f>Model!CV108</f>
        <v>0</v>
      </c>
      <c r="CW121" s="1">
        <f>Model!CW108</f>
        <v>0</v>
      </c>
      <c r="CX121" s="1">
        <f>Model!CX108</f>
        <v>0</v>
      </c>
      <c r="CY121" s="1">
        <f>Model!CY108</f>
        <v>0</v>
      </c>
      <c r="CZ121" s="1">
        <f>Model!CZ108</f>
        <v>0</v>
      </c>
      <c r="DA121" s="1">
        <f>Model!DA108</f>
        <v>0</v>
      </c>
      <c r="DB121" s="1">
        <f>Model!DB108</f>
        <v>0</v>
      </c>
    </row>
    <row r="125" spans="1:106" x14ac:dyDescent="0.3">
      <c r="A125" s="3" t="s">
        <v>156</v>
      </c>
    </row>
    <row r="126" spans="1:106" x14ac:dyDescent="0.3">
      <c r="A126" s="3" t="s">
        <v>140</v>
      </c>
      <c r="B126" s="3" t="s">
        <v>157</v>
      </c>
      <c r="C126" s="3">
        <f>Model!C5</f>
        <v>6500000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</row>
    <row r="127" spans="1:106" x14ac:dyDescent="0.3">
      <c r="A127" s="3" t="s">
        <v>141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</row>
    <row r="130" spans="1:106" ht="19.5" customHeight="1" x14ac:dyDescent="0.3"/>
    <row r="131" spans="1:106" customFormat="1" ht="15" x14ac:dyDescent="0.35">
      <c r="A131" s="5" t="s">
        <v>127</v>
      </c>
      <c r="C131" t="s">
        <v>158</v>
      </c>
    </row>
    <row r="132" spans="1:106" customFormat="1" ht="14.4" x14ac:dyDescent="0.3">
      <c r="A132" t="s">
        <v>211</v>
      </c>
      <c r="C132">
        <f>Model!C105*Model!$B$3</f>
        <v>5460000</v>
      </c>
      <c r="D132">
        <f>Model!D105*Model!$B$3</f>
        <v>0</v>
      </c>
      <c r="E132">
        <f>Model!E105*Model!$B$3</f>
        <v>0</v>
      </c>
      <c r="F132">
        <f>Model!F105*Model!$B$3</f>
        <v>0</v>
      </c>
      <c r="G132">
        <f>Model!G105*Model!$B$3</f>
        <v>0</v>
      </c>
      <c r="H132">
        <f>Model!H105*Model!$B$3</f>
        <v>0</v>
      </c>
      <c r="I132">
        <f>Model!I105*Model!$B$3</f>
        <v>0</v>
      </c>
      <c r="J132">
        <f>Model!J105*Model!$B$3</f>
        <v>0</v>
      </c>
      <c r="K132">
        <f>Model!K105*Model!$B$3</f>
        <v>0</v>
      </c>
      <c r="L132">
        <f>Model!L105*Model!$B$3</f>
        <v>0</v>
      </c>
      <c r="M132">
        <f>Model!M105*Model!$B$3</f>
        <v>0</v>
      </c>
      <c r="N132">
        <f>Model!N105*Model!$B$3</f>
        <v>0</v>
      </c>
      <c r="O132">
        <f>Model!O105*Model!$B$3</f>
        <v>0</v>
      </c>
      <c r="P132">
        <f>Model!P105*Model!$B$3</f>
        <v>0</v>
      </c>
      <c r="Q132">
        <f>Model!Q105*Model!$B$3</f>
        <v>0</v>
      </c>
      <c r="R132">
        <f>Model!R105*Model!$B$3</f>
        <v>0</v>
      </c>
      <c r="S132">
        <f>Model!S105*Model!$B$3</f>
        <v>0</v>
      </c>
      <c r="T132">
        <f>Model!T105*Model!$B$3</f>
        <v>0</v>
      </c>
      <c r="U132">
        <f>Model!U105*Model!$B$3</f>
        <v>0</v>
      </c>
      <c r="V132">
        <f>Model!V105*Model!$B$3</f>
        <v>0</v>
      </c>
      <c r="W132">
        <f>Model!W105*Model!$B$3</f>
        <v>0</v>
      </c>
      <c r="X132">
        <f>Model!X105*Model!$B$3</f>
        <v>0</v>
      </c>
      <c r="Y132">
        <f>Model!Y105*Model!$B$3</f>
        <v>0</v>
      </c>
      <c r="Z132">
        <f>Model!Z105*Model!$B$3</f>
        <v>0</v>
      </c>
      <c r="AA132">
        <f>Model!AA105*Model!$B$3</f>
        <v>0</v>
      </c>
      <c r="AB132">
        <f>Model!AB105*Model!$B$3</f>
        <v>0</v>
      </c>
      <c r="AC132">
        <f>Model!AC105*Model!$B$3</f>
        <v>0</v>
      </c>
      <c r="AD132">
        <f>Model!AD105*Model!$B$3</f>
        <v>0</v>
      </c>
      <c r="AE132">
        <f>Model!AE105*Model!$B$3</f>
        <v>0</v>
      </c>
      <c r="AF132">
        <f>Model!AF105*Model!$B$3</f>
        <v>0</v>
      </c>
      <c r="AG132">
        <f>Model!AG105*Model!$B$3</f>
        <v>0</v>
      </c>
      <c r="AH132">
        <f>Model!AH105*Model!$B$3</f>
        <v>0</v>
      </c>
      <c r="AI132">
        <f>Model!AI105*Model!$B$3</f>
        <v>0</v>
      </c>
      <c r="AJ132">
        <f>Model!AJ105*Model!$B$3</f>
        <v>0</v>
      </c>
      <c r="AK132">
        <f>Model!AK105*Model!$B$3</f>
        <v>0</v>
      </c>
      <c r="AL132">
        <f>Model!AL105*Model!$B$3</f>
        <v>0</v>
      </c>
      <c r="AM132">
        <f>Model!AM105*Model!$B$3</f>
        <v>0</v>
      </c>
      <c r="AN132">
        <f>Model!AN105*Model!$B$3</f>
        <v>0</v>
      </c>
      <c r="AO132">
        <f>Model!AO105*Model!$B$3</f>
        <v>0</v>
      </c>
      <c r="AP132">
        <f>Model!AP105*Model!$B$3</f>
        <v>0</v>
      </c>
      <c r="AQ132">
        <f>Model!AQ105*Model!$B$3</f>
        <v>0</v>
      </c>
      <c r="AR132">
        <f>Model!AR105*Model!$B$3</f>
        <v>0</v>
      </c>
      <c r="AS132">
        <f>Model!AS105*Model!$B$3</f>
        <v>0</v>
      </c>
      <c r="AT132">
        <f>Model!AT105*Model!$B$3</f>
        <v>0</v>
      </c>
      <c r="AU132">
        <f>Model!AU105*Model!$B$3</f>
        <v>0</v>
      </c>
      <c r="AV132">
        <f>Model!AV105*Model!$B$3</f>
        <v>0</v>
      </c>
      <c r="AW132">
        <f>Model!AW105*Model!$B$3</f>
        <v>0</v>
      </c>
      <c r="AX132">
        <f>Model!AX105*Model!$B$3</f>
        <v>0</v>
      </c>
      <c r="AY132">
        <f>Model!AY105*Model!$B$3</f>
        <v>0</v>
      </c>
      <c r="AZ132">
        <f>Model!AZ105*Model!$B$3</f>
        <v>0</v>
      </c>
      <c r="BA132">
        <f>Model!BA105*Model!$B$3</f>
        <v>0</v>
      </c>
      <c r="BB132">
        <f>Model!BB105*Model!$B$3</f>
        <v>0</v>
      </c>
      <c r="BC132">
        <f>Model!BC105*Model!$B$3</f>
        <v>0</v>
      </c>
      <c r="BD132">
        <f>Model!BD105*Model!$B$3</f>
        <v>0</v>
      </c>
      <c r="BE132">
        <f>Model!BE105*Model!$B$3</f>
        <v>0</v>
      </c>
      <c r="BF132">
        <f>Model!BF105*Model!$B$3</f>
        <v>0</v>
      </c>
      <c r="BG132">
        <f>Model!BG105*Model!$B$3</f>
        <v>0</v>
      </c>
      <c r="BH132">
        <f>Model!BH105*Model!$B$3</f>
        <v>0</v>
      </c>
      <c r="BI132">
        <f>Model!BI105*Model!$B$3</f>
        <v>0</v>
      </c>
      <c r="BJ132">
        <f>Model!BJ105*Model!$B$3</f>
        <v>0</v>
      </c>
      <c r="BK132">
        <f>Model!BK105*Model!$B$3</f>
        <v>0</v>
      </c>
      <c r="BL132">
        <f>Model!BL105*Model!$B$3</f>
        <v>0</v>
      </c>
      <c r="BM132">
        <f>Model!BM105*Model!$B$3</f>
        <v>0</v>
      </c>
      <c r="BN132">
        <f>Model!BN105*Model!$B$3</f>
        <v>0</v>
      </c>
      <c r="BO132">
        <f>Model!BO105*Model!$B$3</f>
        <v>0</v>
      </c>
      <c r="BP132">
        <f>Model!BP105*Model!$B$3</f>
        <v>0</v>
      </c>
      <c r="BQ132">
        <f>Model!BQ105*Model!$B$3</f>
        <v>0</v>
      </c>
      <c r="BR132">
        <f>Model!BR105*Model!$B$3</f>
        <v>0</v>
      </c>
      <c r="BS132">
        <f>Model!BS105*Model!$B$3</f>
        <v>0</v>
      </c>
      <c r="BT132">
        <f>Model!BT105*Model!$B$3</f>
        <v>0</v>
      </c>
      <c r="BU132">
        <f>Model!BU105*Model!$B$3</f>
        <v>0</v>
      </c>
      <c r="BV132">
        <f>Model!BV105*Model!$B$3</f>
        <v>0</v>
      </c>
      <c r="BW132">
        <f>Model!BW105*Model!$B$3</f>
        <v>0</v>
      </c>
      <c r="BX132">
        <f>Model!BX105*Model!$B$3</f>
        <v>0</v>
      </c>
      <c r="BY132">
        <f>Model!BY105*Model!$B$3</f>
        <v>0</v>
      </c>
      <c r="BZ132">
        <f>Model!BZ105*Model!$B$3</f>
        <v>0</v>
      </c>
      <c r="CA132">
        <f>Model!CA105*Model!$B$3</f>
        <v>0</v>
      </c>
      <c r="CB132">
        <f>Model!CB105*Model!$B$3</f>
        <v>0</v>
      </c>
      <c r="CC132">
        <f>Model!CC105*Model!$B$3</f>
        <v>0</v>
      </c>
      <c r="CD132">
        <f>Model!CD105*Model!$B$3</f>
        <v>0</v>
      </c>
      <c r="CE132">
        <f>Model!CE105*Model!$B$3</f>
        <v>0</v>
      </c>
      <c r="CF132">
        <f>Model!CF105*Model!$B$3</f>
        <v>0</v>
      </c>
      <c r="CG132">
        <f>Model!CG105*Model!$B$3</f>
        <v>0</v>
      </c>
      <c r="CH132">
        <f>Model!CH105*Model!$B$3</f>
        <v>0</v>
      </c>
      <c r="CI132">
        <f>Model!CI105*Model!$B$3</f>
        <v>0</v>
      </c>
      <c r="CJ132">
        <f>Model!CJ105*Model!$B$3</f>
        <v>0</v>
      </c>
      <c r="CK132">
        <f>Model!CK105*Model!$B$3</f>
        <v>0</v>
      </c>
      <c r="CL132">
        <f>Model!CL105*Model!$B$3</f>
        <v>0</v>
      </c>
      <c r="CM132">
        <f>Model!CM105*Model!$B$3</f>
        <v>0</v>
      </c>
      <c r="CN132">
        <f>Model!CN105*Model!$B$3</f>
        <v>0</v>
      </c>
      <c r="CO132">
        <f>Model!CO105*Model!$B$3</f>
        <v>0</v>
      </c>
      <c r="CP132">
        <f>Model!CP105*Model!$B$3</f>
        <v>0</v>
      </c>
      <c r="CQ132">
        <f>Model!CQ105*Model!$B$3</f>
        <v>0</v>
      </c>
      <c r="CR132">
        <f>Model!CR105*Model!$B$3</f>
        <v>0</v>
      </c>
      <c r="CS132">
        <f>Model!CS105*Model!$B$3</f>
        <v>0</v>
      </c>
      <c r="CT132">
        <f>Model!CT105*Model!$B$3</f>
        <v>0</v>
      </c>
      <c r="CU132">
        <f>Model!CU105*Model!$B$3</f>
        <v>0</v>
      </c>
      <c r="CV132">
        <f>Model!CV105*Model!$B$3</f>
        <v>0</v>
      </c>
      <c r="CW132">
        <f>Model!CW105*Model!$B$3</f>
        <v>0</v>
      </c>
      <c r="CX132">
        <f>Model!CX105*Model!$B$3</f>
        <v>0</v>
      </c>
      <c r="CY132">
        <f>Model!CY105*Model!$B$3</f>
        <v>0</v>
      </c>
      <c r="CZ132">
        <f>Model!CZ105*Model!$B$3</f>
        <v>0</v>
      </c>
      <c r="DA132">
        <f>Model!DA105*Model!$B$3</f>
        <v>0</v>
      </c>
      <c r="DB132">
        <f>Model!DB105*Model!$B$3</f>
        <v>0</v>
      </c>
    </row>
    <row r="133" spans="1:106" customFormat="1" ht="14.4" x14ac:dyDescent="0.3">
      <c r="A133" t="s">
        <v>128</v>
      </c>
      <c r="C133">
        <f>Model!C106*Model!$B$3</f>
        <v>0</v>
      </c>
      <c r="D133">
        <f>Model!D106*Model!$B$3</f>
        <v>0</v>
      </c>
      <c r="E133">
        <f>Model!E106*Model!$B$3</f>
        <v>0</v>
      </c>
      <c r="F133">
        <f>Model!F106*Model!$B$3</f>
        <v>0</v>
      </c>
      <c r="G133">
        <f>Model!G106*Model!$B$3</f>
        <v>0</v>
      </c>
      <c r="H133">
        <f>Model!H106*Model!$B$3</f>
        <v>0</v>
      </c>
      <c r="I133">
        <f>Model!I106*Model!$B$3</f>
        <v>13000</v>
      </c>
      <c r="J133">
        <f>Model!J106*Model!$B$3</f>
        <v>0</v>
      </c>
      <c r="K133">
        <f>Model!K106*Model!$B$3</f>
        <v>13000</v>
      </c>
      <c r="L133">
        <f>Model!L106*Model!$B$3</f>
        <v>0</v>
      </c>
      <c r="M133">
        <f>Model!M106*Model!$B$3</f>
        <v>0</v>
      </c>
      <c r="N133">
        <f>Model!N106*Model!$B$3</f>
        <v>32500</v>
      </c>
      <c r="O133">
        <f>Model!O106*Model!$B$3</f>
        <v>0</v>
      </c>
      <c r="P133">
        <f>Model!P106*Model!$B$3</f>
        <v>0</v>
      </c>
      <c r="Q133">
        <f>Model!Q106*Model!$B$3</f>
        <v>0</v>
      </c>
      <c r="R133">
        <f>Model!R106*Model!$B$3</f>
        <v>0</v>
      </c>
      <c r="S133">
        <f>Model!S106*Model!$B$3</f>
        <v>0</v>
      </c>
      <c r="T133">
        <f>Model!T106*Model!$B$3</f>
        <v>0</v>
      </c>
      <c r="U133">
        <f>Model!U106*Model!$B$3</f>
        <v>0</v>
      </c>
      <c r="V133">
        <f>Model!V106*Model!$B$3</f>
        <v>0</v>
      </c>
      <c r="W133">
        <f>Model!W106*Model!$B$3</f>
        <v>0</v>
      </c>
      <c r="X133">
        <f>Model!X106*Model!$B$3</f>
        <v>0</v>
      </c>
      <c r="Y133">
        <f>Model!Y106*Model!$B$3</f>
        <v>0</v>
      </c>
      <c r="Z133">
        <f>Model!Z106*Model!$B$3</f>
        <v>0</v>
      </c>
      <c r="AA133">
        <f>Model!AA106*Model!$B$3</f>
        <v>0</v>
      </c>
      <c r="AB133">
        <f>Model!AB106*Model!$B$3</f>
        <v>0</v>
      </c>
      <c r="AC133">
        <f>Model!AC106*Model!$B$3</f>
        <v>0</v>
      </c>
      <c r="AD133">
        <f>Model!AD106*Model!$B$3</f>
        <v>0</v>
      </c>
      <c r="AE133">
        <f>Model!AE106*Model!$B$3</f>
        <v>0</v>
      </c>
      <c r="AF133">
        <f>Model!AF106*Model!$B$3</f>
        <v>0</v>
      </c>
      <c r="AG133">
        <f>Model!AG106*Model!$B$3</f>
        <v>0</v>
      </c>
      <c r="AH133">
        <f>Model!AH106*Model!$B$3</f>
        <v>0</v>
      </c>
      <c r="AI133">
        <f>Model!AI106*Model!$B$3</f>
        <v>0</v>
      </c>
      <c r="AJ133">
        <f>Model!AJ106*Model!$B$3</f>
        <v>0</v>
      </c>
      <c r="AK133">
        <f>Model!AK106*Model!$B$3</f>
        <v>0</v>
      </c>
      <c r="AL133">
        <f>Model!AL106*Model!$B$3</f>
        <v>0</v>
      </c>
      <c r="AM133">
        <f>Model!AM106*Model!$B$3</f>
        <v>0</v>
      </c>
      <c r="AN133">
        <f>Model!AN106*Model!$B$3</f>
        <v>0</v>
      </c>
      <c r="AO133">
        <f>Model!AO106*Model!$B$3</f>
        <v>0</v>
      </c>
      <c r="AP133">
        <f>Model!AP106*Model!$B$3</f>
        <v>0</v>
      </c>
      <c r="AQ133">
        <f>Model!AQ106*Model!$B$3</f>
        <v>0</v>
      </c>
      <c r="AR133">
        <f>Model!AR106*Model!$B$3</f>
        <v>0</v>
      </c>
      <c r="AS133">
        <f>Model!AS106*Model!$B$3</f>
        <v>0</v>
      </c>
      <c r="AT133">
        <f>Model!AT106*Model!$B$3</f>
        <v>0</v>
      </c>
      <c r="AU133">
        <f>Model!AU106*Model!$B$3</f>
        <v>0</v>
      </c>
      <c r="AV133">
        <f>Model!AV106*Model!$B$3</f>
        <v>0</v>
      </c>
      <c r="AW133">
        <f>Model!AW106*Model!$B$3</f>
        <v>0</v>
      </c>
      <c r="AX133">
        <f>Model!AX106*Model!$B$3</f>
        <v>0</v>
      </c>
      <c r="AY133">
        <f>Model!AY106*Model!$B$3</f>
        <v>0</v>
      </c>
      <c r="AZ133">
        <f>Model!AZ106*Model!$B$3</f>
        <v>0</v>
      </c>
      <c r="BA133">
        <f>Model!BA106*Model!$B$3</f>
        <v>0</v>
      </c>
      <c r="BB133">
        <f>Model!BB106*Model!$B$3</f>
        <v>0</v>
      </c>
      <c r="BC133">
        <f>Model!BC106*Model!$B$3</f>
        <v>0</v>
      </c>
      <c r="BD133">
        <f>Model!BD106*Model!$B$3</f>
        <v>0</v>
      </c>
      <c r="BE133">
        <f>Model!BE106*Model!$B$3</f>
        <v>0</v>
      </c>
      <c r="BF133">
        <f>Model!BF106*Model!$B$3</f>
        <v>0</v>
      </c>
      <c r="BG133">
        <f>Model!BG106*Model!$B$3</f>
        <v>0</v>
      </c>
      <c r="BH133">
        <f>Model!BH106*Model!$B$3</f>
        <v>0</v>
      </c>
      <c r="BI133">
        <f>Model!BI106*Model!$B$3</f>
        <v>0</v>
      </c>
      <c r="BJ133">
        <f>Model!BJ106*Model!$B$3</f>
        <v>0</v>
      </c>
      <c r="BK133">
        <f>Model!BK106*Model!$B$3</f>
        <v>0</v>
      </c>
      <c r="BL133">
        <f>Model!BL106*Model!$B$3</f>
        <v>0</v>
      </c>
      <c r="BM133">
        <f>Model!BM106*Model!$B$3</f>
        <v>0</v>
      </c>
      <c r="BN133">
        <f>Model!BN106*Model!$B$3</f>
        <v>0</v>
      </c>
      <c r="BO133">
        <f>Model!BO106*Model!$B$3</f>
        <v>0</v>
      </c>
      <c r="BP133">
        <f>Model!BP106*Model!$B$3</f>
        <v>0</v>
      </c>
      <c r="BQ133">
        <f>Model!BQ106*Model!$B$3</f>
        <v>0</v>
      </c>
      <c r="BR133">
        <f>Model!BR106*Model!$B$3</f>
        <v>0</v>
      </c>
      <c r="BS133">
        <f>Model!BS106*Model!$B$3</f>
        <v>0</v>
      </c>
      <c r="BT133">
        <f>Model!BT106*Model!$B$3</f>
        <v>0</v>
      </c>
      <c r="BU133">
        <f>Model!BU106*Model!$B$3</f>
        <v>0</v>
      </c>
      <c r="BV133">
        <f>Model!BV106*Model!$B$3</f>
        <v>0</v>
      </c>
      <c r="BW133">
        <f>Model!BW106*Model!$B$3</f>
        <v>0</v>
      </c>
      <c r="BX133">
        <f>Model!BX106*Model!$B$3</f>
        <v>0</v>
      </c>
      <c r="BY133">
        <f>Model!BY106*Model!$B$3</f>
        <v>0</v>
      </c>
      <c r="BZ133">
        <f>Model!BZ106*Model!$B$3</f>
        <v>0</v>
      </c>
      <c r="CA133">
        <f>Model!CA106*Model!$B$3</f>
        <v>0</v>
      </c>
      <c r="CB133">
        <f>Model!CB106*Model!$B$3</f>
        <v>0</v>
      </c>
      <c r="CC133">
        <f>Model!CC106*Model!$B$3</f>
        <v>0</v>
      </c>
      <c r="CD133">
        <f>Model!CD106*Model!$B$3</f>
        <v>0</v>
      </c>
      <c r="CE133">
        <f>Model!CE106*Model!$B$3</f>
        <v>0</v>
      </c>
      <c r="CF133">
        <f>Model!CF106*Model!$B$3</f>
        <v>0</v>
      </c>
      <c r="CG133">
        <f>Model!CG106*Model!$B$3</f>
        <v>0</v>
      </c>
      <c r="CH133">
        <f>Model!CH106*Model!$B$3</f>
        <v>0</v>
      </c>
      <c r="CI133">
        <f>Model!CI106*Model!$B$3</f>
        <v>0</v>
      </c>
      <c r="CJ133">
        <f>Model!CJ106*Model!$B$3</f>
        <v>0</v>
      </c>
      <c r="CK133">
        <f>Model!CK106*Model!$B$3</f>
        <v>0</v>
      </c>
      <c r="CL133">
        <f>Model!CL106*Model!$B$3</f>
        <v>0</v>
      </c>
      <c r="CM133">
        <f>Model!CM106*Model!$B$3</f>
        <v>0</v>
      </c>
      <c r="CN133">
        <f>Model!CN106*Model!$B$3</f>
        <v>0</v>
      </c>
      <c r="CO133">
        <f>Model!CO106*Model!$B$3</f>
        <v>0</v>
      </c>
      <c r="CP133">
        <f>Model!CP106*Model!$B$3</f>
        <v>0</v>
      </c>
      <c r="CQ133">
        <f>Model!CQ106*Model!$B$3</f>
        <v>0</v>
      </c>
      <c r="CR133">
        <f>Model!CR106*Model!$B$3</f>
        <v>0</v>
      </c>
      <c r="CS133">
        <f>Model!CS106*Model!$B$3</f>
        <v>0</v>
      </c>
      <c r="CT133">
        <f>Model!CT106*Model!$B$3</f>
        <v>0</v>
      </c>
      <c r="CU133">
        <f>Model!CU106*Model!$B$3</f>
        <v>0</v>
      </c>
      <c r="CV133">
        <f>Model!CV106*Model!$B$3</f>
        <v>0</v>
      </c>
      <c r="CW133">
        <f>Model!CW106*Model!$B$3</f>
        <v>0</v>
      </c>
      <c r="CX133">
        <f>Model!CX106*Model!$B$3</f>
        <v>0</v>
      </c>
      <c r="CY133">
        <f>Model!CY106*Model!$B$3</f>
        <v>0</v>
      </c>
      <c r="CZ133">
        <f>Model!CZ106*Model!$B$3</f>
        <v>0</v>
      </c>
      <c r="DA133">
        <f>Model!DA106*Model!$B$3</f>
        <v>0</v>
      </c>
      <c r="DB133">
        <f>Model!DB106*Model!$B$3</f>
        <v>0</v>
      </c>
    </row>
    <row r="134" spans="1:106" customFormat="1" ht="14.4" x14ac:dyDescent="0.3">
      <c r="A134" t="s">
        <v>209</v>
      </c>
      <c r="C134">
        <f>Model!C107*Model!$B$3</f>
        <v>0</v>
      </c>
      <c r="D134">
        <f>Model!D107*Model!$B$3</f>
        <v>13000</v>
      </c>
      <c r="E134">
        <f>Model!E107*Model!$B$3</f>
        <v>0</v>
      </c>
      <c r="F134">
        <f>Model!F107*Model!$B$3</f>
        <v>13000</v>
      </c>
      <c r="G134">
        <f>Model!G107*Model!$B$3</f>
        <v>0</v>
      </c>
      <c r="H134">
        <f>Model!H107*Model!$B$3</f>
        <v>13000</v>
      </c>
      <c r="I134">
        <f>Model!I107*Model!$B$3</f>
        <v>13000</v>
      </c>
      <c r="J134">
        <f>Model!J107*Model!$B$3</f>
        <v>13000</v>
      </c>
      <c r="K134">
        <f>Model!K107*Model!$B$3</f>
        <v>13000</v>
      </c>
      <c r="L134">
        <f>Model!L107*Model!$B$3</f>
        <v>0</v>
      </c>
      <c r="M134">
        <f>Model!M107*Model!$B$3</f>
        <v>0</v>
      </c>
      <c r="N134">
        <f>Model!N107*Model!$B$3</f>
        <v>0</v>
      </c>
      <c r="O134">
        <f>Model!O107*Model!$B$3</f>
        <v>0</v>
      </c>
      <c r="P134">
        <f>Model!P107*Model!$B$3</f>
        <v>0</v>
      </c>
      <c r="Q134">
        <f>Model!Q107*Model!$B$3</f>
        <v>0</v>
      </c>
      <c r="R134">
        <f>Model!R107*Model!$B$3</f>
        <v>0</v>
      </c>
      <c r="S134">
        <f>Model!S107*Model!$B$3</f>
        <v>0</v>
      </c>
      <c r="T134">
        <f>Model!T107*Model!$B$3</f>
        <v>0</v>
      </c>
      <c r="U134">
        <f>Model!U107*Model!$B$3</f>
        <v>0</v>
      </c>
      <c r="V134">
        <f>Model!V107*Model!$B$3</f>
        <v>0</v>
      </c>
      <c r="W134">
        <f>Model!W107*Model!$B$3</f>
        <v>0</v>
      </c>
      <c r="X134">
        <f>Model!X107*Model!$B$3</f>
        <v>0</v>
      </c>
      <c r="Y134">
        <f>Model!Y107*Model!$B$3</f>
        <v>0</v>
      </c>
      <c r="Z134">
        <f>Model!Z107*Model!$B$3</f>
        <v>0</v>
      </c>
      <c r="AA134">
        <f>Model!AA107*Model!$B$3</f>
        <v>0</v>
      </c>
      <c r="AB134">
        <f>Model!AB107*Model!$B$3</f>
        <v>0</v>
      </c>
      <c r="AC134">
        <f>Model!AC107*Model!$B$3</f>
        <v>0</v>
      </c>
      <c r="AD134">
        <f>Model!AD107*Model!$B$3</f>
        <v>0</v>
      </c>
      <c r="AE134">
        <f>Model!AE107*Model!$B$3</f>
        <v>0</v>
      </c>
      <c r="AF134">
        <f>Model!AF107*Model!$B$3</f>
        <v>0</v>
      </c>
      <c r="AG134">
        <f>Model!AG107*Model!$B$3</f>
        <v>0</v>
      </c>
      <c r="AH134">
        <f>Model!AH107*Model!$B$3</f>
        <v>0</v>
      </c>
      <c r="AI134">
        <f>Model!AI107*Model!$B$3</f>
        <v>0</v>
      </c>
      <c r="AJ134">
        <f>Model!AJ107*Model!$B$3</f>
        <v>0</v>
      </c>
      <c r="AK134">
        <f>Model!AK107*Model!$B$3</f>
        <v>0</v>
      </c>
      <c r="AL134">
        <f>Model!AL107*Model!$B$3</f>
        <v>0</v>
      </c>
      <c r="AM134">
        <f>Model!AM107*Model!$B$3</f>
        <v>0</v>
      </c>
      <c r="AN134">
        <f>Model!AN107*Model!$B$3</f>
        <v>0</v>
      </c>
      <c r="AO134">
        <f>Model!AO107*Model!$B$3</f>
        <v>0</v>
      </c>
      <c r="AP134">
        <f>Model!AP107*Model!$B$3</f>
        <v>0</v>
      </c>
      <c r="AQ134">
        <f>Model!AQ107*Model!$B$3</f>
        <v>0</v>
      </c>
      <c r="AR134">
        <f>Model!AR107*Model!$B$3</f>
        <v>0</v>
      </c>
      <c r="AS134">
        <f>Model!AS107*Model!$B$3</f>
        <v>0</v>
      </c>
      <c r="AT134">
        <f>Model!AT107*Model!$B$3</f>
        <v>0</v>
      </c>
      <c r="AU134">
        <f>Model!AU107*Model!$B$3</f>
        <v>0</v>
      </c>
      <c r="AV134">
        <f>Model!AV107*Model!$B$3</f>
        <v>0</v>
      </c>
      <c r="AW134">
        <f>Model!AW107*Model!$B$3</f>
        <v>0</v>
      </c>
      <c r="AX134">
        <f>Model!AX107*Model!$B$3</f>
        <v>0</v>
      </c>
      <c r="AY134">
        <f>Model!AY107*Model!$B$3</f>
        <v>0</v>
      </c>
      <c r="AZ134">
        <f>Model!AZ107*Model!$B$3</f>
        <v>0</v>
      </c>
      <c r="BA134">
        <f>Model!BA107*Model!$B$3</f>
        <v>0</v>
      </c>
      <c r="BB134">
        <f>Model!BB107*Model!$B$3</f>
        <v>0</v>
      </c>
      <c r="BC134">
        <f>Model!BC107*Model!$B$3</f>
        <v>0</v>
      </c>
      <c r="BD134">
        <f>Model!BD107*Model!$B$3</f>
        <v>0</v>
      </c>
      <c r="BE134">
        <f>Model!BE107*Model!$B$3</f>
        <v>0</v>
      </c>
      <c r="BF134">
        <f>Model!BF107*Model!$B$3</f>
        <v>0</v>
      </c>
      <c r="BG134">
        <f>Model!BG107*Model!$B$3</f>
        <v>0</v>
      </c>
      <c r="BH134">
        <f>Model!BH107*Model!$B$3</f>
        <v>0</v>
      </c>
      <c r="BI134">
        <f>Model!BI107*Model!$B$3</f>
        <v>0</v>
      </c>
      <c r="BJ134">
        <f>Model!BJ107*Model!$B$3</f>
        <v>0</v>
      </c>
      <c r="BK134">
        <f>Model!BK107*Model!$B$3</f>
        <v>0</v>
      </c>
      <c r="BL134">
        <f>Model!BL107*Model!$B$3</f>
        <v>0</v>
      </c>
      <c r="BM134">
        <f>Model!BM107*Model!$B$3</f>
        <v>0</v>
      </c>
      <c r="BN134">
        <f>Model!BN107*Model!$B$3</f>
        <v>0</v>
      </c>
      <c r="BO134">
        <f>Model!BO107*Model!$B$3</f>
        <v>0</v>
      </c>
      <c r="BP134">
        <f>Model!BP107*Model!$B$3</f>
        <v>0</v>
      </c>
      <c r="BQ134">
        <f>Model!BQ107*Model!$B$3</f>
        <v>0</v>
      </c>
      <c r="BR134">
        <f>Model!BR107*Model!$B$3</f>
        <v>0</v>
      </c>
      <c r="BS134">
        <f>Model!BS107*Model!$B$3</f>
        <v>0</v>
      </c>
      <c r="BT134">
        <f>Model!BT107*Model!$B$3</f>
        <v>0</v>
      </c>
      <c r="BU134">
        <f>Model!BU107*Model!$B$3</f>
        <v>0</v>
      </c>
      <c r="BV134">
        <f>Model!BV107*Model!$B$3</f>
        <v>0</v>
      </c>
      <c r="BW134">
        <f>Model!BW107*Model!$B$3</f>
        <v>0</v>
      </c>
      <c r="BX134">
        <f>Model!BX107*Model!$B$3</f>
        <v>0</v>
      </c>
      <c r="BY134">
        <f>Model!BY107*Model!$B$3</f>
        <v>0</v>
      </c>
      <c r="BZ134">
        <f>Model!BZ107*Model!$B$3</f>
        <v>0</v>
      </c>
      <c r="CA134">
        <f>Model!CA107*Model!$B$3</f>
        <v>0</v>
      </c>
      <c r="CB134">
        <f>Model!CB107*Model!$B$3</f>
        <v>0</v>
      </c>
      <c r="CC134">
        <f>Model!CC107*Model!$B$3</f>
        <v>0</v>
      </c>
      <c r="CD134">
        <f>Model!CD107*Model!$B$3</f>
        <v>0</v>
      </c>
      <c r="CE134">
        <f>Model!CE107*Model!$B$3</f>
        <v>0</v>
      </c>
      <c r="CF134">
        <f>Model!CF107*Model!$B$3</f>
        <v>0</v>
      </c>
      <c r="CG134">
        <f>Model!CG107*Model!$B$3</f>
        <v>0</v>
      </c>
      <c r="CH134">
        <f>Model!CH107*Model!$B$3</f>
        <v>0</v>
      </c>
      <c r="CI134">
        <f>Model!CI107*Model!$B$3</f>
        <v>0</v>
      </c>
      <c r="CJ134">
        <f>Model!CJ107*Model!$B$3</f>
        <v>0</v>
      </c>
      <c r="CK134">
        <f>Model!CK107*Model!$B$3</f>
        <v>0</v>
      </c>
      <c r="CL134">
        <f>Model!CL107*Model!$B$3</f>
        <v>0</v>
      </c>
      <c r="CM134">
        <f>Model!CM107*Model!$B$3</f>
        <v>0</v>
      </c>
      <c r="CN134">
        <f>Model!CN107*Model!$B$3</f>
        <v>0</v>
      </c>
      <c r="CO134">
        <f>Model!CO107*Model!$B$3</f>
        <v>0</v>
      </c>
      <c r="CP134">
        <f>Model!CP107*Model!$B$3</f>
        <v>0</v>
      </c>
      <c r="CQ134">
        <f>Model!CQ107*Model!$B$3</f>
        <v>0</v>
      </c>
      <c r="CR134">
        <f>Model!CR107*Model!$B$3</f>
        <v>0</v>
      </c>
      <c r="CS134">
        <f>Model!CS107*Model!$B$3</f>
        <v>0</v>
      </c>
      <c r="CT134">
        <f>Model!CT107*Model!$B$3</f>
        <v>0</v>
      </c>
      <c r="CU134">
        <f>Model!CU107*Model!$B$3</f>
        <v>0</v>
      </c>
      <c r="CV134">
        <f>Model!CV107*Model!$B$3</f>
        <v>0</v>
      </c>
      <c r="CW134">
        <f>Model!CW107*Model!$B$3</f>
        <v>0</v>
      </c>
      <c r="CX134">
        <f>Model!CX107*Model!$B$3</f>
        <v>0</v>
      </c>
      <c r="CY134">
        <f>Model!CY107*Model!$B$3</f>
        <v>0</v>
      </c>
      <c r="CZ134">
        <f>Model!CZ107*Model!$B$3</f>
        <v>0</v>
      </c>
      <c r="DA134">
        <f>Model!DA107*Model!$B$3</f>
        <v>0</v>
      </c>
      <c r="DB134">
        <f>Model!DB107*Model!$B$3</f>
        <v>0</v>
      </c>
    </row>
    <row r="135" spans="1:106" s="1" customFormat="1" ht="15" x14ac:dyDescent="0.35">
      <c r="A135" s="1" t="s">
        <v>134</v>
      </c>
      <c r="C135">
        <f>Model!C108*Model!$B$3</f>
        <v>0</v>
      </c>
      <c r="D135">
        <f>Model!D108*Model!$B$3</f>
        <v>0</v>
      </c>
      <c r="E135">
        <f>Model!E108*Model!$B$3</f>
        <v>13000</v>
      </c>
      <c r="F135">
        <f>Model!F108*Model!$B$3</f>
        <v>0</v>
      </c>
      <c r="G135">
        <f>Model!G108*Model!$B$3</f>
        <v>13000</v>
      </c>
      <c r="H135">
        <f>Model!H108*Model!$B$3</f>
        <v>0</v>
      </c>
      <c r="I135">
        <f>Model!I108*Model!$B$3</f>
        <v>13000</v>
      </c>
      <c r="J135">
        <f>Model!J108*Model!$B$3</f>
        <v>422500</v>
      </c>
      <c r="K135">
        <f>Model!K108*Model!$B$3</f>
        <v>0</v>
      </c>
      <c r="L135">
        <f>Model!L108*Model!$B$3</f>
        <v>13000</v>
      </c>
      <c r="M135">
        <f>Model!M108*Model!$B$3</f>
        <v>0</v>
      </c>
      <c r="N135">
        <f>Model!N108*Model!$B$3</f>
        <v>0</v>
      </c>
      <c r="O135">
        <f>Model!O108*Model!$B$3</f>
        <v>13000</v>
      </c>
      <c r="P135">
        <f>Model!P108*Model!$B$3</f>
        <v>0</v>
      </c>
      <c r="Q135">
        <f>Model!Q108*Model!$B$3</f>
        <v>0</v>
      </c>
      <c r="R135">
        <f>Model!R108*Model!$B$3</f>
        <v>13000</v>
      </c>
      <c r="S135">
        <f>Model!S108*Model!$B$3</f>
        <v>0</v>
      </c>
      <c r="T135">
        <f>Model!T108*Model!$B$3</f>
        <v>13000</v>
      </c>
      <c r="U135">
        <f>Model!U108*Model!$B$3</f>
        <v>0</v>
      </c>
      <c r="V135">
        <f>Model!V108*Model!$B$3</f>
        <v>0</v>
      </c>
      <c r="W135">
        <f>Model!W108*Model!$B$3</f>
        <v>0</v>
      </c>
      <c r="X135">
        <f>Model!X108*Model!$B$3</f>
        <v>0</v>
      </c>
      <c r="Y135">
        <f>Model!Y108*Model!$B$3</f>
        <v>0</v>
      </c>
      <c r="Z135">
        <f>Model!Z108*Model!$B$3</f>
        <v>0</v>
      </c>
      <c r="AA135">
        <f>Model!AA108*Model!$B$3</f>
        <v>0</v>
      </c>
      <c r="AB135">
        <f>Model!AB108*Model!$B$3</f>
        <v>0</v>
      </c>
      <c r="AC135">
        <f>Model!AC108*Model!$B$3</f>
        <v>0</v>
      </c>
      <c r="AD135">
        <f>Model!AD108*Model!$B$3</f>
        <v>0</v>
      </c>
      <c r="AE135">
        <f>Model!AE108*Model!$B$3</f>
        <v>0</v>
      </c>
      <c r="AF135">
        <f>Model!AF108*Model!$B$3</f>
        <v>0</v>
      </c>
      <c r="AG135">
        <f>Model!AG108*Model!$B$3</f>
        <v>0</v>
      </c>
      <c r="AH135">
        <f>Model!AH108*Model!$B$3</f>
        <v>0</v>
      </c>
      <c r="AI135">
        <f>Model!AI108*Model!$B$3</f>
        <v>0</v>
      </c>
      <c r="AJ135">
        <f>Model!AJ108*Model!$B$3</f>
        <v>0</v>
      </c>
      <c r="AK135">
        <f>Model!AK108*Model!$B$3</f>
        <v>0</v>
      </c>
      <c r="AL135">
        <f>Model!AL108*Model!$B$3</f>
        <v>0</v>
      </c>
      <c r="AM135">
        <f>Model!AM108*Model!$B$3</f>
        <v>0</v>
      </c>
      <c r="AN135">
        <f>Model!AN108*Model!$B$3</f>
        <v>0</v>
      </c>
      <c r="AO135">
        <f>Model!AO108*Model!$B$3</f>
        <v>0</v>
      </c>
      <c r="AP135">
        <f>Model!AP108*Model!$B$3</f>
        <v>0</v>
      </c>
      <c r="AQ135">
        <f>Model!AQ108*Model!$B$3</f>
        <v>0</v>
      </c>
      <c r="AR135">
        <f>Model!AR108*Model!$B$3</f>
        <v>0</v>
      </c>
      <c r="AS135">
        <f>Model!AS108*Model!$B$3</f>
        <v>0</v>
      </c>
      <c r="AT135">
        <f>Model!AT108*Model!$B$3</f>
        <v>0</v>
      </c>
      <c r="AU135">
        <f>Model!AU108*Model!$B$3</f>
        <v>0</v>
      </c>
      <c r="AV135">
        <f>Model!AV108*Model!$B$3</f>
        <v>0</v>
      </c>
      <c r="AW135">
        <f>Model!AW108*Model!$B$3</f>
        <v>0</v>
      </c>
      <c r="AX135">
        <f>Model!AX108*Model!$B$3</f>
        <v>0</v>
      </c>
      <c r="AY135">
        <f>Model!AY108*Model!$B$3</f>
        <v>0</v>
      </c>
      <c r="AZ135">
        <f>Model!AZ108*Model!$B$3</f>
        <v>0</v>
      </c>
      <c r="BA135">
        <f>Model!BA108*Model!$B$3</f>
        <v>0</v>
      </c>
      <c r="BB135">
        <f>Model!BB108*Model!$B$3</f>
        <v>0</v>
      </c>
      <c r="BC135">
        <f>Model!BC108*Model!$B$3</f>
        <v>0</v>
      </c>
      <c r="BD135">
        <f>Model!BD108*Model!$B$3</f>
        <v>0</v>
      </c>
      <c r="BE135">
        <f>Model!BE108*Model!$B$3</f>
        <v>0</v>
      </c>
      <c r="BF135">
        <f>Model!BF108*Model!$B$3</f>
        <v>0</v>
      </c>
      <c r="BG135">
        <f>Model!BG108*Model!$B$3</f>
        <v>0</v>
      </c>
      <c r="BH135">
        <f>Model!BH108*Model!$B$3</f>
        <v>0</v>
      </c>
      <c r="BI135">
        <f>Model!BI108*Model!$B$3</f>
        <v>0</v>
      </c>
      <c r="BJ135">
        <f>Model!BJ108*Model!$B$3</f>
        <v>0</v>
      </c>
      <c r="BK135">
        <f>Model!BK108*Model!$B$3</f>
        <v>0</v>
      </c>
      <c r="BL135">
        <f>Model!BL108*Model!$B$3</f>
        <v>0</v>
      </c>
      <c r="BM135">
        <f>Model!BM108*Model!$B$3</f>
        <v>0</v>
      </c>
      <c r="BN135">
        <f>Model!BN108*Model!$B$3</f>
        <v>0</v>
      </c>
      <c r="BO135">
        <f>Model!BO108*Model!$B$3</f>
        <v>0</v>
      </c>
      <c r="BP135">
        <f>Model!BP108*Model!$B$3</f>
        <v>0</v>
      </c>
      <c r="BQ135">
        <f>Model!BQ108*Model!$B$3</f>
        <v>0</v>
      </c>
      <c r="BR135">
        <f>Model!BR108*Model!$B$3</f>
        <v>0</v>
      </c>
      <c r="BS135">
        <f>Model!BS108*Model!$B$3</f>
        <v>0</v>
      </c>
      <c r="BT135">
        <f>Model!BT108*Model!$B$3</f>
        <v>0</v>
      </c>
      <c r="BU135">
        <f>Model!BU108*Model!$B$3</f>
        <v>0</v>
      </c>
      <c r="BV135">
        <f>Model!BV108*Model!$B$3</f>
        <v>0</v>
      </c>
      <c r="BW135">
        <f>Model!BW108*Model!$B$3</f>
        <v>0</v>
      </c>
      <c r="BX135">
        <f>Model!BX108*Model!$B$3</f>
        <v>0</v>
      </c>
      <c r="BY135">
        <f>Model!BY108*Model!$B$3</f>
        <v>0</v>
      </c>
      <c r="BZ135">
        <f>Model!BZ108*Model!$B$3</f>
        <v>0</v>
      </c>
      <c r="CA135">
        <f>Model!CA108*Model!$B$3</f>
        <v>0</v>
      </c>
      <c r="CB135">
        <f>Model!CB108*Model!$B$3</f>
        <v>0</v>
      </c>
      <c r="CC135">
        <f>Model!CC108*Model!$B$3</f>
        <v>0</v>
      </c>
      <c r="CD135">
        <f>Model!CD108*Model!$B$3</f>
        <v>0</v>
      </c>
      <c r="CE135">
        <f>Model!CE108*Model!$B$3</f>
        <v>0</v>
      </c>
      <c r="CF135">
        <f>Model!CF108*Model!$B$3</f>
        <v>0</v>
      </c>
      <c r="CG135">
        <f>Model!CG108*Model!$B$3</f>
        <v>0</v>
      </c>
      <c r="CH135">
        <f>Model!CH108*Model!$B$3</f>
        <v>0</v>
      </c>
      <c r="CI135">
        <f>Model!CI108*Model!$B$3</f>
        <v>0</v>
      </c>
      <c r="CJ135">
        <f>Model!CJ108*Model!$B$3</f>
        <v>0</v>
      </c>
      <c r="CK135">
        <f>Model!CK108*Model!$B$3</f>
        <v>0</v>
      </c>
      <c r="CL135">
        <f>Model!CL108*Model!$B$3</f>
        <v>0</v>
      </c>
      <c r="CM135">
        <f>Model!CM108*Model!$B$3</f>
        <v>0</v>
      </c>
      <c r="CN135">
        <f>Model!CN108*Model!$B$3</f>
        <v>0</v>
      </c>
      <c r="CO135">
        <f>Model!CO108*Model!$B$3</f>
        <v>0</v>
      </c>
      <c r="CP135">
        <f>Model!CP108*Model!$B$3</f>
        <v>0</v>
      </c>
      <c r="CQ135">
        <f>Model!CQ108*Model!$B$3</f>
        <v>0</v>
      </c>
      <c r="CR135">
        <f>Model!CR108*Model!$B$3</f>
        <v>0</v>
      </c>
      <c r="CS135">
        <f>Model!CS108*Model!$B$3</f>
        <v>0</v>
      </c>
      <c r="CT135">
        <f>Model!CT108*Model!$B$3</f>
        <v>0</v>
      </c>
      <c r="CU135">
        <f>Model!CU108*Model!$B$3</f>
        <v>0</v>
      </c>
      <c r="CV135">
        <f>Model!CV108*Model!$B$3</f>
        <v>0</v>
      </c>
      <c r="CW135">
        <f>Model!CW108*Model!$B$3</f>
        <v>0</v>
      </c>
      <c r="CX135">
        <f>Model!CX108*Model!$B$3</f>
        <v>0</v>
      </c>
      <c r="CY135">
        <f>Model!CY108*Model!$B$3</f>
        <v>0</v>
      </c>
      <c r="CZ135">
        <f>Model!CZ108*Model!$B$3</f>
        <v>0</v>
      </c>
      <c r="DA135">
        <f>Model!DA108*Model!$B$3</f>
        <v>0</v>
      </c>
      <c r="DB135">
        <f>Model!DB108*Model!$B$3</f>
        <v>0</v>
      </c>
    </row>
    <row r="136" spans="1:106" customFormat="1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</row>
    <row r="137" spans="1:106" customFormat="1" ht="14.4" x14ac:dyDescent="0.3"/>
    <row r="138" spans="1:106" s="1" customFormat="1" ht="15" x14ac:dyDescent="0.35">
      <c r="C138" s="1">
        <f t="shared" ref="C138:AH138" si="47">SUM(C132:C135)</f>
        <v>5460000</v>
      </c>
      <c r="D138" s="1">
        <f t="shared" si="47"/>
        <v>13000</v>
      </c>
      <c r="E138" s="1">
        <f t="shared" si="47"/>
        <v>13000</v>
      </c>
      <c r="F138" s="1">
        <f t="shared" si="47"/>
        <v>13000</v>
      </c>
      <c r="G138" s="1">
        <f t="shared" si="47"/>
        <v>13000</v>
      </c>
      <c r="H138" s="1">
        <f t="shared" si="47"/>
        <v>13000</v>
      </c>
      <c r="I138" s="1">
        <f t="shared" si="47"/>
        <v>39000</v>
      </c>
      <c r="J138" s="1">
        <f t="shared" si="47"/>
        <v>435500</v>
      </c>
      <c r="K138" s="1">
        <f t="shared" si="47"/>
        <v>26000</v>
      </c>
      <c r="L138" s="1">
        <f t="shared" si="47"/>
        <v>13000</v>
      </c>
      <c r="M138" s="1">
        <f t="shared" si="47"/>
        <v>0</v>
      </c>
      <c r="N138" s="1">
        <f t="shared" si="47"/>
        <v>32500</v>
      </c>
      <c r="O138" s="1">
        <f t="shared" si="47"/>
        <v>13000</v>
      </c>
      <c r="P138" s="1">
        <f t="shared" si="47"/>
        <v>0</v>
      </c>
      <c r="Q138" s="1">
        <f t="shared" si="47"/>
        <v>0</v>
      </c>
      <c r="R138" s="1">
        <f t="shared" si="47"/>
        <v>13000</v>
      </c>
      <c r="S138" s="1">
        <f t="shared" si="47"/>
        <v>0</v>
      </c>
      <c r="T138" s="1">
        <f t="shared" si="47"/>
        <v>13000</v>
      </c>
      <c r="U138" s="1">
        <f t="shared" si="47"/>
        <v>0</v>
      </c>
      <c r="V138" s="1">
        <f t="shared" si="47"/>
        <v>0</v>
      </c>
      <c r="W138" s="1">
        <f t="shared" si="47"/>
        <v>0</v>
      </c>
      <c r="X138" s="1">
        <f t="shared" si="47"/>
        <v>0</v>
      </c>
      <c r="Y138" s="1">
        <f t="shared" si="47"/>
        <v>0</v>
      </c>
      <c r="Z138" s="1">
        <f t="shared" si="47"/>
        <v>0</v>
      </c>
      <c r="AA138" s="1">
        <f t="shared" si="47"/>
        <v>0</v>
      </c>
      <c r="AB138" s="1">
        <f t="shared" si="47"/>
        <v>0</v>
      </c>
      <c r="AC138" s="1">
        <f t="shared" si="47"/>
        <v>0</v>
      </c>
      <c r="AD138" s="1">
        <f t="shared" si="47"/>
        <v>0</v>
      </c>
      <c r="AE138" s="1">
        <f t="shared" si="47"/>
        <v>0</v>
      </c>
      <c r="AF138" s="1">
        <f t="shared" si="47"/>
        <v>0</v>
      </c>
      <c r="AG138" s="1">
        <f t="shared" si="47"/>
        <v>0</v>
      </c>
      <c r="AH138" s="1">
        <f t="shared" si="47"/>
        <v>0</v>
      </c>
      <c r="AI138" s="1">
        <f t="shared" ref="AI138:BN138" si="48">SUM(AI132:AI135)</f>
        <v>0</v>
      </c>
      <c r="AJ138" s="1">
        <f t="shared" si="48"/>
        <v>0</v>
      </c>
      <c r="AK138" s="1">
        <f t="shared" si="48"/>
        <v>0</v>
      </c>
      <c r="AL138" s="1">
        <f t="shared" si="48"/>
        <v>0</v>
      </c>
      <c r="AM138" s="1">
        <f t="shared" si="48"/>
        <v>0</v>
      </c>
      <c r="AN138" s="1">
        <f t="shared" si="48"/>
        <v>0</v>
      </c>
      <c r="AO138" s="1">
        <f t="shared" si="48"/>
        <v>0</v>
      </c>
      <c r="AP138" s="1">
        <f t="shared" si="48"/>
        <v>0</v>
      </c>
      <c r="AQ138" s="1">
        <f t="shared" si="48"/>
        <v>0</v>
      </c>
      <c r="AR138" s="1">
        <f t="shared" si="48"/>
        <v>0</v>
      </c>
      <c r="AS138" s="1">
        <f t="shared" si="48"/>
        <v>0</v>
      </c>
      <c r="AT138" s="1">
        <f t="shared" si="48"/>
        <v>0</v>
      </c>
      <c r="AU138" s="1">
        <f t="shared" si="48"/>
        <v>0</v>
      </c>
      <c r="AV138" s="1">
        <f t="shared" si="48"/>
        <v>0</v>
      </c>
      <c r="AW138" s="1">
        <f t="shared" si="48"/>
        <v>0</v>
      </c>
      <c r="AX138" s="1">
        <f t="shared" si="48"/>
        <v>0</v>
      </c>
      <c r="AY138" s="1">
        <f t="shared" si="48"/>
        <v>0</v>
      </c>
      <c r="AZ138" s="1">
        <f t="shared" si="48"/>
        <v>0</v>
      </c>
      <c r="BA138" s="1">
        <f t="shared" si="48"/>
        <v>0</v>
      </c>
      <c r="BB138" s="1">
        <f t="shared" si="48"/>
        <v>0</v>
      </c>
      <c r="BC138" s="1">
        <f t="shared" si="48"/>
        <v>0</v>
      </c>
      <c r="BD138" s="1">
        <f t="shared" si="48"/>
        <v>0</v>
      </c>
      <c r="BE138" s="1">
        <f t="shared" si="48"/>
        <v>0</v>
      </c>
      <c r="BF138" s="1">
        <f t="shared" si="48"/>
        <v>0</v>
      </c>
      <c r="BG138" s="1">
        <f t="shared" si="48"/>
        <v>0</v>
      </c>
      <c r="BH138" s="1">
        <f t="shared" si="48"/>
        <v>0</v>
      </c>
      <c r="BI138" s="1">
        <f t="shared" si="48"/>
        <v>0</v>
      </c>
      <c r="BJ138" s="1">
        <f t="shared" si="48"/>
        <v>0</v>
      </c>
      <c r="BK138" s="1">
        <f t="shared" si="48"/>
        <v>0</v>
      </c>
      <c r="BL138" s="1">
        <f t="shared" si="48"/>
        <v>0</v>
      </c>
      <c r="BM138" s="1">
        <f t="shared" si="48"/>
        <v>0</v>
      </c>
      <c r="BN138" s="1">
        <f t="shared" si="48"/>
        <v>0</v>
      </c>
      <c r="BO138" s="1">
        <f t="shared" ref="BO138:CT138" si="49">SUM(BO132:BO135)</f>
        <v>0</v>
      </c>
      <c r="BP138" s="1">
        <f t="shared" si="49"/>
        <v>0</v>
      </c>
      <c r="BQ138" s="1">
        <f t="shared" si="49"/>
        <v>0</v>
      </c>
      <c r="BR138" s="1">
        <f t="shared" si="49"/>
        <v>0</v>
      </c>
      <c r="BS138" s="1">
        <f t="shared" si="49"/>
        <v>0</v>
      </c>
      <c r="BT138" s="1">
        <f t="shared" si="49"/>
        <v>0</v>
      </c>
      <c r="BU138" s="1">
        <f t="shared" si="49"/>
        <v>0</v>
      </c>
      <c r="BV138" s="1">
        <f t="shared" si="49"/>
        <v>0</v>
      </c>
      <c r="BW138" s="1">
        <f t="shared" si="49"/>
        <v>0</v>
      </c>
      <c r="BX138" s="1">
        <f t="shared" si="49"/>
        <v>0</v>
      </c>
      <c r="BY138" s="1">
        <f t="shared" si="49"/>
        <v>0</v>
      </c>
      <c r="BZ138" s="1">
        <f t="shared" si="49"/>
        <v>0</v>
      </c>
      <c r="CA138" s="1">
        <f t="shared" si="49"/>
        <v>0</v>
      </c>
      <c r="CB138" s="1">
        <f t="shared" si="49"/>
        <v>0</v>
      </c>
      <c r="CC138" s="1">
        <f t="shared" si="49"/>
        <v>0</v>
      </c>
      <c r="CD138" s="1">
        <f t="shared" si="49"/>
        <v>0</v>
      </c>
      <c r="CE138" s="1">
        <f t="shared" si="49"/>
        <v>0</v>
      </c>
      <c r="CF138" s="1">
        <f t="shared" si="49"/>
        <v>0</v>
      </c>
      <c r="CG138" s="1">
        <f t="shared" si="49"/>
        <v>0</v>
      </c>
      <c r="CH138" s="1">
        <f t="shared" si="49"/>
        <v>0</v>
      </c>
      <c r="CI138" s="1">
        <f t="shared" si="49"/>
        <v>0</v>
      </c>
      <c r="CJ138" s="1">
        <f t="shared" si="49"/>
        <v>0</v>
      </c>
      <c r="CK138" s="1">
        <f t="shared" si="49"/>
        <v>0</v>
      </c>
      <c r="CL138" s="1">
        <f t="shared" si="49"/>
        <v>0</v>
      </c>
      <c r="CM138" s="1">
        <f t="shared" si="49"/>
        <v>0</v>
      </c>
      <c r="CN138" s="1">
        <f t="shared" si="49"/>
        <v>0</v>
      </c>
      <c r="CO138" s="1">
        <f t="shared" si="49"/>
        <v>0</v>
      </c>
      <c r="CP138" s="1">
        <f t="shared" si="49"/>
        <v>0</v>
      </c>
      <c r="CQ138" s="1">
        <f t="shared" si="49"/>
        <v>0</v>
      </c>
      <c r="CR138" s="1">
        <f t="shared" si="49"/>
        <v>0</v>
      </c>
      <c r="CS138" s="1">
        <f t="shared" si="49"/>
        <v>0</v>
      </c>
      <c r="CT138" s="1">
        <f t="shared" si="49"/>
        <v>0</v>
      </c>
      <c r="CU138" s="1">
        <f t="shared" ref="CU138:DB138" si="50">SUM(CU132:CU135)</f>
        <v>0</v>
      </c>
      <c r="CV138" s="1">
        <f t="shared" si="50"/>
        <v>0</v>
      </c>
      <c r="CW138" s="1">
        <f t="shared" si="50"/>
        <v>0</v>
      </c>
      <c r="CX138" s="1">
        <f t="shared" si="50"/>
        <v>0</v>
      </c>
      <c r="CY138" s="1">
        <f t="shared" si="50"/>
        <v>0</v>
      </c>
      <c r="CZ138" s="1">
        <f t="shared" si="50"/>
        <v>0</v>
      </c>
      <c r="DA138" s="1">
        <f t="shared" si="50"/>
        <v>0</v>
      </c>
      <c r="DB138" s="1">
        <f t="shared" si="50"/>
        <v>0</v>
      </c>
    </row>
    <row r="140" spans="1:106" x14ac:dyDescent="0.3">
      <c r="A140" s="3" t="s">
        <v>160</v>
      </c>
    </row>
    <row r="141" spans="1:106" ht="14.4" x14ac:dyDescent="0.3">
      <c r="C141" s="42">
        <v>15000</v>
      </c>
      <c r="D141" s="42">
        <v>15000</v>
      </c>
      <c r="F141" s="3">
        <f>C141*Model!$B$3</f>
        <v>19500</v>
      </c>
      <c r="G141" s="3">
        <f>D141*Model!$B$3</f>
        <v>19500</v>
      </c>
    </row>
    <row r="142" spans="1:106" ht="14.4" x14ac:dyDescent="0.3">
      <c r="C142" s="42">
        <v>13000</v>
      </c>
      <c r="D142" s="42">
        <v>13000</v>
      </c>
      <c r="F142" s="3">
        <f>C142*Model!$B$3</f>
        <v>16900</v>
      </c>
      <c r="G142" s="3">
        <f>D142*Model!$B$3</f>
        <v>16900</v>
      </c>
    </row>
    <row r="143" spans="1:106" ht="14.4" x14ac:dyDescent="0.3">
      <c r="C143" s="42">
        <v>5000</v>
      </c>
      <c r="D143" s="42">
        <v>5000</v>
      </c>
      <c r="F143" s="3">
        <f>C143*Model!$B$3</f>
        <v>6500</v>
      </c>
      <c r="G143" s="3">
        <f>D143*Model!$B$3</f>
        <v>6500</v>
      </c>
    </row>
    <row r="144" spans="1:106" ht="14.4" x14ac:dyDescent="0.3">
      <c r="C144" s="42">
        <v>0</v>
      </c>
      <c r="D144" s="42">
        <v>0</v>
      </c>
      <c r="F144" s="3">
        <f>C144*Model!$B$3</f>
        <v>0</v>
      </c>
      <c r="G144" s="3">
        <f>D144*Model!$B$3</f>
        <v>0</v>
      </c>
    </row>
    <row r="145" spans="3:7" ht="14.4" x14ac:dyDescent="0.3">
      <c r="C145" s="42">
        <v>0</v>
      </c>
      <c r="D145" s="42">
        <v>0</v>
      </c>
      <c r="F145" s="3">
        <f>C145*Model!$B$3</f>
        <v>0</v>
      </c>
      <c r="G145" s="3">
        <f>D145*Model!$B$3</f>
        <v>0</v>
      </c>
    </row>
    <row r="146" spans="3:7" ht="14.4" x14ac:dyDescent="0.3">
      <c r="C146" s="42">
        <v>0</v>
      </c>
      <c r="D146" s="42">
        <v>0</v>
      </c>
      <c r="F146" s="3">
        <f>C146*Model!$B$3</f>
        <v>0</v>
      </c>
      <c r="G146" s="3">
        <f>D146*Model!$B$3</f>
        <v>0</v>
      </c>
    </row>
    <row r="147" spans="3:7" ht="14.4" x14ac:dyDescent="0.3">
      <c r="C147" s="42">
        <v>0</v>
      </c>
      <c r="D147" s="42">
        <v>0</v>
      </c>
      <c r="F147" s="3">
        <f>C147*Model!$B$3</f>
        <v>0</v>
      </c>
      <c r="G147" s="3">
        <f>D147*Model!$B$3</f>
        <v>0</v>
      </c>
    </row>
  </sheetData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</vt:lpstr>
      <vt:lpstr>P&amp;L Summary</vt:lpstr>
      <vt:lpstr>Trading</vt:lpstr>
      <vt:lpstr>Monthly</vt:lpstr>
      <vt:lpstr>Engine</vt:lpstr>
      <vt:lpstr>Model!Print_Area</vt:lpstr>
      <vt:lpstr>Monthly!Print_Titles</vt:lpstr>
      <vt:lpstr>Trading!Print_Titles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2017-05-28T08:26:39Z</dcterms:created>
  <dcterms:modified xsi:type="dcterms:W3CDTF">2017-05-29T07:52:11Z</dcterms:modified>
</cp:coreProperties>
</file>