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eng2\"/>
    </mc:Choice>
  </mc:AlternateContent>
  <xr:revisionPtr revIDLastSave="0" documentId="13_ncr:1_{62B46366-8755-4436-B36A-89F97C55F7BB}" xr6:coauthVersionLast="45" xr6:coauthVersionMax="45" xr10:uidLastSave="{00000000-0000-0000-0000-000000000000}"/>
  <bookViews>
    <workbookView xWindow="-110" yWindow="-110" windowWidth="19420" windowHeight="11020" xr2:uid="{811A87A1-ABA6-4C44-9CD1-793CC0D6855D}"/>
  </bookViews>
  <sheets>
    <sheet name="Sheet1" sheetId="1" r:id="rId1"/>
    <sheet name="Sheet2" sheetId="2" r:id="rId2"/>
  </sheets>
  <definedNames>
    <definedName name="average_daily_available_hours">Sheet1!$B$7</definedName>
    <definedName name="average_daily_productive_hours">Sheet1!$B$10</definedName>
    <definedName name="average_productivity">Sheet1!$B$8</definedName>
    <definedName name="day_of_the_sprint">Sheet1!$D$2:$D$16</definedName>
    <definedName name="productive_hours">Sheet1!$B$9</definedName>
    <definedName name="sprint_end_date">Sheet1!$B$3</definedName>
    <definedName name="sprint_start_date">Sheet1!$B$2</definedName>
    <definedName name="team_size">Sheet1!$B$5</definedName>
    <definedName name="work_hours_per_day">Sheet1!$B$6</definedName>
    <definedName name="working_day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21" i="2"/>
  <c r="G22" i="2"/>
  <c r="G8" i="2" l="1"/>
  <c r="G9" i="2"/>
  <c r="G10" i="2"/>
  <c r="G11" i="2"/>
  <c r="G12" i="2"/>
  <c r="G13" i="2"/>
  <c r="G14" i="2"/>
  <c r="G15" i="2"/>
  <c r="G16" i="2"/>
  <c r="G17" i="2"/>
  <c r="G18" i="2"/>
  <c r="G19" i="2"/>
  <c r="G7" i="2"/>
  <c r="I7" i="2" s="1"/>
  <c r="C23" i="2"/>
  <c r="D23" i="2"/>
  <c r="E23" i="2"/>
  <c r="F23" i="2"/>
  <c r="F4" i="1"/>
  <c r="E5" i="1"/>
  <c r="E4" i="1"/>
  <c r="E3" i="1"/>
  <c r="B23" i="2"/>
  <c r="F19" i="1"/>
  <c r="E19" i="1"/>
  <c r="B7" i="1"/>
  <c r="I8" i="2" l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G23" i="2"/>
  <c r="B8" i="1"/>
  <c r="B10" i="1"/>
  <c r="B11" i="1" s="1"/>
</calcChain>
</file>

<file path=xl/sharedStrings.xml><?xml version="1.0" encoding="utf-8"?>
<sst xmlns="http://schemas.openxmlformats.org/spreadsheetml/2006/main" count="23" uniqueCount="23">
  <si>
    <t>sprint start date</t>
  </si>
  <si>
    <t>sprint end date</t>
  </si>
  <si>
    <t>working days</t>
  </si>
  <si>
    <t>team size</t>
  </si>
  <si>
    <t>work hours per day</t>
  </si>
  <si>
    <t>average daily available hours</t>
  </si>
  <si>
    <t>productive hours</t>
  </si>
  <si>
    <t>average daily productive hours</t>
  </si>
  <si>
    <t>total available hours</t>
  </si>
  <si>
    <t>average productivity %</t>
  </si>
  <si>
    <t>day of the sprint</t>
  </si>
  <si>
    <t>forecast</t>
  </si>
  <si>
    <t>target</t>
  </si>
  <si>
    <t>actual</t>
  </si>
  <si>
    <t>NEIL</t>
  </si>
  <si>
    <t>JOSH</t>
  </si>
  <si>
    <t>KED</t>
  </si>
  <si>
    <t>NIC</t>
  </si>
  <si>
    <t>IF</t>
  </si>
  <si>
    <t>DAY</t>
  </si>
  <si>
    <t>TOT</t>
  </si>
  <si>
    <t>TOT BURN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</si>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</sst>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day of the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2-4EAC-A201-E61D36751D0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Sheet1!$E$3:$E$19</c:f>
              <c:numCache>
                <c:formatCode>General</c:formatCode>
                <c:ptCount val="17"/>
                <c:pt idx="0">
                  <c:v>64</c:v>
                </c:pt>
                <c:pt idx="1">
                  <c:v>60</c:v>
                </c:pt>
                <c:pt idx="2">
                  <c:v>56</c:v>
                </c:pt>
                <c:pt idx="3">
                  <c:v>52</c:v>
                </c:pt>
                <c:pt idx="4">
                  <c:v>48</c:v>
                </c:pt>
                <c:pt idx="5">
                  <c:v>44</c:v>
                </c:pt>
                <c:pt idx="6">
                  <c:v>40</c:v>
                </c:pt>
                <c:pt idx="7">
                  <c:v>36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2-4EAC-A201-E61D36751D0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Sheet1!$F$3:$F$19</c:f>
              <c:numCache>
                <c:formatCode>General</c:formatCode>
                <c:ptCount val="17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2-4EAC-A201-E61D36751D05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80</c:v>
                </c:pt>
                <c:pt idx="1">
                  <c:v>79.5</c:v>
                </c:pt>
                <c:pt idx="2">
                  <c:v>77</c:v>
                </c:pt>
                <c:pt idx="3">
                  <c:v>73.75</c:v>
                </c:pt>
                <c:pt idx="4">
                  <c:v>67.25</c:v>
                </c:pt>
                <c:pt idx="5">
                  <c:v>65.25</c:v>
                </c:pt>
                <c:pt idx="6">
                  <c:v>62.75</c:v>
                </c:pt>
                <c:pt idx="7">
                  <c:v>62</c:v>
                </c:pt>
                <c:pt idx="8">
                  <c:v>56</c:v>
                </c:pt>
                <c:pt idx="9">
                  <c:v>54.5</c:v>
                </c:pt>
                <c:pt idx="10">
                  <c:v>47.5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29</c:v>
                </c:pt>
                <c:pt idx="15">
                  <c:v>28.5</c:v>
                </c:pt>
                <c:pt idx="16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2-4EAC-A201-E61D3675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80824"/>
        <c:axId val="573485304"/>
      </c:lineChart>
      <c:catAx>
        <c:axId val="57348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5304"/>
        <c:crosses val="autoZero"/>
        <c:auto val="1"/>
        <c:lblAlgn val="ctr"/>
        <c:lblOffset val="100"/>
        <c:noMultiLvlLbl val="0"/>
      </c:catAx>
      <c:valAx>
        <c:axId val="5734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3</xdr:row>
      <xdr:rowOff>60325</xdr:rowOff>
    </xdr:from>
    <xdr:to>
      <xdr:col>13</xdr:col>
      <xdr:colOff>225425</xdr:colOff>
      <xdr:row>18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D751C-53C3-4733-A98F-BD99D17C0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6510-A502-406E-BFB0-B5EABAEC0706}">
  <dimension ref="A2:G19"/>
  <sheetViews>
    <sheetView tabSelected="1" topLeftCell="C1" workbookViewId="0">
      <selection activeCell="P9" sqref="P9"/>
    </sheetView>
  </sheetViews>
  <sheetFormatPr defaultRowHeight="14.5" x14ac:dyDescent="0.35"/>
  <cols>
    <col min="1" max="1" width="26.26953125" customWidth="1"/>
    <col min="2" max="2" width="10.453125" bestFit="1" customWidth="1"/>
    <col min="4" max="4" width="17.08984375" customWidth="1"/>
    <col min="7" max="7" width="17.81640625" customWidth="1"/>
    <col min="8" max="8" width="11" customWidth="1"/>
    <col min="9" max="9" width="17.7265625" customWidth="1"/>
  </cols>
  <sheetData>
    <row r="2" spans="1:7" x14ac:dyDescent="0.35">
      <c r="A2" t="s">
        <v>0</v>
      </c>
      <c r="B2" s="1">
        <v>43726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5">
      <c r="A3" t="s">
        <v>1</v>
      </c>
      <c r="B3" s="1">
        <v>43781</v>
      </c>
      <c r="D3">
        <v>0</v>
      </c>
      <c r="E3">
        <f>64-(0*4)</f>
        <v>64</v>
      </c>
      <c r="F3">
        <v>80</v>
      </c>
      <c r="G3">
        <v>80</v>
      </c>
    </row>
    <row r="4" spans="1:7" x14ac:dyDescent="0.35">
      <c r="A4" t="s">
        <v>2</v>
      </c>
      <c r="B4">
        <v>16</v>
      </c>
      <c r="D4">
        <v>1</v>
      </c>
      <c r="E4">
        <f>64-(1*4)</f>
        <v>60</v>
      </c>
      <c r="F4">
        <f>80-(1*5)</f>
        <v>75</v>
      </c>
      <c r="G4">
        <v>79.5</v>
      </c>
    </row>
    <row r="5" spans="1:7" x14ac:dyDescent="0.35">
      <c r="A5" t="s">
        <v>3</v>
      </c>
      <c r="B5">
        <v>5</v>
      </c>
      <c r="D5">
        <v>2</v>
      </c>
      <c r="E5">
        <f>64-(2*4)</f>
        <v>56</v>
      </c>
      <c r="F5">
        <v>70</v>
      </c>
      <c r="G5">
        <v>77</v>
      </c>
    </row>
    <row r="6" spans="1:7" x14ac:dyDescent="0.35">
      <c r="A6" t="s">
        <v>4</v>
      </c>
      <c r="B6">
        <v>1</v>
      </c>
      <c r="D6">
        <v>3</v>
      </c>
      <c r="E6">
        <v>52</v>
      </c>
      <c r="F6">
        <v>65</v>
      </c>
      <c r="G6">
        <v>73.75</v>
      </c>
    </row>
    <row r="7" spans="1:7" x14ac:dyDescent="0.35">
      <c r="A7" t="s">
        <v>8</v>
      </c>
      <c r="B7">
        <f>B4*B5*B6</f>
        <v>80</v>
      </c>
      <c r="D7">
        <v>4</v>
      </c>
      <c r="E7">
        <v>48</v>
      </c>
      <c r="F7">
        <v>60</v>
      </c>
      <c r="G7">
        <v>67.25</v>
      </c>
    </row>
    <row r="8" spans="1:7" x14ac:dyDescent="0.35">
      <c r="A8" t="s">
        <v>5</v>
      </c>
      <c r="B8">
        <f>B7/B4</f>
        <v>5</v>
      </c>
      <c r="D8">
        <v>5</v>
      </c>
      <c r="E8">
        <v>44</v>
      </c>
      <c r="F8">
        <v>55</v>
      </c>
      <c r="G8">
        <v>65.25</v>
      </c>
    </row>
    <row r="9" spans="1:7" x14ac:dyDescent="0.35">
      <c r="A9" t="s">
        <v>9</v>
      </c>
      <c r="B9">
        <v>80</v>
      </c>
      <c r="D9">
        <v>6</v>
      </c>
      <c r="E9">
        <v>40</v>
      </c>
      <c r="F9">
        <v>50</v>
      </c>
      <c r="G9">
        <v>62.75</v>
      </c>
    </row>
    <row r="10" spans="1:7" x14ac:dyDescent="0.35">
      <c r="A10" t="s">
        <v>6</v>
      </c>
      <c r="B10">
        <f>B7*((B9)/100)</f>
        <v>64</v>
      </c>
      <c r="D10">
        <v>7</v>
      </c>
      <c r="E10">
        <v>36</v>
      </c>
      <c r="F10">
        <v>45</v>
      </c>
      <c r="G10">
        <v>62</v>
      </c>
    </row>
    <row r="11" spans="1:7" x14ac:dyDescent="0.35">
      <c r="A11" t="s">
        <v>7</v>
      </c>
      <c r="B11">
        <f>B10/B4</f>
        <v>4</v>
      </c>
      <c r="D11">
        <v>8</v>
      </c>
      <c r="E11">
        <v>32</v>
      </c>
      <c r="F11">
        <v>40</v>
      </c>
      <c r="G11">
        <v>56</v>
      </c>
    </row>
    <row r="12" spans="1:7" x14ac:dyDescent="0.35">
      <c r="D12">
        <v>9</v>
      </c>
      <c r="E12">
        <v>28</v>
      </c>
      <c r="F12">
        <v>35</v>
      </c>
      <c r="G12">
        <v>54.5</v>
      </c>
    </row>
    <row r="13" spans="1:7" x14ac:dyDescent="0.35">
      <c r="D13">
        <v>10</v>
      </c>
      <c r="E13">
        <v>24</v>
      </c>
      <c r="F13">
        <v>30</v>
      </c>
      <c r="G13">
        <v>47.5</v>
      </c>
    </row>
    <row r="14" spans="1:7" x14ac:dyDescent="0.35">
      <c r="D14">
        <v>11</v>
      </c>
      <c r="E14">
        <v>20</v>
      </c>
      <c r="F14">
        <v>25</v>
      </c>
      <c r="G14">
        <v>43.5</v>
      </c>
    </row>
    <row r="15" spans="1:7" x14ac:dyDescent="0.35">
      <c r="D15">
        <v>12</v>
      </c>
      <c r="E15">
        <v>16</v>
      </c>
      <c r="F15">
        <v>20</v>
      </c>
      <c r="G15">
        <v>39.5</v>
      </c>
    </row>
    <row r="16" spans="1:7" x14ac:dyDescent="0.35">
      <c r="D16">
        <v>13</v>
      </c>
      <c r="E16">
        <v>12</v>
      </c>
      <c r="F16">
        <v>15</v>
      </c>
      <c r="G16">
        <v>35.5</v>
      </c>
    </row>
    <row r="17" spans="4:7" x14ac:dyDescent="0.35">
      <c r="D17">
        <v>14</v>
      </c>
      <c r="E17">
        <v>8</v>
      </c>
      <c r="F17">
        <v>10</v>
      </c>
      <c r="G17">
        <v>29</v>
      </c>
    </row>
    <row r="18" spans="4:7" x14ac:dyDescent="0.35">
      <c r="D18">
        <v>15</v>
      </c>
      <c r="E18">
        <v>4</v>
      </c>
      <c r="F18">
        <v>5</v>
      </c>
      <c r="G18">
        <v>28.5</v>
      </c>
    </row>
    <row r="19" spans="4:7" x14ac:dyDescent="0.35">
      <c r="D19">
        <v>16</v>
      </c>
      <c r="E19">
        <f>192-(16*12)</f>
        <v>0</v>
      </c>
      <c r="F19">
        <f>240-(16*15)</f>
        <v>0</v>
      </c>
      <c r="G19">
        <v>27.5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78A-51EE-4E17-B44C-27E19F481C75}">
  <dimension ref="A5:I23"/>
  <sheetViews>
    <sheetView topLeftCell="A4" workbookViewId="0">
      <selection activeCell="I6" sqref="I6:I22"/>
    </sheetView>
  </sheetViews>
  <sheetFormatPr defaultRowHeight="14.5" x14ac:dyDescent="0.35"/>
  <sheetData>
    <row r="5" spans="1:9" x14ac:dyDescent="0.35">
      <c r="H5" t="s">
        <v>21</v>
      </c>
      <c r="I5" t="s">
        <v>22</v>
      </c>
    </row>
    <row r="6" spans="1:9" x14ac:dyDescent="0.35">
      <c r="A6" t="s">
        <v>19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20</v>
      </c>
      <c r="I6">
        <v>80</v>
      </c>
    </row>
    <row r="7" spans="1:9" x14ac:dyDescent="0.35">
      <c r="A7">
        <v>1</v>
      </c>
      <c r="B7">
        <v>0</v>
      </c>
      <c r="C7">
        <v>0</v>
      </c>
      <c r="D7">
        <v>0</v>
      </c>
      <c r="E7">
        <v>0.5</v>
      </c>
      <c r="F7">
        <v>0</v>
      </c>
      <c r="G7">
        <f>SUM(B7:F7)</f>
        <v>0.5</v>
      </c>
      <c r="I7">
        <f>I6-G7</f>
        <v>79.5</v>
      </c>
    </row>
    <row r="8" spans="1:9" x14ac:dyDescent="0.35">
      <c r="A8">
        <v>2</v>
      </c>
      <c r="B8">
        <v>0.5</v>
      </c>
      <c r="C8">
        <v>0.5</v>
      </c>
      <c r="D8">
        <v>1.5</v>
      </c>
      <c r="E8">
        <v>0</v>
      </c>
      <c r="F8">
        <v>0</v>
      </c>
      <c r="G8">
        <f t="shared" ref="G8:G22" si="0">SUM(B8:F8)</f>
        <v>2.5</v>
      </c>
      <c r="I8">
        <f>I7-G8</f>
        <v>77</v>
      </c>
    </row>
    <row r="9" spans="1:9" x14ac:dyDescent="0.35">
      <c r="A9">
        <v>3</v>
      </c>
      <c r="B9">
        <v>2</v>
      </c>
      <c r="C9">
        <v>0.5</v>
      </c>
      <c r="D9">
        <v>0.75</v>
      </c>
      <c r="E9">
        <v>0</v>
      </c>
      <c r="F9">
        <v>0</v>
      </c>
      <c r="G9">
        <f t="shared" si="0"/>
        <v>3.25</v>
      </c>
      <c r="I9">
        <f>I8-G9</f>
        <v>73.75</v>
      </c>
    </row>
    <row r="10" spans="1:9" x14ac:dyDescent="0.35">
      <c r="A10">
        <v>4</v>
      </c>
      <c r="B10">
        <v>5</v>
      </c>
      <c r="C10">
        <v>1.5</v>
      </c>
      <c r="D10">
        <v>0</v>
      </c>
      <c r="E10">
        <v>0</v>
      </c>
      <c r="F10">
        <v>0</v>
      </c>
      <c r="G10">
        <f t="shared" si="0"/>
        <v>6.5</v>
      </c>
      <c r="I10">
        <f t="shared" ref="I10:I22" si="1">I9-G10</f>
        <v>67.25</v>
      </c>
    </row>
    <row r="11" spans="1:9" x14ac:dyDescent="0.35">
      <c r="A11">
        <v>5</v>
      </c>
      <c r="B11">
        <v>0</v>
      </c>
      <c r="C11">
        <v>0</v>
      </c>
      <c r="D11">
        <v>2</v>
      </c>
      <c r="E11">
        <v>0</v>
      </c>
      <c r="F11">
        <v>0</v>
      </c>
      <c r="G11">
        <f t="shared" si="0"/>
        <v>2</v>
      </c>
      <c r="I11">
        <f t="shared" si="1"/>
        <v>65.25</v>
      </c>
    </row>
    <row r="12" spans="1:9" x14ac:dyDescent="0.35">
      <c r="A12">
        <v>6</v>
      </c>
      <c r="B12">
        <v>0</v>
      </c>
      <c r="C12">
        <v>0.5</v>
      </c>
      <c r="D12">
        <v>1</v>
      </c>
      <c r="E12">
        <v>1</v>
      </c>
      <c r="F12">
        <v>0</v>
      </c>
      <c r="G12">
        <f t="shared" si="0"/>
        <v>2.5</v>
      </c>
      <c r="I12">
        <f t="shared" si="1"/>
        <v>62.75</v>
      </c>
    </row>
    <row r="13" spans="1:9" x14ac:dyDescent="0.35">
      <c r="A13">
        <v>7</v>
      </c>
      <c r="B13">
        <v>0</v>
      </c>
      <c r="C13">
        <v>0</v>
      </c>
      <c r="D13">
        <v>0.75</v>
      </c>
      <c r="E13">
        <v>0</v>
      </c>
      <c r="F13">
        <v>0</v>
      </c>
      <c r="G13">
        <f t="shared" si="0"/>
        <v>0.75</v>
      </c>
      <c r="I13">
        <f t="shared" si="1"/>
        <v>62</v>
      </c>
    </row>
    <row r="14" spans="1:9" x14ac:dyDescent="0.35">
      <c r="A14">
        <v>8</v>
      </c>
      <c r="B14">
        <v>2.5</v>
      </c>
      <c r="C14">
        <v>1</v>
      </c>
      <c r="D14">
        <v>0</v>
      </c>
      <c r="E14">
        <v>2</v>
      </c>
      <c r="F14">
        <v>0.5</v>
      </c>
      <c r="G14">
        <f t="shared" si="0"/>
        <v>6</v>
      </c>
      <c r="I14">
        <f t="shared" si="1"/>
        <v>56</v>
      </c>
    </row>
    <row r="15" spans="1:9" x14ac:dyDescent="0.35">
      <c r="A15">
        <v>9</v>
      </c>
      <c r="B15">
        <v>0</v>
      </c>
      <c r="C15">
        <v>1</v>
      </c>
      <c r="D15">
        <v>0.5</v>
      </c>
      <c r="E15">
        <v>0</v>
      </c>
      <c r="F15">
        <v>0</v>
      </c>
      <c r="G15">
        <f t="shared" si="0"/>
        <v>1.5</v>
      </c>
      <c r="I15">
        <f t="shared" si="1"/>
        <v>54.5</v>
      </c>
    </row>
    <row r="16" spans="1:9" x14ac:dyDescent="0.35">
      <c r="A16">
        <v>10</v>
      </c>
      <c r="B16">
        <v>1</v>
      </c>
      <c r="C16">
        <v>0</v>
      </c>
      <c r="D16">
        <v>2</v>
      </c>
      <c r="E16">
        <v>3</v>
      </c>
      <c r="F16">
        <v>1</v>
      </c>
      <c r="G16">
        <f t="shared" si="0"/>
        <v>7</v>
      </c>
      <c r="I16">
        <f t="shared" si="1"/>
        <v>47.5</v>
      </c>
    </row>
    <row r="17" spans="1:9" x14ac:dyDescent="0.35">
      <c r="A17">
        <v>11</v>
      </c>
      <c r="B17">
        <v>2</v>
      </c>
      <c r="C17">
        <v>0.5</v>
      </c>
      <c r="D17">
        <v>1.5</v>
      </c>
      <c r="E17">
        <v>0</v>
      </c>
      <c r="F17">
        <v>0</v>
      </c>
      <c r="G17">
        <f t="shared" si="0"/>
        <v>4</v>
      </c>
      <c r="I17">
        <f t="shared" si="1"/>
        <v>43.5</v>
      </c>
    </row>
    <row r="18" spans="1:9" x14ac:dyDescent="0.35">
      <c r="A18">
        <v>12</v>
      </c>
      <c r="B18">
        <v>0</v>
      </c>
      <c r="C18">
        <v>1</v>
      </c>
      <c r="D18">
        <v>1</v>
      </c>
      <c r="E18">
        <v>0</v>
      </c>
      <c r="F18">
        <v>2</v>
      </c>
      <c r="G18">
        <f t="shared" si="0"/>
        <v>4</v>
      </c>
      <c r="I18">
        <f t="shared" si="1"/>
        <v>39.5</v>
      </c>
    </row>
    <row r="19" spans="1:9" x14ac:dyDescent="0.35">
      <c r="A19">
        <v>13</v>
      </c>
      <c r="B19">
        <v>0</v>
      </c>
      <c r="C19">
        <v>1</v>
      </c>
      <c r="D19">
        <v>0.5</v>
      </c>
      <c r="E19">
        <v>2</v>
      </c>
      <c r="F19">
        <v>0.5</v>
      </c>
      <c r="G19">
        <f t="shared" si="0"/>
        <v>4</v>
      </c>
      <c r="I19">
        <f>I18-G19</f>
        <v>35.5</v>
      </c>
    </row>
    <row r="20" spans="1:9" x14ac:dyDescent="0.35">
      <c r="A20">
        <v>14</v>
      </c>
      <c r="B20">
        <v>2</v>
      </c>
      <c r="C20">
        <v>0.5</v>
      </c>
      <c r="D20">
        <v>0</v>
      </c>
      <c r="E20">
        <v>2</v>
      </c>
      <c r="F20">
        <v>2</v>
      </c>
      <c r="G20">
        <f t="shared" si="0"/>
        <v>6.5</v>
      </c>
      <c r="I20">
        <f>I19-G20</f>
        <v>29</v>
      </c>
    </row>
    <row r="21" spans="1:9" x14ac:dyDescent="0.35">
      <c r="A21">
        <v>15</v>
      </c>
      <c r="B21">
        <v>0</v>
      </c>
      <c r="C21">
        <v>0</v>
      </c>
      <c r="D21">
        <v>0.5</v>
      </c>
      <c r="E21">
        <v>0</v>
      </c>
      <c r="F21">
        <v>0</v>
      </c>
      <c r="G21">
        <f t="shared" si="0"/>
        <v>0.5</v>
      </c>
      <c r="I21">
        <f t="shared" si="1"/>
        <v>28.5</v>
      </c>
    </row>
    <row r="22" spans="1:9" x14ac:dyDescent="0.35">
      <c r="A22">
        <v>16</v>
      </c>
      <c r="B22">
        <v>0</v>
      </c>
      <c r="C22">
        <v>1</v>
      </c>
      <c r="D22">
        <v>0</v>
      </c>
      <c r="E22">
        <v>0</v>
      </c>
      <c r="F22">
        <v>0</v>
      </c>
      <c r="G22">
        <f t="shared" si="0"/>
        <v>1</v>
      </c>
      <c r="I22">
        <f t="shared" si="1"/>
        <v>27.5</v>
      </c>
    </row>
    <row r="23" spans="1:9" x14ac:dyDescent="0.35">
      <c r="B23">
        <f>SUM(B7:B22)</f>
        <v>15</v>
      </c>
      <c r="C23">
        <f t="shared" ref="C23:F23" si="2">SUM(C7:C22)</f>
        <v>9</v>
      </c>
      <c r="D23">
        <f t="shared" si="2"/>
        <v>12</v>
      </c>
      <c r="E23">
        <f t="shared" si="2"/>
        <v>10.5</v>
      </c>
      <c r="F23">
        <f t="shared" si="2"/>
        <v>6</v>
      </c>
      <c r="G23">
        <f>SUM(B23:F23)</f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average_daily_available_hours</vt:lpstr>
      <vt:lpstr>average_daily_productive_hours</vt:lpstr>
      <vt:lpstr>average_productivity</vt:lpstr>
      <vt:lpstr>day_of_the_sprint</vt:lpstr>
      <vt:lpstr>productive_hours</vt:lpstr>
      <vt:lpstr>sprint_end_date</vt:lpstr>
      <vt:lpstr>sprint_start_date</vt:lpstr>
      <vt:lpstr>team_size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Bhagwandeen</dc:creator>
  <cp:lastModifiedBy>Neil Bhagwandeen</cp:lastModifiedBy>
  <cp:lastPrinted>2019-11-05T21:13:44Z</cp:lastPrinted>
  <dcterms:created xsi:type="dcterms:W3CDTF">2019-10-30T17:36:05Z</dcterms:created>
  <dcterms:modified xsi:type="dcterms:W3CDTF">2019-11-21T00:57:57Z</dcterms:modified>
</cp:coreProperties>
</file>