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4F9AE0E0-2575-4F77-82D0-7BAB41213BCD}" xr6:coauthVersionLast="47" xr6:coauthVersionMax="47" xr10:uidLastSave="{00000000-0000-0000-0000-000000000000}"/>
  <bookViews>
    <workbookView xWindow="3465" yWindow="3465" windowWidth="28800" windowHeight="15345" firstSheet="2" activeTab="2" xr2:uid="{EDAE0361-1140-439C-9C9C-045F46124560}"/>
  </bookViews>
  <sheets>
    <sheet name="Data" sheetId="1" r:id="rId1"/>
    <sheet name="Existing Dead" sheetId="2" r:id="rId2"/>
    <sheet name="Germin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3" l="1"/>
  <c r="T17" i="3"/>
  <c r="R17" i="3"/>
  <c r="P16" i="3"/>
  <c r="O16" i="3"/>
  <c r="N16" i="3"/>
  <c r="M16" i="3"/>
  <c r="R9" i="2"/>
  <c r="Q9" i="2"/>
  <c r="R14" i="3"/>
  <c r="S12" i="3"/>
  <c r="S11" i="3"/>
  <c r="S18" i="3" s="1"/>
  <c r="R12" i="3"/>
  <c r="R11" i="3"/>
  <c r="N15" i="3"/>
  <c r="O15" i="3" s="1"/>
  <c r="P9" i="2"/>
  <c r="O9" i="2"/>
  <c r="N9" i="2"/>
  <c r="M9" i="2"/>
  <c r="L9" i="2"/>
  <c r="O8" i="2"/>
  <c r="N8" i="2"/>
  <c r="M8" i="2"/>
  <c r="S19" i="3" l="1"/>
  <c r="P15" i="3"/>
  <c r="Q15" i="3" l="1"/>
</calcChain>
</file>

<file path=xl/sharedStrings.xml><?xml version="1.0" encoding="utf-8"?>
<sst xmlns="http://schemas.openxmlformats.org/spreadsheetml/2006/main" count="724" uniqueCount="34">
  <si>
    <t>Grid</t>
  </si>
  <si>
    <t>Tag</t>
  </si>
  <si>
    <t>Status 2017</t>
  </si>
  <si>
    <t>Status 2018</t>
  </si>
  <si>
    <t>Status 2019</t>
  </si>
  <si>
    <t>Status 2020</t>
  </si>
  <si>
    <t>Status 2021</t>
  </si>
  <si>
    <t>x-axis</t>
  </si>
  <si>
    <t>y-axis</t>
  </si>
  <si>
    <t>B</t>
  </si>
  <si>
    <t>Alive</t>
  </si>
  <si>
    <t xml:space="preserve">Dead  </t>
  </si>
  <si>
    <t>386(1280)</t>
  </si>
  <si>
    <t>Dead</t>
  </si>
  <si>
    <t>Germinant</t>
  </si>
  <si>
    <t>Supplement</t>
  </si>
  <si>
    <t>Dead supplement</t>
  </si>
  <si>
    <t>Initial pop (2017) = 34</t>
  </si>
  <si>
    <t>Average</t>
  </si>
  <si>
    <t>STDEV</t>
  </si>
  <si>
    <t>STERR</t>
  </si>
  <si>
    <t>Mortality</t>
  </si>
  <si>
    <t>Number existing plants</t>
  </si>
  <si>
    <t>% Mortality</t>
  </si>
  <si>
    <t>Recruit</t>
  </si>
  <si>
    <t>Germinants</t>
  </si>
  <si>
    <t>Total</t>
  </si>
  <si>
    <t>Recruits = (germs 2017-2020) - Germ deaths (2018-2021)</t>
  </si>
  <si>
    <t>Germinant deaths</t>
  </si>
  <si>
    <t>Recruits</t>
  </si>
  <si>
    <t>Existing plant deaths</t>
  </si>
  <si>
    <t>Yearly starters</t>
  </si>
  <si>
    <t>Recruitment</t>
  </si>
  <si>
    <t>Final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</si>
</sst>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DEAB-2F3D-42F5-8897-818113DC01A6}">
  <dimension ref="A1:I64"/>
  <sheetViews>
    <sheetView workbookViewId="0">
      <selection sqref="A1:XFD1048576"/>
    </sheetView>
  </sheetViews>
  <sheetFormatPr defaultRowHeight="15" x14ac:dyDescent="0.25"/>
  <cols>
    <col min="3" max="4" width="10.5703125" customWidth="1"/>
    <col min="5" max="5" width="9.7109375" customWidth="1"/>
    <col min="7" max="7" width="11.85546875" customWidth="1"/>
    <col min="8" max="8" width="10.5703125" customWidth="1"/>
    <col min="9" max="9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366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>
        <v>4.67</v>
      </c>
      <c r="I2">
        <v>8.8300000000000018</v>
      </c>
    </row>
    <row r="3" spans="1:9" x14ac:dyDescent="0.25">
      <c r="A3" t="s">
        <v>9</v>
      </c>
      <c r="B3">
        <v>369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>
        <v>5.42</v>
      </c>
      <c r="I3">
        <v>6.3900000000000006</v>
      </c>
    </row>
    <row r="4" spans="1:9" x14ac:dyDescent="0.25">
      <c r="A4" t="s">
        <v>9</v>
      </c>
      <c r="B4">
        <v>370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>
        <v>5.67</v>
      </c>
      <c r="I4">
        <v>6.38</v>
      </c>
    </row>
    <row r="5" spans="1:9" x14ac:dyDescent="0.25">
      <c r="A5" t="s">
        <v>9</v>
      </c>
      <c r="B5">
        <v>373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>
        <v>5.6000000000000005</v>
      </c>
      <c r="I5">
        <v>4.28</v>
      </c>
    </row>
    <row r="6" spans="1:9" x14ac:dyDescent="0.25">
      <c r="A6" t="s">
        <v>9</v>
      </c>
      <c r="B6">
        <v>379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>
        <v>6.83</v>
      </c>
      <c r="I6">
        <v>2.7399999999999998</v>
      </c>
    </row>
    <row r="7" spans="1:9" x14ac:dyDescent="0.25">
      <c r="A7" t="s">
        <v>9</v>
      </c>
      <c r="B7">
        <v>380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>
        <v>6.81</v>
      </c>
      <c r="I7">
        <v>2.96</v>
      </c>
    </row>
    <row r="8" spans="1:9" x14ac:dyDescent="0.25">
      <c r="A8" t="s">
        <v>9</v>
      </c>
      <c r="B8">
        <v>381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>
        <v>6.29</v>
      </c>
      <c r="I8">
        <v>4.3900000000000006</v>
      </c>
    </row>
    <row r="9" spans="1:9" x14ac:dyDescent="0.25">
      <c r="A9" t="s">
        <v>9</v>
      </c>
      <c r="B9">
        <v>383</v>
      </c>
      <c r="C9" t="s">
        <v>10</v>
      </c>
      <c r="D9" t="s">
        <v>10</v>
      </c>
      <c r="E9" t="s">
        <v>10</v>
      </c>
      <c r="F9" t="s">
        <v>11</v>
      </c>
      <c r="G9" t="s">
        <v>11</v>
      </c>
      <c r="H9">
        <v>6.2666666666666666</v>
      </c>
      <c r="I9">
        <v>5.0333333333333341</v>
      </c>
    </row>
    <row r="10" spans="1:9" x14ac:dyDescent="0.25">
      <c r="A10" t="s">
        <v>9</v>
      </c>
      <c r="B10" t="s">
        <v>12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>
        <v>6.8375000000000004</v>
      </c>
      <c r="I10">
        <v>5.7249999999999996</v>
      </c>
    </row>
    <row r="11" spans="1:9" x14ac:dyDescent="0.25">
      <c r="A11" t="s">
        <v>9</v>
      </c>
      <c r="B11">
        <v>388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>
        <v>7.5100000000000007</v>
      </c>
      <c r="I11">
        <v>6.160000000000001</v>
      </c>
    </row>
    <row r="12" spans="1:9" x14ac:dyDescent="0.25">
      <c r="A12" t="s">
        <v>9</v>
      </c>
      <c r="B12">
        <v>394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>
        <v>7.2</v>
      </c>
      <c r="I12">
        <v>3.2299999999999995</v>
      </c>
    </row>
    <row r="13" spans="1:9" x14ac:dyDescent="0.25">
      <c r="A13" t="s">
        <v>9</v>
      </c>
      <c r="B13">
        <v>396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>
        <v>7.1</v>
      </c>
      <c r="I13">
        <v>3.06</v>
      </c>
    </row>
    <row r="14" spans="1:9" x14ac:dyDescent="0.25">
      <c r="A14" t="s">
        <v>9</v>
      </c>
      <c r="B14">
        <v>397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>
        <v>7.0300000000000011</v>
      </c>
      <c r="I14">
        <v>2.8300000000000005</v>
      </c>
    </row>
    <row r="15" spans="1:9" x14ac:dyDescent="0.25">
      <c r="A15" t="s">
        <v>9</v>
      </c>
      <c r="B15">
        <v>401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>
        <v>9.42</v>
      </c>
      <c r="I15">
        <v>2.46</v>
      </c>
    </row>
    <row r="16" spans="1:9" x14ac:dyDescent="0.25">
      <c r="A16" t="s">
        <v>9</v>
      </c>
      <c r="B16">
        <v>403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>
        <v>9.89</v>
      </c>
      <c r="I16">
        <v>4.66</v>
      </c>
    </row>
    <row r="17" spans="1:9" x14ac:dyDescent="0.25">
      <c r="A17" t="s">
        <v>9</v>
      </c>
      <c r="B17">
        <v>404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>
        <v>10.41</v>
      </c>
      <c r="I17">
        <v>7.81</v>
      </c>
    </row>
    <row r="18" spans="1:9" x14ac:dyDescent="0.25">
      <c r="A18" t="s">
        <v>9</v>
      </c>
      <c r="B18">
        <v>405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>
        <v>10.199999999999999</v>
      </c>
      <c r="I18">
        <v>8.69</v>
      </c>
    </row>
    <row r="19" spans="1:9" x14ac:dyDescent="0.25">
      <c r="A19" t="s">
        <v>9</v>
      </c>
      <c r="B19">
        <v>365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>
        <v>4.33</v>
      </c>
      <c r="I19">
        <v>6.4599999999999991</v>
      </c>
    </row>
    <row r="20" spans="1:9" x14ac:dyDescent="0.25">
      <c r="A20" t="s">
        <v>9</v>
      </c>
      <c r="B20">
        <v>372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>
        <v>5.85</v>
      </c>
      <c r="I20">
        <v>5.5</v>
      </c>
    </row>
    <row r="21" spans="1:9" x14ac:dyDescent="0.25">
      <c r="A21" t="s">
        <v>9</v>
      </c>
      <c r="B21">
        <v>374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>
        <v>5.75</v>
      </c>
      <c r="I21">
        <v>4.2</v>
      </c>
    </row>
    <row r="22" spans="1:9" x14ac:dyDescent="0.25">
      <c r="A22" t="s">
        <v>9</v>
      </c>
      <c r="B22">
        <v>375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>
        <v>5.82</v>
      </c>
      <c r="I22">
        <v>4.3199999999999994</v>
      </c>
    </row>
    <row r="23" spans="1:9" x14ac:dyDescent="0.25">
      <c r="A23" t="s">
        <v>9</v>
      </c>
      <c r="B23">
        <v>392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>
        <v>7.5</v>
      </c>
      <c r="I23">
        <v>3.53</v>
      </c>
    </row>
    <row r="24" spans="1:9" x14ac:dyDescent="0.25">
      <c r="A24" t="s">
        <v>9</v>
      </c>
      <c r="B24">
        <v>398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>
        <v>7.07</v>
      </c>
      <c r="I24">
        <v>2.44</v>
      </c>
    </row>
    <row r="25" spans="1:9" x14ac:dyDescent="0.25">
      <c r="A25" t="s">
        <v>9</v>
      </c>
      <c r="B25">
        <v>402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>
        <v>9.23</v>
      </c>
      <c r="I25">
        <v>3.3600000000000003</v>
      </c>
    </row>
    <row r="26" spans="1:9" x14ac:dyDescent="0.25">
      <c r="A26" t="s">
        <v>9</v>
      </c>
      <c r="B26">
        <v>406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>
        <v>11.440000000000001</v>
      </c>
      <c r="I26">
        <v>1.0900000000000003</v>
      </c>
    </row>
    <row r="27" spans="1:9" x14ac:dyDescent="0.25">
      <c r="A27" t="s">
        <v>9</v>
      </c>
      <c r="B27">
        <v>367</v>
      </c>
      <c r="C27" t="s">
        <v>10</v>
      </c>
      <c r="D27" t="s">
        <v>10</v>
      </c>
      <c r="E27" t="s">
        <v>11</v>
      </c>
      <c r="F27" t="s">
        <v>13</v>
      </c>
      <c r="G27" t="s">
        <v>13</v>
      </c>
      <c r="H27">
        <v>5.4250000000000007</v>
      </c>
      <c r="I27">
        <v>5.9249999999999998</v>
      </c>
    </row>
    <row r="28" spans="1:9" x14ac:dyDescent="0.25">
      <c r="A28" t="s">
        <v>9</v>
      </c>
      <c r="B28">
        <v>382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>
        <v>5.9399999999999995</v>
      </c>
      <c r="I28">
        <v>4.49</v>
      </c>
    </row>
    <row r="29" spans="1:9" x14ac:dyDescent="0.25">
      <c r="A29" t="s">
        <v>9</v>
      </c>
      <c r="B29">
        <v>384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>
        <v>6.25</v>
      </c>
      <c r="I29">
        <v>5.62</v>
      </c>
    </row>
    <row r="30" spans="1:9" x14ac:dyDescent="0.25">
      <c r="A30" t="s">
        <v>9</v>
      </c>
      <c r="B30">
        <v>387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>
        <v>6.49</v>
      </c>
      <c r="I30">
        <v>5.9599999999999991</v>
      </c>
    </row>
    <row r="31" spans="1:9" x14ac:dyDescent="0.25">
      <c r="A31" t="s">
        <v>9</v>
      </c>
      <c r="B31">
        <v>389</v>
      </c>
      <c r="C31" t="s">
        <v>10</v>
      </c>
      <c r="D31" t="s">
        <v>13</v>
      </c>
      <c r="E31" t="s">
        <v>13</v>
      </c>
      <c r="F31" t="s">
        <v>13</v>
      </c>
      <c r="G31" t="s">
        <v>13</v>
      </c>
      <c r="H31">
        <v>7.6</v>
      </c>
      <c r="I31">
        <v>6.05</v>
      </c>
    </row>
    <row r="32" spans="1:9" x14ac:dyDescent="0.25">
      <c r="A32" t="s">
        <v>9</v>
      </c>
      <c r="B32">
        <v>399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>
        <v>7.2099999999999991</v>
      </c>
      <c r="I32">
        <v>1.4600000000000002</v>
      </c>
    </row>
    <row r="33" spans="1:9" x14ac:dyDescent="0.25">
      <c r="A33" t="s">
        <v>9</v>
      </c>
      <c r="B33">
        <v>400</v>
      </c>
      <c r="C33" t="s">
        <v>10</v>
      </c>
      <c r="D33" t="s">
        <v>10</v>
      </c>
      <c r="E33" t="s">
        <v>13</v>
      </c>
      <c r="F33" t="s">
        <v>13</v>
      </c>
      <c r="G33" t="s">
        <v>13</v>
      </c>
      <c r="H33">
        <v>9.4</v>
      </c>
      <c r="I33">
        <v>2.2000000000000002</v>
      </c>
    </row>
    <row r="34" spans="1:9" x14ac:dyDescent="0.25">
      <c r="A34" t="s">
        <v>9</v>
      </c>
      <c r="B34">
        <v>407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>
        <v>11.080000000000002</v>
      </c>
      <c r="I34">
        <v>1.49</v>
      </c>
    </row>
    <row r="35" spans="1:9" x14ac:dyDescent="0.25">
      <c r="A35" t="s">
        <v>9</v>
      </c>
      <c r="B35">
        <v>408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>
        <v>13.559999999999999</v>
      </c>
      <c r="I35">
        <v>1.05</v>
      </c>
    </row>
    <row r="36" spans="1:9" x14ac:dyDescent="0.25">
      <c r="A36" t="s">
        <v>9</v>
      </c>
      <c r="B36">
        <v>371</v>
      </c>
      <c r="C36" t="s">
        <v>14</v>
      </c>
      <c r="D36" t="s">
        <v>10</v>
      </c>
      <c r="E36" t="s">
        <v>13</v>
      </c>
      <c r="F36" t="s">
        <v>13</v>
      </c>
      <c r="G36" t="s">
        <v>13</v>
      </c>
      <c r="H36">
        <v>5.65</v>
      </c>
      <c r="I36">
        <v>6.3</v>
      </c>
    </row>
    <row r="37" spans="1:9" x14ac:dyDescent="0.25">
      <c r="A37" t="s">
        <v>9</v>
      </c>
      <c r="B37">
        <v>376</v>
      </c>
      <c r="C37" t="s">
        <v>14</v>
      </c>
      <c r="D37" t="s">
        <v>10</v>
      </c>
      <c r="E37" t="s">
        <v>13</v>
      </c>
      <c r="F37" t="s">
        <v>13</v>
      </c>
      <c r="G37" t="s">
        <v>13</v>
      </c>
      <c r="H37">
        <v>6.7750000000000004</v>
      </c>
      <c r="I37">
        <v>2.6</v>
      </c>
    </row>
    <row r="38" spans="1:9" x14ac:dyDescent="0.25">
      <c r="A38" t="s">
        <v>9</v>
      </c>
      <c r="B38">
        <v>378</v>
      </c>
      <c r="C38" t="s">
        <v>14</v>
      </c>
      <c r="D38" t="s">
        <v>10</v>
      </c>
      <c r="E38" t="s">
        <v>13</v>
      </c>
      <c r="F38" t="s">
        <v>13</v>
      </c>
      <c r="G38" t="s">
        <v>13</v>
      </c>
      <c r="H38">
        <v>6.6</v>
      </c>
      <c r="I38">
        <v>2.7749999999999999</v>
      </c>
    </row>
    <row r="39" spans="1:9" x14ac:dyDescent="0.25">
      <c r="A39" t="s">
        <v>9</v>
      </c>
      <c r="B39">
        <v>385</v>
      </c>
      <c r="C39" t="s">
        <v>14</v>
      </c>
      <c r="D39" t="s">
        <v>10</v>
      </c>
      <c r="E39" t="s">
        <v>13</v>
      </c>
      <c r="F39" t="s">
        <v>13</v>
      </c>
      <c r="G39" t="s">
        <v>13</v>
      </c>
      <c r="H39">
        <v>6.7</v>
      </c>
      <c r="I39">
        <v>5.75</v>
      </c>
    </row>
    <row r="40" spans="1:9" x14ac:dyDescent="0.25">
      <c r="A40" t="s">
        <v>9</v>
      </c>
      <c r="B40">
        <v>391</v>
      </c>
      <c r="C40" t="s">
        <v>14</v>
      </c>
      <c r="D40" t="s">
        <v>10</v>
      </c>
      <c r="E40" t="s">
        <v>13</v>
      </c>
      <c r="F40" t="s">
        <v>13</v>
      </c>
      <c r="G40" t="s">
        <v>13</v>
      </c>
      <c r="H40">
        <v>7.4</v>
      </c>
      <c r="I40">
        <v>3.5750000000000002</v>
      </c>
    </row>
    <row r="41" spans="1:9" x14ac:dyDescent="0.25">
      <c r="A41" t="s">
        <v>9</v>
      </c>
      <c r="B41">
        <v>395</v>
      </c>
      <c r="C41" t="s">
        <v>14</v>
      </c>
      <c r="D41" t="s">
        <v>10</v>
      </c>
      <c r="E41" t="s">
        <v>13</v>
      </c>
      <c r="F41" t="s">
        <v>13</v>
      </c>
      <c r="G41" t="s">
        <v>13</v>
      </c>
      <c r="H41">
        <v>7.3249999999999993</v>
      </c>
      <c r="I41">
        <v>3.1749999999999998</v>
      </c>
    </row>
    <row r="42" spans="1:9" x14ac:dyDescent="0.25">
      <c r="A42" t="s">
        <v>9</v>
      </c>
      <c r="B42">
        <v>368</v>
      </c>
      <c r="C42" t="s">
        <v>14</v>
      </c>
      <c r="D42" t="s">
        <v>10</v>
      </c>
      <c r="E42" t="s">
        <v>10</v>
      </c>
      <c r="F42" t="s">
        <v>10</v>
      </c>
      <c r="G42" t="s">
        <v>10</v>
      </c>
      <c r="H42">
        <v>5.47</v>
      </c>
      <c r="I42">
        <v>5.9</v>
      </c>
    </row>
    <row r="43" spans="1:9" x14ac:dyDescent="0.25">
      <c r="A43" t="s">
        <v>9</v>
      </c>
      <c r="B43">
        <v>377</v>
      </c>
      <c r="C43" t="s">
        <v>14</v>
      </c>
      <c r="D43" t="s">
        <v>10</v>
      </c>
      <c r="E43" t="s">
        <v>10</v>
      </c>
      <c r="F43" t="s">
        <v>10</v>
      </c>
      <c r="G43" t="s">
        <v>10</v>
      </c>
      <c r="H43">
        <v>6.62</v>
      </c>
      <c r="I43">
        <v>2.6700000000000004</v>
      </c>
    </row>
    <row r="44" spans="1:9" x14ac:dyDescent="0.25">
      <c r="A44" t="s">
        <v>9</v>
      </c>
      <c r="B44">
        <v>390</v>
      </c>
      <c r="C44" t="s">
        <v>14</v>
      </c>
      <c r="D44" t="s">
        <v>10</v>
      </c>
      <c r="E44" t="s">
        <v>10</v>
      </c>
      <c r="F44" t="s">
        <v>10</v>
      </c>
      <c r="G44" t="s">
        <v>10</v>
      </c>
      <c r="H44">
        <v>7.339999999999999</v>
      </c>
      <c r="I44">
        <v>3.62</v>
      </c>
    </row>
    <row r="45" spans="1:9" x14ac:dyDescent="0.25">
      <c r="A45" t="s">
        <v>9</v>
      </c>
      <c r="B45">
        <v>393</v>
      </c>
      <c r="C45" t="s">
        <v>14</v>
      </c>
      <c r="D45" t="s">
        <v>10</v>
      </c>
      <c r="E45" t="s">
        <v>10</v>
      </c>
      <c r="F45" t="s">
        <v>10</v>
      </c>
      <c r="G45" t="s">
        <v>13</v>
      </c>
      <c r="H45">
        <v>6.9874999999999998</v>
      </c>
      <c r="I45">
        <v>3.25</v>
      </c>
    </row>
    <row r="46" spans="1:9" x14ac:dyDescent="0.25">
      <c r="A46" t="s">
        <v>9</v>
      </c>
      <c r="B46">
        <v>573</v>
      </c>
      <c r="C46" t="s">
        <v>14</v>
      </c>
      <c r="D46" t="s">
        <v>10</v>
      </c>
      <c r="E46" t="s">
        <v>10</v>
      </c>
      <c r="F46" t="s">
        <v>10</v>
      </c>
      <c r="G46" t="s">
        <v>10</v>
      </c>
      <c r="H46">
        <v>1.3375000000000001</v>
      </c>
      <c r="I46">
        <v>3.2</v>
      </c>
    </row>
    <row r="47" spans="1:9" x14ac:dyDescent="0.25">
      <c r="A47" t="s">
        <v>9</v>
      </c>
      <c r="B47">
        <v>574</v>
      </c>
      <c r="C47" t="s">
        <v>14</v>
      </c>
      <c r="D47" t="s">
        <v>10</v>
      </c>
      <c r="E47" t="s">
        <v>10</v>
      </c>
      <c r="F47" t="s">
        <v>10</v>
      </c>
      <c r="G47" t="s">
        <v>10</v>
      </c>
      <c r="H47">
        <v>4.7</v>
      </c>
      <c r="I47">
        <v>3.7</v>
      </c>
    </row>
    <row r="48" spans="1:9" x14ac:dyDescent="0.25">
      <c r="A48" t="s">
        <v>9</v>
      </c>
      <c r="B48">
        <v>575</v>
      </c>
      <c r="D48" t="s">
        <v>14</v>
      </c>
      <c r="E48" t="s">
        <v>13</v>
      </c>
      <c r="F48" t="s">
        <v>13</v>
      </c>
      <c r="G48" t="s">
        <v>13</v>
      </c>
      <c r="H48">
        <v>5.5</v>
      </c>
      <c r="I48">
        <v>5.05</v>
      </c>
    </row>
    <row r="49" spans="1:9" x14ac:dyDescent="0.25">
      <c r="A49" t="s">
        <v>9</v>
      </c>
      <c r="B49">
        <v>576</v>
      </c>
      <c r="D49" t="s">
        <v>14</v>
      </c>
      <c r="E49" t="s">
        <v>13</v>
      </c>
      <c r="F49" t="s">
        <v>13</v>
      </c>
      <c r="G49" t="s">
        <v>13</v>
      </c>
      <c r="H49">
        <v>6.3</v>
      </c>
      <c r="I49">
        <v>5.6</v>
      </c>
    </row>
    <row r="50" spans="1:9" x14ac:dyDescent="0.25">
      <c r="A50" t="s">
        <v>9</v>
      </c>
      <c r="B50">
        <v>682</v>
      </c>
      <c r="D50" t="s">
        <v>14</v>
      </c>
      <c r="E50" t="s">
        <v>10</v>
      </c>
      <c r="F50" t="s">
        <v>10</v>
      </c>
      <c r="G50" t="s">
        <v>10</v>
      </c>
      <c r="H50">
        <v>11.233333333333334</v>
      </c>
      <c r="I50">
        <v>11.566666666666668</v>
      </c>
    </row>
    <row r="51" spans="1:9" x14ac:dyDescent="0.25">
      <c r="A51" t="s">
        <v>9</v>
      </c>
      <c r="B51">
        <v>848</v>
      </c>
      <c r="E51" t="s">
        <v>14</v>
      </c>
      <c r="F51" t="s">
        <v>13</v>
      </c>
      <c r="G51" t="s">
        <v>13</v>
      </c>
      <c r="H51">
        <v>5.3</v>
      </c>
      <c r="I51">
        <v>7.1</v>
      </c>
    </row>
    <row r="52" spans="1:9" x14ac:dyDescent="0.25">
      <c r="A52" t="s">
        <v>9</v>
      </c>
      <c r="B52">
        <v>849</v>
      </c>
      <c r="E52" t="s">
        <v>14</v>
      </c>
      <c r="F52" t="s">
        <v>13</v>
      </c>
      <c r="G52" t="s">
        <v>13</v>
      </c>
      <c r="H52">
        <v>6.75</v>
      </c>
      <c r="I52">
        <v>2.6</v>
      </c>
    </row>
    <row r="53" spans="1:9" x14ac:dyDescent="0.25">
      <c r="A53" t="s">
        <v>9</v>
      </c>
      <c r="B53">
        <v>851</v>
      </c>
      <c r="E53" t="s">
        <v>14</v>
      </c>
      <c r="F53" t="s">
        <v>13</v>
      </c>
      <c r="G53" t="s">
        <v>13</v>
      </c>
      <c r="H53">
        <v>7.45</v>
      </c>
      <c r="I53">
        <v>6.35</v>
      </c>
    </row>
    <row r="54" spans="1:9" x14ac:dyDescent="0.25">
      <c r="A54" t="s">
        <v>9</v>
      </c>
      <c r="B54">
        <v>683</v>
      </c>
      <c r="E54" t="s">
        <v>14</v>
      </c>
      <c r="F54" t="s">
        <v>10</v>
      </c>
      <c r="G54" t="s">
        <v>10</v>
      </c>
      <c r="H54">
        <v>4.5333333333333341</v>
      </c>
      <c r="I54">
        <v>8.9166666666666661</v>
      </c>
    </row>
    <row r="55" spans="1:9" x14ac:dyDescent="0.25">
      <c r="A55" t="s">
        <v>9</v>
      </c>
      <c r="B55">
        <v>850</v>
      </c>
      <c r="E55" t="s">
        <v>14</v>
      </c>
      <c r="F55" t="s">
        <v>10</v>
      </c>
      <c r="G55" t="s">
        <v>10</v>
      </c>
      <c r="H55">
        <v>7.0166666666666666</v>
      </c>
      <c r="I55">
        <v>2.9333333333333336</v>
      </c>
    </row>
    <row r="56" spans="1:9" x14ac:dyDescent="0.25">
      <c r="A56" t="s">
        <v>9</v>
      </c>
      <c r="B56">
        <v>852</v>
      </c>
      <c r="E56" t="s">
        <v>14</v>
      </c>
      <c r="F56" t="s">
        <v>10</v>
      </c>
      <c r="G56" t="s">
        <v>10</v>
      </c>
      <c r="H56">
        <v>14.25</v>
      </c>
      <c r="I56">
        <v>1.2666666666666666</v>
      </c>
    </row>
    <row r="57" spans="1:9" x14ac:dyDescent="0.25">
      <c r="A57" t="s">
        <v>9</v>
      </c>
      <c r="B57">
        <v>950</v>
      </c>
      <c r="F57" t="s">
        <v>14</v>
      </c>
      <c r="G57" t="s">
        <v>10</v>
      </c>
      <c r="H57">
        <v>0.625</v>
      </c>
      <c r="I57">
        <v>5.0250000000000004</v>
      </c>
    </row>
    <row r="58" spans="1:9" x14ac:dyDescent="0.25">
      <c r="A58" t="s">
        <v>9</v>
      </c>
      <c r="B58">
        <v>951</v>
      </c>
      <c r="F58" t="s">
        <v>14</v>
      </c>
      <c r="G58" t="s">
        <v>10</v>
      </c>
      <c r="H58">
        <v>2.2000000000000002</v>
      </c>
      <c r="I58">
        <v>9.5749999999999993</v>
      </c>
    </row>
    <row r="59" spans="1:9" x14ac:dyDescent="0.25">
      <c r="A59" t="s">
        <v>9</v>
      </c>
      <c r="B59">
        <v>952</v>
      </c>
      <c r="F59" t="s">
        <v>14</v>
      </c>
      <c r="G59" t="s">
        <v>13</v>
      </c>
      <c r="H59">
        <v>7.6</v>
      </c>
      <c r="I59">
        <v>2.6</v>
      </c>
    </row>
    <row r="60" spans="1:9" x14ac:dyDescent="0.25">
      <c r="A60" t="s">
        <v>9</v>
      </c>
      <c r="B60">
        <v>953</v>
      </c>
      <c r="F60" t="s">
        <v>14</v>
      </c>
      <c r="G60" t="s">
        <v>10</v>
      </c>
      <c r="H60">
        <v>9.8249999999999993</v>
      </c>
      <c r="I60">
        <v>4.75</v>
      </c>
    </row>
    <row r="61" spans="1:9" x14ac:dyDescent="0.25">
      <c r="A61" t="s">
        <v>9</v>
      </c>
      <c r="B61">
        <v>1281</v>
      </c>
      <c r="F61" t="s">
        <v>14</v>
      </c>
      <c r="G61" t="s">
        <v>10</v>
      </c>
      <c r="H61">
        <v>6.35</v>
      </c>
      <c r="I61">
        <v>2.6</v>
      </c>
    </row>
    <row r="62" spans="1:9" x14ac:dyDescent="0.25">
      <c r="A62" t="s">
        <v>9</v>
      </c>
      <c r="B62">
        <v>277</v>
      </c>
      <c r="C62" t="s">
        <v>15</v>
      </c>
      <c r="D62" t="s">
        <v>10</v>
      </c>
      <c r="E62" t="s">
        <v>10</v>
      </c>
      <c r="F62" t="s">
        <v>10</v>
      </c>
      <c r="G62" t="s">
        <v>10</v>
      </c>
      <c r="H62">
        <v>4.6899999999999995</v>
      </c>
      <c r="I62">
        <v>8.49</v>
      </c>
    </row>
    <row r="63" spans="1:9" x14ac:dyDescent="0.25">
      <c r="A63" t="s">
        <v>9</v>
      </c>
      <c r="B63">
        <v>278</v>
      </c>
      <c r="C63" t="s">
        <v>15</v>
      </c>
      <c r="D63" t="s">
        <v>10</v>
      </c>
      <c r="E63" t="s">
        <v>10</v>
      </c>
      <c r="F63" t="s">
        <v>10</v>
      </c>
      <c r="G63" t="s">
        <v>16</v>
      </c>
      <c r="H63">
        <v>4.3</v>
      </c>
      <c r="I63">
        <v>8.7249999999999996</v>
      </c>
    </row>
    <row r="64" spans="1:9" x14ac:dyDescent="0.25">
      <c r="A64" t="s">
        <v>9</v>
      </c>
      <c r="B64">
        <v>413</v>
      </c>
      <c r="C64" t="s">
        <v>15</v>
      </c>
      <c r="D64" t="s">
        <v>10</v>
      </c>
      <c r="E64" t="s">
        <v>10</v>
      </c>
      <c r="F64" t="s">
        <v>10</v>
      </c>
      <c r="G64" t="s">
        <v>10</v>
      </c>
      <c r="H64">
        <v>11.7</v>
      </c>
      <c r="I64">
        <v>1.4099999999999997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1EB7-F234-4130-8F90-DF5B6DEFF0D2}">
  <dimension ref="A1:R35"/>
  <sheetViews>
    <sheetView topLeftCell="D1" workbookViewId="0">
      <selection activeCell="R10" sqref="R10"/>
    </sheetView>
  </sheetViews>
  <sheetFormatPr defaultRowHeight="15" x14ac:dyDescent="0.25"/>
  <cols>
    <col min="3" max="4" width="10.5703125" customWidth="1"/>
    <col min="5" max="5" width="9.7109375" customWidth="1"/>
    <col min="7" max="7" width="11.85546875" customWidth="1"/>
    <col min="8" max="8" width="10.5703125" customWidth="1"/>
    <col min="9" max="9" width="10.140625" customWidth="1"/>
    <col min="11" max="11" width="24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 x14ac:dyDescent="0.25">
      <c r="A2" t="s">
        <v>9</v>
      </c>
      <c r="B2">
        <v>366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>
        <v>4.67</v>
      </c>
      <c r="I2">
        <v>8.8300000000000018</v>
      </c>
    </row>
    <row r="3" spans="1:18" x14ac:dyDescent="0.25">
      <c r="A3" t="s">
        <v>9</v>
      </c>
      <c r="B3">
        <v>369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>
        <v>5.42</v>
      </c>
      <c r="I3">
        <v>6.3900000000000006</v>
      </c>
      <c r="K3" t="s">
        <v>17</v>
      </c>
    </row>
    <row r="4" spans="1:18" x14ac:dyDescent="0.25">
      <c r="A4" t="s">
        <v>9</v>
      </c>
      <c r="B4">
        <v>370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>
        <v>5.67</v>
      </c>
      <c r="I4">
        <v>6.38</v>
      </c>
    </row>
    <row r="5" spans="1:18" x14ac:dyDescent="0.25">
      <c r="A5" t="s">
        <v>9</v>
      </c>
      <c r="B5">
        <v>373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>
        <v>5.6000000000000005</v>
      </c>
      <c r="I5">
        <v>4.28</v>
      </c>
    </row>
    <row r="6" spans="1:18" x14ac:dyDescent="0.25">
      <c r="A6" t="s">
        <v>9</v>
      </c>
      <c r="B6">
        <v>379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>
        <v>6.83</v>
      </c>
      <c r="I6">
        <v>2.7399999999999998</v>
      </c>
      <c r="L6">
        <v>2018</v>
      </c>
      <c r="M6">
        <v>2019</v>
      </c>
      <c r="N6">
        <v>2020</v>
      </c>
      <c r="O6">
        <v>2021</v>
      </c>
      <c r="P6" t="s">
        <v>18</v>
      </c>
      <c r="Q6" t="s">
        <v>19</v>
      </c>
      <c r="R6" t="s">
        <v>20</v>
      </c>
    </row>
    <row r="7" spans="1:18" x14ac:dyDescent="0.25">
      <c r="A7" t="s">
        <v>9</v>
      </c>
      <c r="B7">
        <v>380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>
        <v>6.81</v>
      </c>
      <c r="I7">
        <v>2.96</v>
      </c>
      <c r="K7" t="s">
        <v>21</v>
      </c>
      <c r="L7">
        <v>1</v>
      </c>
      <c r="M7">
        <v>2</v>
      </c>
      <c r="N7">
        <v>1</v>
      </c>
      <c r="O7">
        <v>0</v>
      </c>
    </row>
    <row r="8" spans="1:18" x14ac:dyDescent="0.25">
      <c r="A8" t="s">
        <v>9</v>
      </c>
      <c r="B8">
        <v>381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>
        <v>6.29</v>
      </c>
      <c r="I8">
        <v>4.3900000000000006</v>
      </c>
      <c r="K8" t="s">
        <v>22</v>
      </c>
      <c r="L8">
        <v>34</v>
      </c>
      <c r="M8">
        <f>L8-L7</f>
        <v>33</v>
      </c>
      <c r="N8">
        <f>M8-M7</f>
        <v>31</v>
      </c>
      <c r="O8">
        <f>N8-N7</f>
        <v>30</v>
      </c>
    </row>
    <row r="9" spans="1:18" x14ac:dyDescent="0.25">
      <c r="A9" t="s">
        <v>9</v>
      </c>
      <c r="B9" t="s">
        <v>12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>
        <v>6.8375000000000004</v>
      </c>
      <c r="I9">
        <v>5.7249999999999996</v>
      </c>
      <c r="K9" t="s">
        <v>23</v>
      </c>
      <c r="L9">
        <f>(L7/L8)*100</f>
        <v>2.9411764705882351</v>
      </c>
      <c r="M9">
        <f t="shared" ref="M9:O9" si="0">(M7/M8)*100</f>
        <v>6.0606060606060606</v>
      </c>
      <c r="N9">
        <f t="shared" si="0"/>
        <v>3.225806451612903</v>
      </c>
      <c r="O9">
        <f t="shared" si="0"/>
        <v>0</v>
      </c>
      <c r="P9">
        <f>AVERAGE(L9:O9)</f>
        <v>3.0568972457017995</v>
      </c>
      <c r="Q9">
        <f>_xlfn.STDEV.S(L9:O9)</f>
        <v>2.4771495065328089</v>
      </c>
      <c r="R9">
        <f>Q9/SQRT(4)</f>
        <v>1.2385747532664044</v>
      </c>
    </row>
    <row r="10" spans="1:18" x14ac:dyDescent="0.25">
      <c r="A10" t="s">
        <v>9</v>
      </c>
      <c r="B10">
        <v>388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>
        <v>7.5100000000000007</v>
      </c>
      <c r="I10">
        <v>6.160000000000001</v>
      </c>
    </row>
    <row r="11" spans="1:18" x14ac:dyDescent="0.25">
      <c r="A11" t="s">
        <v>9</v>
      </c>
      <c r="B11">
        <v>394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>
        <v>7.2</v>
      </c>
      <c r="I11">
        <v>3.2299999999999995</v>
      </c>
    </row>
    <row r="12" spans="1:18" x14ac:dyDescent="0.25">
      <c r="A12" t="s">
        <v>9</v>
      </c>
      <c r="B12">
        <v>396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>
        <v>7.1</v>
      </c>
      <c r="I12">
        <v>3.06</v>
      </c>
    </row>
    <row r="13" spans="1:18" x14ac:dyDescent="0.25">
      <c r="A13" t="s">
        <v>9</v>
      </c>
      <c r="B13">
        <v>397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>
        <v>7.0300000000000011</v>
      </c>
      <c r="I13">
        <v>2.8300000000000005</v>
      </c>
    </row>
    <row r="14" spans="1:18" x14ac:dyDescent="0.25">
      <c r="A14" t="s">
        <v>9</v>
      </c>
      <c r="B14">
        <v>401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>
        <v>9.42</v>
      </c>
      <c r="I14">
        <v>2.46</v>
      </c>
    </row>
    <row r="15" spans="1:18" x14ac:dyDescent="0.25">
      <c r="A15" t="s">
        <v>9</v>
      </c>
      <c r="B15">
        <v>403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>
        <v>9.89</v>
      </c>
      <c r="I15">
        <v>4.66</v>
      </c>
    </row>
    <row r="16" spans="1:18" x14ac:dyDescent="0.25">
      <c r="A16" t="s">
        <v>9</v>
      </c>
      <c r="B16">
        <v>404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>
        <v>10.41</v>
      </c>
      <c r="I16">
        <v>7.81</v>
      </c>
    </row>
    <row r="17" spans="1:9" x14ac:dyDescent="0.25">
      <c r="A17" t="s">
        <v>9</v>
      </c>
      <c r="B17">
        <v>405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>
        <v>10.199999999999999</v>
      </c>
      <c r="I17">
        <v>8.69</v>
      </c>
    </row>
    <row r="18" spans="1:9" x14ac:dyDescent="0.25">
      <c r="A18" t="s">
        <v>9</v>
      </c>
      <c r="B18">
        <v>365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>
        <v>4.33</v>
      </c>
      <c r="I18">
        <v>6.4599999999999991</v>
      </c>
    </row>
    <row r="19" spans="1:9" x14ac:dyDescent="0.25">
      <c r="A19" t="s">
        <v>9</v>
      </c>
      <c r="B19">
        <v>372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>
        <v>5.85</v>
      </c>
      <c r="I19">
        <v>5.5</v>
      </c>
    </row>
    <row r="20" spans="1:9" x14ac:dyDescent="0.25">
      <c r="A20" t="s">
        <v>9</v>
      </c>
      <c r="B20">
        <v>374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>
        <v>5.75</v>
      </c>
      <c r="I20">
        <v>4.2</v>
      </c>
    </row>
    <row r="21" spans="1:9" x14ac:dyDescent="0.25">
      <c r="A21" t="s">
        <v>9</v>
      </c>
      <c r="B21">
        <v>375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>
        <v>5.82</v>
      </c>
      <c r="I21">
        <v>4.3199999999999994</v>
      </c>
    </row>
    <row r="22" spans="1:9" x14ac:dyDescent="0.25">
      <c r="A22" t="s">
        <v>9</v>
      </c>
      <c r="B22">
        <v>392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>
        <v>7.5</v>
      </c>
      <c r="I22">
        <v>3.53</v>
      </c>
    </row>
    <row r="23" spans="1:9" x14ac:dyDescent="0.25">
      <c r="A23" t="s">
        <v>9</v>
      </c>
      <c r="B23">
        <v>398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>
        <v>7.07</v>
      </c>
      <c r="I23">
        <v>2.44</v>
      </c>
    </row>
    <row r="24" spans="1:9" x14ac:dyDescent="0.25">
      <c r="A24" t="s">
        <v>9</v>
      </c>
      <c r="B24">
        <v>402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>
        <v>9.23</v>
      </c>
      <c r="I24">
        <v>3.3600000000000003</v>
      </c>
    </row>
    <row r="25" spans="1:9" x14ac:dyDescent="0.25">
      <c r="A25" t="s">
        <v>9</v>
      </c>
      <c r="B25">
        <v>406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>
        <v>11.440000000000001</v>
      </c>
      <c r="I25">
        <v>1.0900000000000003</v>
      </c>
    </row>
    <row r="26" spans="1:9" x14ac:dyDescent="0.25">
      <c r="A26" t="s">
        <v>9</v>
      </c>
      <c r="B26">
        <v>382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>
        <v>5.9399999999999995</v>
      </c>
      <c r="I26">
        <v>4.49</v>
      </c>
    </row>
    <row r="27" spans="1:9" x14ac:dyDescent="0.25">
      <c r="A27" t="s">
        <v>9</v>
      </c>
      <c r="B27">
        <v>384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>
        <v>6.25</v>
      </c>
      <c r="I27">
        <v>5.62</v>
      </c>
    </row>
    <row r="28" spans="1:9" x14ac:dyDescent="0.25">
      <c r="A28" t="s">
        <v>9</v>
      </c>
      <c r="B28">
        <v>387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>
        <v>6.49</v>
      </c>
      <c r="I28">
        <v>5.9599999999999991</v>
      </c>
    </row>
    <row r="29" spans="1:9" x14ac:dyDescent="0.25">
      <c r="A29" t="s">
        <v>9</v>
      </c>
      <c r="B29">
        <v>399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>
        <v>7.2099999999999991</v>
      </c>
      <c r="I29">
        <v>1.4600000000000002</v>
      </c>
    </row>
    <row r="30" spans="1:9" x14ac:dyDescent="0.25">
      <c r="A30" t="s">
        <v>9</v>
      </c>
      <c r="B30">
        <v>407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>
        <v>11.080000000000002</v>
      </c>
      <c r="I30">
        <v>1.49</v>
      </c>
    </row>
    <row r="31" spans="1:9" x14ac:dyDescent="0.25">
      <c r="A31" t="s">
        <v>9</v>
      </c>
      <c r="B31">
        <v>408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>
        <v>13.559999999999999</v>
      </c>
      <c r="I31">
        <v>1.05</v>
      </c>
    </row>
    <row r="32" spans="1:9" x14ac:dyDescent="0.25">
      <c r="A32" t="s">
        <v>9</v>
      </c>
      <c r="B32">
        <v>367</v>
      </c>
      <c r="C32" t="s">
        <v>10</v>
      </c>
      <c r="D32" t="s">
        <v>10</v>
      </c>
      <c r="E32" s="1" t="s">
        <v>11</v>
      </c>
      <c r="F32" t="s">
        <v>13</v>
      </c>
      <c r="G32" t="s">
        <v>13</v>
      </c>
      <c r="H32">
        <v>5.4250000000000007</v>
      </c>
      <c r="I32">
        <v>5.9249999999999998</v>
      </c>
    </row>
    <row r="33" spans="1:9" x14ac:dyDescent="0.25">
      <c r="A33" t="s">
        <v>9</v>
      </c>
      <c r="B33">
        <v>389</v>
      </c>
      <c r="C33" t="s">
        <v>10</v>
      </c>
      <c r="D33" s="1" t="s">
        <v>13</v>
      </c>
      <c r="E33" t="s">
        <v>13</v>
      </c>
      <c r="F33" t="s">
        <v>13</v>
      </c>
      <c r="G33" t="s">
        <v>13</v>
      </c>
      <c r="H33">
        <v>7.6</v>
      </c>
      <c r="I33">
        <v>6.05</v>
      </c>
    </row>
    <row r="34" spans="1:9" x14ac:dyDescent="0.25">
      <c r="A34" s="2" t="s">
        <v>9</v>
      </c>
      <c r="B34" s="2">
        <v>400</v>
      </c>
      <c r="C34" t="s">
        <v>10</v>
      </c>
      <c r="D34" t="s">
        <v>10</v>
      </c>
      <c r="E34" s="1" t="s">
        <v>13</v>
      </c>
      <c r="F34" t="s">
        <v>13</v>
      </c>
      <c r="G34" t="s">
        <v>13</v>
      </c>
      <c r="H34" s="2"/>
      <c r="I34" s="2"/>
    </row>
    <row r="35" spans="1:9" x14ac:dyDescent="0.25">
      <c r="A35" t="s">
        <v>9</v>
      </c>
      <c r="B35">
        <v>383</v>
      </c>
      <c r="C35" t="s">
        <v>10</v>
      </c>
      <c r="D35" t="s">
        <v>10</v>
      </c>
      <c r="E35" t="s">
        <v>10</v>
      </c>
      <c r="F35" s="1" t="s">
        <v>11</v>
      </c>
      <c r="G35" t="s">
        <v>11</v>
      </c>
      <c r="H35">
        <v>6.2666666666666666</v>
      </c>
      <c r="I35">
        <v>5.0333333333333341</v>
      </c>
    </row>
  </sheetData>
  <sortState xmlns:xlrd2="http://schemas.microsoft.com/office/spreadsheetml/2017/richdata2" ref="A2:I35">
    <sortCondition ref="G2:G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7598-D158-4B62-8ED4-44441C478E3E}">
  <dimension ref="A1:U27"/>
  <sheetViews>
    <sheetView tabSelected="1" topLeftCell="A7" workbookViewId="0">
      <selection activeCell="U18" sqref="U18"/>
    </sheetView>
  </sheetViews>
  <sheetFormatPr defaultRowHeight="15" x14ac:dyDescent="0.25"/>
  <cols>
    <col min="3" max="4" width="10.5703125" customWidth="1"/>
    <col min="5" max="5" width="9.7109375" customWidth="1"/>
    <col min="7" max="7" width="11.85546875" customWidth="1"/>
    <col min="8" max="8" width="10.5703125" customWidth="1"/>
    <col min="9" max="9" width="10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1" x14ac:dyDescent="0.25">
      <c r="A2" t="s">
        <v>9</v>
      </c>
      <c r="B2">
        <v>371</v>
      </c>
      <c r="C2" t="s">
        <v>14</v>
      </c>
      <c r="D2" s="3" t="s">
        <v>24</v>
      </c>
      <c r="E2" t="s">
        <v>13</v>
      </c>
      <c r="F2" t="s">
        <v>13</v>
      </c>
      <c r="G2" t="s">
        <v>13</v>
      </c>
      <c r="H2">
        <v>5.65</v>
      </c>
      <c r="I2">
        <v>6.3</v>
      </c>
    </row>
    <row r="3" spans="1:21" x14ac:dyDescent="0.25">
      <c r="A3" t="s">
        <v>9</v>
      </c>
      <c r="B3">
        <v>376</v>
      </c>
      <c r="C3" t="s">
        <v>14</v>
      </c>
      <c r="D3" s="3" t="s">
        <v>24</v>
      </c>
      <c r="E3" t="s">
        <v>13</v>
      </c>
      <c r="F3" t="s">
        <v>13</v>
      </c>
      <c r="G3" t="s">
        <v>13</v>
      </c>
      <c r="H3">
        <v>6.7750000000000004</v>
      </c>
      <c r="I3">
        <v>2.6</v>
      </c>
    </row>
    <row r="4" spans="1:21" x14ac:dyDescent="0.25">
      <c r="A4" t="s">
        <v>9</v>
      </c>
      <c r="B4">
        <v>378</v>
      </c>
      <c r="C4" t="s">
        <v>14</v>
      </c>
      <c r="D4" s="3" t="s">
        <v>24</v>
      </c>
      <c r="E4" t="s">
        <v>13</v>
      </c>
      <c r="F4" t="s">
        <v>13</v>
      </c>
      <c r="G4" t="s">
        <v>13</v>
      </c>
      <c r="H4">
        <v>6.6</v>
      </c>
      <c r="I4">
        <v>2.7749999999999999</v>
      </c>
    </row>
    <row r="5" spans="1:21" x14ac:dyDescent="0.25">
      <c r="A5" t="s">
        <v>9</v>
      </c>
      <c r="B5">
        <v>385</v>
      </c>
      <c r="C5" t="s">
        <v>14</v>
      </c>
      <c r="D5" s="3" t="s">
        <v>24</v>
      </c>
      <c r="E5" t="s">
        <v>13</v>
      </c>
      <c r="F5" t="s">
        <v>13</v>
      </c>
      <c r="G5" t="s">
        <v>13</v>
      </c>
      <c r="H5">
        <v>6.7</v>
      </c>
      <c r="I5">
        <v>5.75</v>
      </c>
    </row>
    <row r="6" spans="1:21" x14ac:dyDescent="0.25">
      <c r="A6" t="s">
        <v>9</v>
      </c>
      <c r="B6">
        <v>391</v>
      </c>
      <c r="C6" t="s">
        <v>14</v>
      </c>
      <c r="D6" s="3" t="s">
        <v>24</v>
      </c>
      <c r="E6" t="s">
        <v>13</v>
      </c>
      <c r="F6" t="s">
        <v>13</v>
      </c>
      <c r="G6" t="s">
        <v>13</v>
      </c>
      <c r="H6">
        <v>7.4</v>
      </c>
      <c r="I6">
        <v>3.5750000000000002</v>
      </c>
    </row>
    <row r="7" spans="1:21" x14ac:dyDescent="0.25">
      <c r="A7" t="s">
        <v>9</v>
      </c>
      <c r="B7">
        <v>395</v>
      </c>
      <c r="C7" t="s">
        <v>14</v>
      </c>
      <c r="D7" s="3" t="s">
        <v>24</v>
      </c>
      <c r="E7" t="s">
        <v>13</v>
      </c>
      <c r="F7" t="s">
        <v>13</v>
      </c>
      <c r="G7" t="s">
        <v>13</v>
      </c>
      <c r="H7">
        <v>7.3249999999999993</v>
      </c>
      <c r="I7">
        <v>3.1749999999999998</v>
      </c>
    </row>
    <row r="8" spans="1:21" x14ac:dyDescent="0.25">
      <c r="A8" t="s">
        <v>9</v>
      </c>
      <c r="B8">
        <v>368</v>
      </c>
      <c r="C8" t="s">
        <v>14</v>
      </c>
      <c r="D8" s="3" t="s">
        <v>24</v>
      </c>
      <c r="E8" t="s">
        <v>10</v>
      </c>
      <c r="F8" t="s">
        <v>10</v>
      </c>
      <c r="G8" t="s">
        <v>10</v>
      </c>
      <c r="H8">
        <v>5.47</v>
      </c>
      <c r="I8">
        <v>5.9</v>
      </c>
    </row>
    <row r="9" spans="1:21" x14ac:dyDescent="0.25">
      <c r="A9" t="s">
        <v>9</v>
      </c>
      <c r="B9">
        <v>377</v>
      </c>
      <c r="C9" t="s">
        <v>14</v>
      </c>
      <c r="D9" s="3" t="s">
        <v>24</v>
      </c>
      <c r="E9" t="s">
        <v>10</v>
      </c>
      <c r="F9" t="s">
        <v>10</v>
      </c>
      <c r="G9" t="s">
        <v>10</v>
      </c>
      <c r="H9">
        <v>6.62</v>
      </c>
      <c r="I9">
        <v>2.6700000000000004</v>
      </c>
      <c r="M9" t="s">
        <v>25</v>
      </c>
    </row>
    <row r="10" spans="1:21" x14ac:dyDescent="0.25">
      <c r="A10" t="s">
        <v>9</v>
      </c>
      <c r="B10">
        <v>390</v>
      </c>
      <c r="C10" t="s">
        <v>14</v>
      </c>
      <c r="D10" s="3" t="s">
        <v>24</v>
      </c>
      <c r="E10" t="s">
        <v>10</v>
      </c>
      <c r="F10" t="s">
        <v>10</v>
      </c>
      <c r="G10" t="s">
        <v>10</v>
      </c>
      <c r="H10">
        <v>7.339999999999999</v>
      </c>
      <c r="I10">
        <v>3.62</v>
      </c>
      <c r="M10">
        <v>2017</v>
      </c>
      <c r="N10">
        <v>2018</v>
      </c>
      <c r="O10">
        <v>2019</v>
      </c>
      <c r="P10">
        <v>2020</v>
      </c>
      <c r="Q10">
        <v>2021</v>
      </c>
      <c r="R10" t="s">
        <v>26</v>
      </c>
      <c r="S10" t="s">
        <v>27</v>
      </c>
      <c r="T10" t="s">
        <v>19</v>
      </c>
      <c r="U10" t="s">
        <v>20</v>
      </c>
    </row>
    <row r="11" spans="1:21" x14ac:dyDescent="0.25">
      <c r="A11" t="s">
        <v>9</v>
      </c>
      <c r="B11">
        <v>393</v>
      </c>
      <c r="C11" t="s">
        <v>14</v>
      </c>
      <c r="D11" s="3" t="s">
        <v>24</v>
      </c>
      <c r="E11" t="s">
        <v>10</v>
      </c>
      <c r="F11" t="s">
        <v>10</v>
      </c>
      <c r="G11" t="s">
        <v>13</v>
      </c>
      <c r="H11">
        <v>6.9874999999999998</v>
      </c>
      <c r="I11">
        <v>3.25</v>
      </c>
      <c r="L11" t="s">
        <v>25</v>
      </c>
      <c r="M11">
        <v>12</v>
      </c>
      <c r="N11">
        <v>3</v>
      </c>
      <c r="O11">
        <v>6</v>
      </c>
      <c r="P11">
        <v>5</v>
      </c>
      <c r="Q11">
        <v>0</v>
      </c>
      <c r="R11">
        <f>SUM(M11:Q11)</f>
        <v>26</v>
      </c>
      <c r="S11">
        <f>SUM(M11:P11)</f>
        <v>26</v>
      </c>
    </row>
    <row r="12" spans="1:21" x14ac:dyDescent="0.25">
      <c r="A12" t="s">
        <v>9</v>
      </c>
      <c r="B12">
        <v>573</v>
      </c>
      <c r="C12" t="s">
        <v>14</v>
      </c>
      <c r="D12" s="3" t="s">
        <v>24</v>
      </c>
      <c r="E12" t="s">
        <v>10</v>
      </c>
      <c r="F12" t="s">
        <v>10</v>
      </c>
      <c r="G12" t="s">
        <v>10</v>
      </c>
      <c r="H12">
        <v>1.3375000000000001</v>
      </c>
      <c r="I12">
        <v>3.2</v>
      </c>
      <c r="L12" t="s">
        <v>28</v>
      </c>
      <c r="N12">
        <v>0</v>
      </c>
      <c r="O12">
        <v>8</v>
      </c>
      <c r="P12">
        <v>3</v>
      </c>
      <c r="Q12">
        <v>2</v>
      </c>
      <c r="R12">
        <f t="shared" ref="R12" si="0">SUM(M12:Q12)</f>
        <v>13</v>
      </c>
      <c r="S12">
        <f>SUM(N12:Q12)</f>
        <v>13</v>
      </c>
    </row>
    <row r="13" spans="1:21" x14ac:dyDescent="0.25">
      <c r="A13" t="s">
        <v>9</v>
      </c>
      <c r="B13">
        <v>574</v>
      </c>
      <c r="C13" t="s">
        <v>14</v>
      </c>
      <c r="D13" s="3" t="s">
        <v>24</v>
      </c>
      <c r="E13" t="s">
        <v>10</v>
      </c>
      <c r="F13" t="s">
        <v>10</v>
      </c>
      <c r="G13" t="s">
        <v>10</v>
      </c>
      <c r="H13">
        <v>4.7</v>
      </c>
      <c r="I13">
        <v>3.7</v>
      </c>
      <c r="L13" t="s">
        <v>29</v>
      </c>
      <c r="M13">
        <v>12</v>
      </c>
      <c r="N13">
        <v>1</v>
      </c>
      <c r="O13">
        <v>3</v>
      </c>
      <c r="P13">
        <v>4</v>
      </c>
    </row>
    <row r="14" spans="1:21" x14ac:dyDescent="0.25">
      <c r="A14" t="s">
        <v>9</v>
      </c>
      <c r="B14">
        <v>575</v>
      </c>
      <c r="D14" t="s">
        <v>14</v>
      </c>
      <c r="E14" t="s">
        <v>13</v>
      </c>
      <c r="F14" t="s">
        <v>13</v>
      </c>
      <c r="G14" t="s">
        <v>13</v>
      </c>
      <c r="H14">
        <v>5.5</v>
      </c>
      <c r="I14">
        <v>5.05</v>
      </c>
      <c r="L14" t="s">
        <v>30</v>
      </c>
      <c r="N14">
        <v>1</v>
      </c>
      <c r="O14">
        <v>2</v>
      </c>
      <c r="P14">
        <v>1</v>
      </c>
      <c r="Q14">
        <v>0</v>
      </c>
      <c r="R14">
        <f>SUM(N14:Q14)</f>
        <v>4</v>
      </c>
    </row>
    <row r="15" spans="1:21" x14ac:dyDescent="0.25">
      <c r="A15" t="s">
        <v>9</v>
      </c>
      <c r="B15">
        <v>576</v>
      </c>
      <c r="D15" t="s">
        <v>14</v>
      </c>
      <c r="E15" t="s">
        <v>13</v>
      </c>
      <c r="F15" t="s">
        <v>13</v>
      </c>
      <c r="G15" t="s">
        <v>13</v>
      </c>
      <c r="H15">
        <v>6.3</v>
      </c>
      <c r="I15">
        <v>5.6</v>
      </c>
      <c r="L15" t="s">
        <v>31</v>
      </c>
      <c r="M15">
        <v>34</v>
      </c>
      <c r="N15">
        <f>M15+M11</f>
        <v>46</v>
      </c>
      <c r="O15">
        <f>N15+N11-N12-N14</f>
        <v>48</v>
      </c>
      <c r="P15">
        <f>O15+O11-O12-O14</f>
        <v>44</v>
      </c>
      <c r="Q15">
        <f>P15+P11-P12-P14</f>
        <v>45</v>
      </c>
    </row>
    <row r="16" spans="1:21" x14ac:dyDescent="0.25">
      <c r="A16" t="s">
        <v>9</v>
      </c>
      <c r="B16">
        <v>682</v>
      </c>
      <c r="D16" t="s">
        <v>14</v>
      </c>
      <c r="E16" s="3" t="s">
        <v>24</v>
      </c>
      <c r="F16" t="s">
        <v>10</v>
      </c>
      <c r="G16" t="s">
        <v>10</v>
      </c>
      <c r="H16">
        <v>11.233333333333334</v>
      </c>
      <c r="I16">
        <v>11.566666666666668</v>
      </c>
      <c r="L16" t="s">
        <v>32</v>
      </c>
      <c r="M16">
        <f>(M13/M15)*100</f>
        <v>35.294117647058826</v>
      </c>
      <c r="N16">
        <f t="shared" ref="N16:P16" si="1">(N13/N15)*100</f>
        <v>2.1739130434782608</v>
      </c>
      <c r="O16">
        <f t="shared" si="1"/>
        <v>6.25</v>
      </c>
      <c r="P16">
        <f t="shared" si="1"/>
        <v>9.0909090909090917</v>
      </c>
    </row>
    <row r="17" spans="1:21" x14ac:dyDescent="0.25">
      <c r="A17" t="s">
        <v>9</v>
      </c>
      <c r="B17">
        <v>848</v>
      </c>
      <c r="E17" t="s">
        <v>14</v>
      </c>
      <c r="F17" t="s">
        <v>13</v>
      </c>
      <c r="G17" t="s">
        <v>13</v>
      </c>
      <c r="H17">
        <v>5.3</v>
      </c>
      <c r="I17">
        <v>7.1</v>
      </c>
      <c r="L17" t="s">
        <v>32</v>
      </c>
      <c r="M17">
        <v>35.294117647058826</v>
      </c>
      <c r="N17">
        <v>2.1739130434782608</v>
      </c>
      <c r="O17">
        <v>6.25</v>
      </c>
      <c r="P17">
        <v>9.0909090909090917</v>
      </c>
      <c r="R17">
        <f>AVERAGE(M17:P17)</f>
        <v>13.202234945361544</v>
      </c>
      <c r="T17">
        <f>_xlfn.STDEV.S(M17:P17)</f>
        <v>14.999019260095036</v>
      </c>
      <c r="U17">
        <f>T17/SQRT(4)</f>
        <v>7.4995096300475179</v>
      </c>
    </row>
    <row r="18" spans="1:21" x14ac:dyDescent="0.25">
      <c r="A18" t="s">
        <v>9</v>
      </c>
      <c r="B18">
        <v>849</v>
      </c>
      <c r="E18" t="s">
        <v>14</v>
      </c>
      <c r="F18" t="s">
        <v>13</v>
      </c>
      <c r="G18" t="s">
        <v>13</v>
      </c>
      <c r="H18">
        <v>6.75</v>
      </c>
      <c r="I18">
        <v>2.6</v>
      </c>
      <c r="L18" t="s">
        <v>29</v>
      </c>
      <c r="S18">
        <f>S11-S12</f>
        <v>13</v>
      </c>
    </row>
    <row r="19" spans="1:21" x14ac:dyDescent="0.25">
      <c r="A19" t="s">
        <v>9</v>
      </c>
      <c r="B19">
        <v>851</v>
      </c>
      <c r="E19" t="s">
        <v>14</v>
      </c>
      <c r="F19" t="s">
        <v>13</v>
      </c>
      <c r="G19" t="s">
        <v>13</v>
      </c>
      <c r="H19">
        <v>7.45</v>
      </c>
      <c r="I19">
        <v>6.35</v>
      </c>
      <c r="L19" t="s">
        <v>33</v>
      </c>
      <c r="S19">
        <f>34-R14+S18</f>
        <v>43</v>
      </c>
    </row>
    <row r="20" spans="1:21" x14ac:dyDescent="0.25">
      <c r="A20" t="s">
        <v>9</v>
      </c>
      <c r="B20">
        <v>683</v>
      </c>
      <c r="E20" t="s">
        <v>14</v>
      </c>
      <c r="F20" s="3" t="s">
        <v>24</v>
      </c>
      <c r="G20" t="s">
        <v>10</v>
      </c>
      <c r="H20">
        <v>4.5333333333333341</v>
      </c>
      <c r="I20">
        <v>8.9166666666666661</v>
      </c>
    </row>
    <row r="21" spans="1:21" x14ac:dyDescent="0.25">
      <c r="A21" t="s">
        <v>9</v>
      </c>
      <c r="B21">
        <v>850</v>
      </c>
      <c r="E21" t="s">
        <v>14</v>
      </c>
      <c r="F21" s="3" t="s">
        <v>24</v>
      </c>
      <c r="G21" t="s">
        <v>10</v>
      </c>
      <c r="H21">
        <v>7.0166666666666666</v>
      </c>
      <c r="I21">
        <v>2.9333333333333336</v>
      </c>
    </row>
    <row r="22" spans="1:21" x14ac:dyDescent="0.25">
      <c r="A22" t="s">
        <v>9</v>
      </c>
      <c r="B22">
        <v>852</v>
      </c>
      <c r="E22" t="s">
        <v>14</v>
      </c>
      <c r="F22" s="3" t="s">
        <v>24</v>
      </c>
      <c r="G22" t="s">
        <v>10</v>
      </c>
      <c r="H22">
        <v>14.25</v>
      </c>
      <c r="I22">
        <v>1.2666666666666666</v>
      </c>
    </row>
    <row r="23" spans="1:21" x14ac:dyDescent="0.25">
      <c r="A23" t="s">
        <v>9</v>
      </c>
      <c r="B23">
        <v>950</v>
      </c>
      <c r="F23" t="s">
        <v>14</v>
      </c>
      <c r="G23" s="3" t="s">
        <v>24</v>
      </c>
      <c r="H23">
        <v>0.625</v>
      </c>
      <c r="I23">
        <v>5.0250000000000004</v>
      </c>
    </row>
    <row r="24" spans="1:21" x14ac:dyDescent="0.25">
      <c r="A24" t="s">
        <v>9</v>
      </c>
      <c r="B24">
        <v>951</v>
      </c>
      <c r="F24" t="s">
        <v>14</v>
      </c>
      <c r="G24" s="3" t="s">
        <v>24</v>
      </c>
      <c r="H24">
        <v>2.2000000000000002</v>
      </c>
      <c r="I24">
        <v>9.5749999999999993</v>
      </c>
    </row>
    <row r="25" spans="1:21" x14ac:dyDescent="0.25">
      <c r="A25" t="s">
        <v>9</v>
      </c>
      <c r="B25">
        <v>952</v>
      </c>
      <c r="F25" t="s">
        <v>14</v>
      </c>
      <c r="G25" t="s">
        <v>13</v>
      </c>
      <c r="H25">
        <v>7.6</v>
      </c>
      <c r="I25">
        <v>2.6</v>
      </c>
    </row>
    <row r="26" spans="1:21" x14ac:dyDescent="0.25">
      <c r="A26" t="s">
        <v>9</v>
      </c>
      <c r="B26">
        <v>953</v>
      </c>
      <c r="F26" t="s">
        <v>14</v>
      </c>
      <c r="G26" s="3" t="s">
        <v>24</v>
      </c>
      <c r="H26">
        <v>9.8249999999999993</v>
      </c>
      <c r="I26">
        <v>4.75</v>
      </c>
    </row>
    <row r="27" spans="1:21" x14ac:dyDescent="0.25">
      <c r="A27" t="s">
        <v>9</v>
      </c>
      <c r="B27">
        <v>1281</v>
      </c>
      <c r="F27" t="s">
        <v>14</v>
      </c>
      <c r="G27" s="3" t="s">
        <v>24</v>
      </c>
      <c r="H27">
        <v>6.35</v>
      </c>
      <c r="I27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Existing Dead</vt:lpstr>
      <vt:lpstr>Germinants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OShea</dc:creator>
  <cp:keywords/>
  <dc:description/>
  <cp:lastModifiedBy>Neil Diamond</cp:lastModifiedBy>
  <cp:revision/>
  <dcterms:created xsi:type="dcterms:W3CDTF">2022-03-01T04:21:25Z</dcterms:created>
  <dcterms:modified xsi:type="dcterms:W3CDTF">2024-09-26T00:16:16Z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2023-07-15T07:36:19Z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06a55aa8-ec7f-419b-a97d-503336049838</vt:lpwstr>
  </property>
  <property fmtid="{D5CDD505-2E9C-101B-9397-08002B2CF9AE}" pid="8" name="MSIP_Label_d7dc88d9-fa17-47eb-a208-3e66f59d50e5_ContentBits">
    <vt:lpwstr>0</vt:lpwstr>
  </property>
</Properties>
</file>