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d\OneDrive\Documents\MeganOShea\UpdatedData3\"/>
    </mc:Choice>
  </mc:AlternateContent>
  <xr:revisionPtr revIDLastSave="0" documentId="8_{44B96071-9F1F-4C89-9E06-5BC14059FDDD}" xr6:coauthVersionLast="47" xr6:coauthVersionMax="47" xr10:uidLastSave="{00000000-0000-0000-0000-000000000000}"/>
  <bookViews>
    <workbookView xWindow="3075" yWindow="3075" windowWidth="28800" windowHeight="15345" firstSheet="2" activeTab="2" xr2:uid="{63CACAA9-ACE0-4F5A-A0A0-0B250EBB91AE}"/>
  </bookViews>
  <sheets>
    <sheet name="Data" sheetId="1" r:id="rId1"/>
    <sheet name="Existing Dead" sheetId="2" r:id="rId2"/>
    <sheet name="Germinan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3" l="1"/>
  <c r="T25" i="3"/>
  <c r="R25" i="3"/>
  <c r="P24" i="3"/>
  <c r="O24" i="3"/>
  <c r="N24" i="3"/>
  <c r="M24" i="3"/>
  <c r="N23" i="3"/>
  <c r="O23" i="3" s="1"/>
  <c r="R20" i="3"/>
  <c r="S19" i="3"/>
  <c r="S26" i="3" s="1"/>
  <c r="R27" i="3" s="1"/>
  <c r="R19" i="3"/>
  <c r="R11" i="3"/>
  <c r="R7" i="3"/>
  <c r="S6" i="3"/>
  <c r="S12" i="3" s="1"/>
  <c r="R13" i="3" s="1"/>
  <c r="R6" i="3"/>
  <c r="N10" i="3"/>
  <c r="M10" i="3"/>
  <c r="N9" i="3"/>
  <c r="O9" i="3" s="1"/>
  <c r="P9" i="3" l="1"/>
  <c r="O10" i="3"/>
  <c r="P23" i="3"/>
  <c r="Q9" i="3" l="1"/>
  <c r="Q10" i="3" s="1"/>
  <c r="P10" i="3"/>
  <c r="Q23" i="3"/>
</calcChain>
</file>

<file path=xl/sharedStrings.xml><?xml version="1.0" encoding="utf-8"?>
<sst xmlns="http://schemas.openxmlformats.org/spreadsheetml/2006/main" count="508" uniqueCount="37">
  <si>
    <t>Grid</t>
  </si>
  <si>
    <t>Tag</t>
  </si>
  <si>
    <t>Status 2017</t>
  </si>
  <si>
    <t>Status 2018</t>
  </si>
  <si>
    <t>Status 2019</t>
  </si>
  <si>
    <t>Status 2020</t>
  </si>
  <si>
    <t>Status 2021</t>
  </si>
  <si>
    <t>X-axis</t>
  </si>
  <si>
    <t>y-axis</t>
  </si>
  <si>
    <t>B</t>
  </si>
  <si>
    <t>109/R1093</t>
  </si>
  <si>
    <t>Existing</t>
  </si>
  <si>
    <t>Alive</t>
  </si>
  <si>
    <t>250/R1237</t>
  </si>
  <si>
    <t>Germinant</t>
  </si>
  <si>
    <t>Dead</t>
  </si>
  <si>
    <t>Germinant?</t>
  </si>
  <si>
    <t>Translocated</t>
  </si>
  <si>
    <t>Supplement</t>
  </si>
  <si>
    <t>Initial population (2017) = 12</t>
  </si>
  <si>
    <t>Mortality</t>
  </si>
  <si>
    <t>Average</t>
  </si>
  <si>
    <t>Number existing plants</t>
  </si>
  <si>
    <t>% Mortality</t>
  </si>
  <si>
    <t>Recruit</t>
  </si>
  <si>
    <t>Germinants</t>
  </si>
  <si>
    <t>Total</t>
  </si>
  <si>
    <t>Recruits = (germs 2017-2020) - Germ deaths (2018-2021)</t>
  </si>
  <si>
    <t>Germinant deaths</t>
  </si>
  <si>
    <t>Existing plant deaths</t>
  </si>
  <si>
    <t>Yearly starters</t>
  </si>
  <si>
    <t>Natality</t>
  </si>
  <si>
    <t>Recruits</t>
  </si>
  <si>
    <t>Final pop</t>
  </si>
  <si>
    <t>STDEV</t>
  </si>
  <si>
    <t>STERR</t>
  </si>
  <si>
    <t>Recruitment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</si>
</sst>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6BBB-2E6E-401B-9705-62BFCCAEE869}">
  <dimension ref="A1:V49"/>
  <sheetViews>
    <sheetView topLeftCell="B1" workbookViewId="0">
      <selection activeCell="B1" sqref="A1:XFD1048576"/>
    </sheetView>
  </sheetViews>
  <sheetFormatPr defaultRowHeight="15" x14ac:dyDescent="0.25"/>
  <sheetData>
    <row r="1" spans="1:22" ht="3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t="s">
        <v>9</v>
      </c>
      <c r="B2" t="s">
        <v>10</v>
      </c>
      <c r="C2" t="s">
        <v>11</v>
      </c>
      <c r="D2" t="s">
        <v>12</v>
      </c>
      <c r="E2" t="s">
        <v>12</v>
      </c>
      <c r="F2" t="s">
        <v>12</v>
      </c>
      <c r="G2" t="s">
        <v>12</v>
      </c>
      <c r="H2">
        <v>0.71</v>
      </c>
      <c r="I2">
        <v>11.41</v>
      </c>
    </row>
    <row r="3" spans="1:22" x14ac:dyDescent="0.25">
      <c r="A3" t="s">
        <v>9</v>
      </c>
      <c r="B3">
        <v>240</v>
      </c>
      <c r="C3" t="s">
        <v>11</v>
      </c>
      <c r="D3" t="s">
        <v>12</v>
      </c>
      <c r="E3" t="s">
        <v>12</v>
      </c>
      <c r="F3" t="s">
        <v>12</v>
      </c>
      <c r="G3" t="s">
        <v>12</v>
      </c>
      <c r="H3">
        <v>4.5600000000000005</v>
      </c>
      <c r="I3">
        <v>9.85</v>
      </c>
    </row>
    <row r="4" spans="1:22" x14ac:dyDescent="0.25">
      <c r="A4" t="s">
        <v>9</v>
      </c>
      <c r="B4">
        <v>241</v>
      </c>
      <c r="C4" t="s">
        <v>11</v>
      </c>
      <c r="D4" t="s">
        <v>12</v>
      </c>
      <c r="E4" t="s">
        <v>12</v>
      </c>
      <c r="F4" t="s">
        <v>12</v>
      </c>
      <c r="G4" t="s">
        <v>12</v>
      </c>
      <c r="H4">
        <v>6.75</v>
      </c>
      <c r="I4">
        <v>9.3099999999999987</v>
      </c>
    </row>
    <row r="5" spans="1:22" x14ac:dyDescent="0.25">
      <c r="A5" t="s">
        <v>9</v>
      </c>
      <c r="B5">
        <v>242</v>
      </c>
      <c r="C5" t="s">
        <v>11</v>
      </c>
      <c r="D5" t="s">
        <v>12</v>
      </c>
      <c r="E5" t="s">
        <v>12</v>
      </c>
      <c r="F5" t="s">
        <v>12</v>
      </c>
      <c r="G5" t="s">
        <v>12</v>
      </c>
      <c r="H5">
        <v>7.51</v>
      </c>
      <c r="I5">
        <v>9.2200000000000006</v>
      </c>
    </row>
    <row r="6" spans="1:22" x14ac:dyDescent="0.25">
      <c r="A6" t="s">
        <v>9</v>
      </c>
      <c r="B6">
        <v>244</v>
      </c>
      <c r="C6" t="s">
        <v>11</v>
      </c>
      <c r="D6" t="s">
        <v>12</v>
      </c>
      <c r="E6" t="s">
        <v>12</v>
      </c>
      <c r="F6" t="s">
        <v>12</v>
      </c>
      <c r="G6" t="s">
        <v>12</v>
      </c>
      <c r="H6">
        <v>10.7</v>
      </c>
      <c r="I6">
        <v>2.94</v>
      </c>
    </row>
    <row r="7" spans="1:22" x14ac:dyDescent="0.25">
      <c r="A7" t="s">
        <v>9</v>
      </c>
      <c r="B7">
        <v>245</v>
      </c>
      <c r="C7" t="s">
        <v>11</v>
      </c>
      <c r="D7" t="s">
        <v>12</v>
      </c>
      <c r="E7" t="s">
        <v>12</v>
      </c>
      <c r="F7" t="s">
        <v>12</v>
      </c>
      <c r="G7" t="s">
        <v>12</v>
      </c>
      <c r="H7">
        <v>10.530000000000001</v>
      </c>
      <c r="I7">
        <v>5.51</v>
      </c>
    </row>
    <row r="8" spans="1:22" x14ac:dyDescent="0.25">
      <c r="A8" t="s">
        <v>9</v>
      </c>
      <c r="B8">
        <v>247</v>
      </c>
      <c r="C8" t="s">
        <v>11</v>
      </c>
      <c r="D8" t="s">
        <v>12</v>
      </c>
      <c r="E8" t="s">
        <v>12</v>
      </c>
      <c r="F8" t="s">
        <v>12</v>
      </c>
      <c r="G8" t="s">
        <v>12</v>
      </c>
      <c r="H8">
        <v>10.91</v>
      </c>
      <c r="I8">
        <v>8.9400000000000013</v>
      </c>
    </row>
    <row r="9" spans="1:22" x14ac:dyDescent="0.25">
      <c r="A9" t="s">
        <v>9</v>
      </c>
      <c r="B9">
        <v>248</v>
      </c>
      <c r="C9" t="s">
        <v>11</v>
      </c>
      <c r="D9" t="s">
        <v>12</v>
      </c>
      <c r="E9" t="s">
        <v>12</v>
      </c>
      <c r="F9" t="s">
        <v>12</v>
      </c>
      <c r="G9" t="s">
        <v>12</v>
      </c>
      <c r="H9">
        <v>11.84</v>
      </c>
      <c r="I9">
        <v>2.91</v>
      </c>
    </row>
    <row r="10" spans="1:22" x14ac:dyDescent="0.25">
      <c r="A10" t="s">
        <v>9</v>
      </c>
      <c r="B10">
        <v>249</v>
      </c>
      <c r="C10" t="s">
        <v>11</v>
      </c>
      <c r="D10" t="s">
        <v>12</v>
      </c>
      <c r="E10" t="s">
        <v>12</v>
      </c>
      <c r="F10" t="s">
        <v>12</v>
      </c>
      <c r="G10" t="s">
        <v>12</v>
      </c>
      <c r="H10">
        <v>12.959999999999999</v>
      </c>
      <c r="I10">
        <v>5.4399999999999995</v>
      </c>
    </row>
    <row r="11" spans="1:22" x14ac:dyDescent="0.25">
      <c r="A11" t="s">
        <v>9</v>
      </c>
      <c r="B11" t="s">
        <v>13</v>
      </c>
      <c r="C11" t="s">
        <v>11</v>
      </c>
      <c r="D11" t="s">
        <v>12</v>
      </c>
      <c r="E11" t="s">
        <v>12</v>
      </c>
      <c r="F11" t="s">
        <v>12</v>
      </c>
      <c r="G11" t="s">
        <v>12</v>
      </c>
      <c r="H11">
        <v>12.33</v>
      </c>
      <c r="I11">
        <v>7.9799999999999995</v>
      </c>
    </row>
    <row r="12" spans="1:22" x14ac:dyDescent="0.25">
      <c r="A12" t="s">
        <v>9</v>
      </c>
      <c r="B12">
        <v>251</v>
      </c>
      <c r="C12" t="s">
        <v>11</v>
      </c>
      <c r="D12" t="s">
        <v>12</v>
      </c>
      <c r="E12" t="s">
        <v>12</v>
      </c>
      <c r="F12" t="s">
        <v>12</v>
      </c>
      <c r="G12" t="s">
        <v>12</v>
      </c>
      <c r="H12">
        <v>14.62</v>
      </c>
      <c r="I12">
        <v>7.17</v>
      </c>
    </row>
    <row r="13" spans="1:22" x14ac:dyDescent="0.25">
      <c r="A13" t="s">
        <v>9</v>
      </c>
      <c r="B13">
        <v>252</v>
      </c>
      <c r="C13" t="s">
        <v>11</v>
      </c>
      <c r="D13" t="s">
        <v>12</v>
      </c>
      <c r="E13" t="s">
        <v>12</v>
      </c>
      <c r="F13" t="s">
        <v>12</v>
      </c>
      <c r="G13" t="s">
        <v>12</v>
      </c>
      <c r="H13">
        <v>15.790000000000001</v>
      </c>
      <c r="I13">
        <v>4.0999999999999996</v>
      </c>
    </row>
    <row r="14" spans="1:22" x14ac:dyDescent="0.25">
      <c r="A14" t="s">
        <v>9</v>
      </c>
      <c r="B14">
        <v>243</v>
      </c>
      <c r="C14" t="s">
        <v>14</v>
      </c>
      <c r="D14" t="s">
        <v>12</v>
      </c>
      <c r="E14" t="s">
        <v>12</v>
      </c>
      <c r="F14" t="s">
        <v>12</v>
      </c>
      <c r="G14" t="s">
        <v>12</v>
      </c>
      <c r="H14">
        <v>10.3</v>
      </c>
      <c r="I14">
        <v>2.8600000000000003</v>
      </c>
    </row>
    <row r="15" spans="1:22" x14ac:dyDescent="0.25">
      <c r="A15" t="s">
        <v>9</v>
      </c>
      <c r="B15">
        <v>246</v>
      </c>
      <c r="C15" t="s">
        <v>14</v>
      </c>
      <c r="D15" t="s">
        <v>12</v>
      </c>
      <c r="E15" t="s">
        <v>12</v>
      </c>
      <c r="F15" t="s">
        <v>12</v>
      </c>
      <c r="G15" t="s">
        <v>12</v>
      </c>
      <c r="H15">
        <v>10.49</v>
      </c>
      <c r="I15">
        <v>5.3</v>
      </c>
    </row>
    <row r="16" spans="1:22" x14ac:dyDescent="0.25">
      <c r="A16" t="s">
        <v>9</v>
      </c>
      <c r="B16">
        <v>698</v>
      </c>
      <c r="E16" t="s">
        <v>14</v>
      </c>
      <c r="F16" t="s">
        <v>12</v>
      </c>
      <c r="G16" t="s">
        <v>12</v>
      </c>
      <c r="H16">
        <v>12.033333333333333</v>
      </c>
      <c r="I16">
        <v>6.25</v>
      </c>
    </row>
    <row r="17" spans="1:9" x14ac:dyDescent="0.25">
      <c r="A17" t="s">
        <v>9</v>
      </c>
      <c r="B17">
        <v>854</v>
      </c>
      <c r="E17" t="s">
        <v>14</v>
      </c>
      <c r="F17" t="s">
        <v>15</v>
      </c>
      <c r="G17" t="s">
        <v>15</v>
      </c>
      <c r="H17">
        <v>10.4</v>
      </c>
      <c r="I17">
        <v>2.9</v>
      </c>
    </row>
    <row r="18" spans="1:9" x14ac:dyDescent="0.25">
      <c r="A18" t="s">
        <v>9</v>
      </c>
      <c r="B18">
        <v>855</v>
      </c>
      <c r="E18" t="s">
        <v>14</v>
      </c>
      <c r="F18" t="s">
        <v>12</v>
      </c>
      <c r="G18" t="s">
        <v>15</v>
      </c>
      <c r="H18">
        <v>10.65</v>
      </c>
      <c r="I18">
        <v>3.25</v>
      </c>
    </row>
    <row r="19" spans="1:9" x14ac:dyDescent="0.25">
      <c r="A19" t="s">
        <v>9</v>
      </c>
      <c r="B19">
        <v>856</v>
      </c>
      <c r="E19" t="s">
        <v>14</v>
      </c>
      <c r="F19" t="s">
        <v>15</v>
      </c>
      <c r="G19" t="s">
        <v>15</v>
      </c>
      <c r="H19">
        <v>10.8</v>
      </c>
      <c r="I19">
        <v>3.65</v>
      </c>
    </row>
    <row r="20" spans="1:9" x14ac:dyDescent="0.25">
      <c r="A20" t="s">
        <v>9</v>
      </c>
      <c r="B20">
        <v>857</v>
      </c>
      <c r="E20" t="s">
        <v>14</v>
      </c>
      <c r="F20" t="s">
        <v>15</v>
      </c>
      <c r="G20" t="s">
        <v>15</v>
      </c>
      <c r="H20">
        <v>10.65</v>
      </c>
      <c r="I20">
        <v>4.2</v>
      </c>
    </row>
    <row r="21" spans="1:9" x14ac:dyDescent="0.25">
      <c r="A21" t="s">
        <v>9</v>
      </c>
      <c r="B21">
        <v>858</v>
      </c>
      <c r="E21" t="s">
        <v>14</v>
      </c>
      <c r="F21" t="s">
        <v>12</v>
      </c>
      <c r="G21" t="s">
        <v>12</v>
      </c>
      <c r="H21">
        <v>10.366666666666667</v>
      </c>
      <c r="I21">
        <v>5.3166666666666664</v>
      </c>
    </row>
    <row r="22" spans="1:9" x14ac:dyDescent="0.25">
      <c r="A22" t="s">
        <v>9</v>
      </c>
      <c r="B22">
        <v>859</v>
      </c>
      <c r="E22" t="s">
        <v>14</v>
      </c>
      <c r="F22" t="s">
        <v>15</v>
      </c>
      <c r="G22" t="s">
        <v>15</v>
      </c>
      <c r="H22">
        <v>10.6</v>
      </c>
      <c r="I22">
        <v>5.6</v>
      </c>
    </row>
    <row r="23" spans="1:9" x14ac:dyDescent="0.25">
      <c r="A23" t="s">
        <v>9</v>
      </c>
      <c r="B23">
        <v>860</v>
      </c>
      <c r="E23" t="s">
        <v>14</v>
      </c>
      <c r="F23" t="s">
        <v>15</v>
      </c>
      <c r="G23" t="s">
        <v>15</v>
      </c>
      <c r="H23">
        <v>10.9</v>
      </c>
      <c r="I23">
        <v>5.6</v>
      </c>
    </row>
    <row r="24" spans="1:9" x14ac:dyDescent="0.25">
      <c r="A24" t="s">
        <v>9</v>
      </c>
      <c r="B24">
        <v>861</v>
      </c>
      <c r="E24" t="s">
        <v>14</v>
      </c>
      <c r="F24" t="s">
        <v>15</v>
      </c>
      <c r="G24" t="s">
        <v>15</v>
      </c>
      <c r="H24">
        <v>10.35</v>
      </c>
      <c r="I24">
        <v>7</v>
      </c>
    </row>
    <row r="25" spans="1:9" x14ac:dyDescent="0.25">
      <c r="A25" t="s">
        <v>9</v>
      </c>
      <c r="B25">
        <v>862</v>
      </c>
      <c r="E25" t="s">
        <v>14</v>
      </c>
      <c r="F25" t="s">
        <v>15</v>
      </c>
      <c r="G25" t="s">
        <v>15</v>
      </c>
      <c r="H25">
        <v>10.7</v>
      </c>
      <c r="I25">
        <v>7.35</v>
      </c>
    </row>
    <row r="26" spans="1:9" x14ac:dyDescent="0.25">
      <c r="A26" t="s">
        <v>9</v>
      </c>
      <c r="B26">
        <v>863</v>
      </c>
      <c r="E26" t="s">
        <v>14</v>
      </c>
      <c r="F26" t="s">
        <v>15</v>
      </c>
      <c r="G26" t="s">
        <v>15</v>
      </c>
      <c r="H26">
        <v>10.3</v>
      </c>
      <c r="I26">
        <v>7.5</v>
      </c>
    </row>
    <row r="27" spans="1:9" x14ac:dyDescent="0.25">
      <c r="A27" t="s">
        <v>9</v>
      </c>
      <c r="B27">
        <v>864</v>
      </c>
      <c r="E27" t="s">
        <v>14</v>
      </c>
      <c r="F27" t="s">
        <v>12</v>
      </c>
      <c r="G27" t="s">
        <v>15</v>
      </c>
      <c r="H27">
        <v>10.25</v>
      </c>
      <c r="I27">
        <v>7.55</v>
      </c>
    </row>
    <row r="28" spans="1:9" x14ac:dyDescent="0.25">
      <c r="A28" t="s">
        <v>9</v>
      </c>
      <c r="B28">
        <v>865</v>
      </c>
      <c r="E28" t="s">
        <v>14</v>
      </c>
      <c r="F28" t="s">
        <v>12</v>
      </c>
      <c r="G28" t="s">
        <v>15</v>
      </c>
      <c r="H28">
        <v>10.15</v>
      </c>
      <c r="I28">
        <v>7.7</v>
      </c>
    </row>
    <row r="29" spans="1:9" x14ac:dyDescent="0.25">
      <c r="A29" t="s">
        <v>9</v>
      </c>
      <c r="B29">
        <v>930</v>
      </c>
      <c r="F29" t="s">
        <v>16</v>
      </c>
      <c r="G29" t="s">
        <v>15</v>
      </c>
      <c r="H29">
        <v>16.899999999999999</v>
      </c>
      <c r="I29">
        <v>12.5</v>
      </c>
    </row>
    <row r="30" spans="1:9" x14ac:dyDescent="0.25">
      <c r="A30" t="s">
        <v>9</v>
      </c>
      <c r="B30">
        <v>975</v>
      </c>
      <c r="F30" t="s">
        <v>14</v>
      </c>
      <c r="G30" t="s">
        <v>12</v>
      </c>
      <c r="H30">
        <v>7.4</v>
      </c>
      <c r="I30">
        <v>8.15</v>
      </c>
    </row>
    <row r="31" spans="1:9" x14ac:dyDescent="0.25">
      <c r="A31" t="s">
        <v>9</v>
      </c>
      <c r="B31">
        <v>977</v>
      </c>
      <c r="F31" t="s">
        <v>14</v>
      </c>
      <c r="G31" t="s">
        <v>12</v>
      </c>
      <c r="H31">
        <v>10.475</v>
      </c>
      <c r="I31">
        <v>3</v>
      </c>
    </row>
    <row r="32" spans="1:9" x14ac:dyDescent="0.25">
      <c r="A32" t="s">
        <v>9</v>
      </c>
      <c r="B32">
        <v>979</v>
      </c>
      <c r="F32" t="s">
        <v>14</v>
      </c>
      <c r="G32" t="s">
        <v>12</v>
      </c>
      <c r="H32">
        <v>11.1</v>
      </c>
      <c r="I32">
        <v>6.7750000000000004</v>
      </c>
    </row>
    <row r="33" spans="1:9" x14ac:dyDescent="0.25">
      <c r="A33" t="s">
        <v>9</v>
      </c>
      <c r="B33">
        <v>980</v>
      </c>
      <c r="F33" t="s">
        <v>14</v>
      </c>
      <c r="G33" t="s">
        <v>12</v>
      </c>
      <c r="H33">
        <v>11.175000000000001</v>
      </c>
      <c r="I33">
        <v>8.9750000000000014</v>
      </c>
    </row>
    <row r="34" spans="1:9" x14ac:dyDescent="0.25">
      <c r="A34" t="s">
        <v>9</v>
      </c>
      <c r="B34">
        <v>922</v>
      </c>
      <c r="F34" t="s">
        <v>14</v>
      </c>
      <c r="G34" t="s">
        <v>15</v>
      </c>
    </row>
    <row r="35" spans="1:9" x14ac:dyDescent="0.25">
      <c r="A35" t="s">
        <v>9</v>
      </c>
      <c r="B35">
        <v>928</v>
      </c>
      <c r="G35" t="s">
        <v>14</v>
      </c>
      <c r="H35">
        <v>10.199999999999999</v>
      </c>
      <c r="I35">
        <v>7.85</v>
      </c>
    </row>
    <row r="36" spans="1:9" x14ac:dyDescent="0.25">
      <c r="A36" t="s">
        <v>9</v>
      </c>
      <c r="B36">
        <v>1351</v>
      </c>
      <c r="G36" t="s">
        <v>14</v>
      </c>
      <c r="H36">
        <v>15.95</v>
      </c>
      <c r="I36">
        <v>4.0999999999999996</v>
      </c>
    </row>
    <row r="37" spans="1:9" x14ac:dyDescent="0.25">
      <c r="A37" t="s">
        <v>9</v>
      </c>
      <c r="B37">
        <v>976</v>
      </c>
      <c r="F37" t="s">
        <v>17</v>
      </c>
      <c r="G37" t="s">
        <v>12</v>
      </c>
      <c r="H37">
        <v>8.1</v>
      </c>
      <c r="I37">
        <v>6.5500000000000007</v>
      </c>
    </row>
    <row r="38" spans="1:9" x14ac:dyDescent="0.25">
      <c r="A38" t="s">
        <v>9</v>
      </c>
      <c r="B38">
        <v>981</v>
      </c>
      <c r="F38" t="s">
        <v>17</v>
      </c>
      <c r="H38">
        <v>15.8</v>
      </c>
      <c r="I38">
        <v>8.5500000000000007</v>
      </c>
    </row>
    <row r="39" spans="1:9" x14ac:dyDescent="0.25">
      <c r="A39" t="s">
        <v>9</v>
      </c>
      <c r="B39">
        <v>982</v>
      </c>
      <c r="F39" t="s">
        <v>17</v>
      </c>
      <c r="G39" t="s">
        <v>12</v>
      </c>
      <c r="H39">
        <v>18.375</v>
      </c>
      <c r="I39">
        <v>6.0750000000000002</v>
      </c>
    </row>
    <row r="40" spans="1:9" x14ac:dyDescent="0.25">
      <c r="A40" t="s">
        <v>9</v>
      </c>
      <c r="B40">
        <v>978</v>
      </c>
      <c r="F40" t="s">
        <v>17</v>
      </c>
      <c r="G40" t="s">
        <v>12</v>
      </c>
      <c r="H40">
        <v>10.899999999999999</v>
      </c>
      <c r="I40">
        <v>10.475000000000001</v>
      </c>
    </row>
    <row r="41" spans="1:9" x14ac:dyDescent="0.25">
      <c r="A41" t="s">
        <v>9</v>
      </c>
      <c r="B41">
        <v>268</v>
      </c>
      <c r="C41" t="s">
        <v>18</v>
      </c>
      <c r="D41" t="s">
        <v>12</v>
      </c>
      <c r="E41" t="s">
        <v>12</v>
      </c>
      <c r="F41" t="s">
        <v>12</v>
      </c>
      <c r="G41" t="s">
        <v>12</v>
      </c>
      <c r="H41">
        <v>0.53</v>
      </c>
      <c r="I41">
        <v>11.040000000000001</v>
      </c>
    </row>
    <row r="42" spans="1:9" x14ac:dyDescent="0.25">
      <c r="A42" t="s">
        <v>9</v>
      </c>
      <c r="B42">
        <v>269</v>
      </c>
      <c r="C42" t="s">
        <v>18</v>
      </c>
      <c r="D42" t="s">
        <v>12</v>
      </c>
      <c r="E42" t="s">
        <v>12</v>
      </c>
      <c r="F42" t="s">
        <v>12</v>
      </c>
      <c r="G42" t="s">
        <v>12</v>
      </c>
      <c r="H42">
        <v>0.27</v>
      </c>
      <c r="I42">
        <v>11.31</v>
      </c>
    </row>
    <row r="43" spans="1:9" x14ac:dyDescent="0.25">
      <c r="A43" t="s">
        <v>9</v>
      </c>
      <c r="B43">
        <v>270</v>
      </c>
      <c r="C43" t="s">
        <v>18</v>
      </c>
      <c r="D43" t="s">
        <v>12</v>
      </c>
      <c r="E43" t="s">
        <v>12</v>
      </c>
      <c r="F43" t="s">
        <v>12</v>
      </c>
      <c r="G43" t="s">
        <v>12</v>
      </c>
      <c r="H43">
        <v>4.4400000000000004</v>
      </c>
      <c r="I43">
        <v>9.6500000000000021</v>
      </c>
    </row>
    <row r="44" spans="1:9" x14ac:dyDescent="0.25">
      <c r="A44" t="s">
        <v>9</v>
      </c>
      <c r="B44">
        <v>271</v>
      </c>
      <c r="C44" t="s">
        <v>18</v>
      </c>
      <c r="D44" t="s">
        <v>12</v>
      </c>
      <c r="E44" t="s">
        <v>12</v>
      </c>
      <c r="F44" t="s">
        <v>12</v>
      </c>
      <c r="G44" t="s">
        <v>15</v>
      </c>
      <c r="H44">
        <v>12.516666666666666</v>
      </c>
      <c r="I44">
        <v>8.1750000000000007</v>
      </c>
    </row>
    <row r="45" spans="1:9" x14ac:dyDescent="0.25">
      <c r="A45" t="s">
        <v>9</v>
      </c>
      <c r="B45">
        <v>272</v>
      </c>
      <c r="C45" t="s">
        <v>18</v>
      </c>
      <c r="D45" t="s">
        <v>12</v>
      </c>
      <c r="E45" t="s">
        <v>12</v>
      </c>
      <c r="F45" t="s">
        <v>15</v>
      </c>
      <c r="G45" t="s">
        <v>15</v>
      </c>
      <c r="H45">
        <v>12.337499999999999</v>
      </c>
      <c r="I45">
        <v>8.3500000000000014</v>
      </c>
    </row>
    <row r="46" spans="1:9" x14ac:dyDescent="0.25">
      <c r="A46" t="s">
        <v>9</v>
      </c>
      <c r="B46">
        <v>273</v>
      </c>
      <c r="C46" t="s">
        <v>18</v>
      </c>
      <c r="D46" t="s">
        <v>12</v>
      </c>
      <c r="E46" t="s">
        <v>12</v>
      </c>
      <c r="F46" t="s">
        <v>12</v>
      </c>
      <c r="G46" t="s">
        <v>12</v>
      </c>
      <c r="H46">
        <v>13.079999999999998</v>
      </c>
      <c r="I46">
        <v>5.37</v>
      </c>
    </row>
    <row r="47" spans="1:9" x14ac:dyDescent="0.25">
      <c r="A47" t="s">
        <v>9</v>
      </c>
      <c r="B47">
        <v>274</v>
      </c>
      <c r="C47" t="s">
        <v>18</v>
      </c>
      <c r="D47" t="s">
        <v>12</v>
      </c>
      <c r="E47" t="s">
        <v>12</v>
      </c>
      <c r="F47" t="s">
        <v>12</v>
      </c>
      <c r="G47" t="s">
        <v>12</v>
      </c>
      <c r="H47">
        <v>13.41</v>
      </c>
      <c r="I47">
        <v>5.4</v>
      </c>
    </row>
    <row r="48" spans="1:9" x14ac:dyDescent="0.25">
      <c r="A48" t="s">
        <v>9</v>
      </c>
      <c r="B48">
        <v>275</v>
      </c>
      <c r="C48" t="s">
        <v>18</v>
      </c>
      <c r="D48" t="s">
        <v>12</v>
      </c>
      <c r="E48" t="s">
        <v>12</v>
      </c>
      <c r="F48" t="s">
        <v>12</v>
      </c>
      <c r="G48" t="s">
        <v>12</v>
      </c>
      <c r="H48">
        <v>14.510000000000002</v>
      </c>
      <c r="I48">
        <v>7.43</v>
      </c>
    </row>
    <row r="49" spans="1:9" x14ac:dyDescent="0.25">
      <c r="A49" t="s">
        <v>9</v>
      </c>
      <c r="B49">
        <v>276</v>
      </c>
      <c r="C49" t="s">
        <v>18</v>
      </c>
      <c r="D49" t="s">
        <v>12</v>
      </c>
      <c r="E49" t="s">
        <v>12</v>
      </c>
      <c r="F49" t="s">
        <v>12</v>
      </c>
      <c r="G49" t="s">
        <v>12</v>
      </c>
      <c r="H49">
        <v>15.37</v>
      </c>
      <c r="I49">
        <v>4.26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A53E2-648E-406D-A565-D50BDC7B225E}">
  <dimension ref="A1:V13"/>
  <sheetViews>
    <sheetView workbookViewId="0">
      <selection activeCell="U16" sqref="U16"/>
    </sheetView>
  </sheetViews>
  <sheetFormatPr defaultRowHeight="15" x14ac:dyDescent="0.25"/>
  <sheetData>
    <row r="1" spans="1:22" ht="3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t="s">
        <v>9</v>
      </c>
      <c r="B2" t="s">
        <v>10</v>
      </c>
      <c r="C2" t="s">
        <v>11</v>
      </c>
      <c r="D2" t="s">
        <v>12</v>
      </c>
      <c r="E2" t="s">
        <v>12</v>
      </c>
      <c r="F2" t="s">
        <v>12</v>
      </c>
      <c r="G2" t="s">
        <v>12</v>
      </c>
      <c r="H2">
        <v>0.71</v>
      </c>
      <c r="I2">
        <v>11.41</v>
      </c>
    </row>
    <row r="3" spans="1:22" x14ac:dyDescent="0.25">
      <c r="A3" t="s">
        <v>9</v>
      </c>
      <c r="B3">
        <v>240</v>
      </c>
      <c r="C3" t="s">
        <v>11</v>
      </c>
      <c r="D3" t="s">
        <v>12</v>
      </c>
      <c r="E3" t="s">
        <v>12</v>
      </c>
      <c r="F3" t="s">
        <v>12</v>
      </c>
      <c r="G3" t="s">
        <v>12</v>
      </c>
      <c r="H3">
        <v>4.5600000000000005</v>
      </c>
      <c r="I3">
        <v>9.85</v>
      </c>
      <c r="L3" t="s">
        <v>19</v>
      </c>
    </row>
    <row r="4" spans="1:22" x14ac:dyDescent="0.25">
      <c r="A4" t="s">
        <v>9</v>
      </c>
      <c r="B4">
        <v>241</v>
      </c>
      <c r="C4" t="s">
        <v>11</v>
      </c>
      <c r="D4" t="s">
        <v>12</v>
      </c>
      <c r="E4" t="s">
        <v>12</v>
      </c>
      <c r="F4" t="s">
        <v>12</v>
      </c>
      <c r="G4" t="s">
        <v>12</v>
      </c>
      <c r="H4">
        <v>6.75</v>
      </c>
      <c r="I4">
        <v>9.3099999999999987</v>
      </c>
    </row>
    <row r="5" spans="1:22" x14ac:dyDescent="0.25">
      <c r="A5" t="s">
        <v>9</v>
      </c>
      <c r="B5">
        <v>242</v>
      </c>
      <c r="C5" t="s">
        <v>11</v>
      </c>
      <c r="D5" t="s">
        <v>12</v>
      </c>
      <c r="E5" t="s">
        <v>12</v>
      </c>
      <c r="F5" t="s">
        <v>12</v>
      </c>
      <c r="G5" t="s">
        <v>12</v>
      </c>
      <c r="H5">
        <v>7.51</v>
      </c>
      <c r="I5">
        <v>9.2200000000000006</v>
      </c>
    </row>
    <row r="6" spans="1:22" x14ac:dyDescent="0.25">
      <c r="A6" t="s">
        <v>9</v>
      </c>
      <c r="B6">
        <v>244</v>
      </c>
      <c r="C6" t="s">
        <v>11</v>
      </c>
      <c r="D6" t="s">
        <v>12</v>
      </c>
      <c r="E6" t="s">
        <v>12</v>
      </c>
      <c r="F6" t="s">
        <v>12</v>
      </c>
      <c r="G6" t="s">
        <v>12</v>
      </c>
      <c r="H6">
        <v>10.7</v>
      </c>
      <c r="I6">
        <v>2.94</v>
      </c>
      <c r="M6" t="s">
        <v>20</v>
      </c>
    </row>
    <row r="7" spans="1:22" x14ac:dyDescent="0.25">
      <c r="A7" t="s">
        <v>9</v>
      </c>
      <c r="B7">
        <v>245</v>
      </c>
      <c r="C7" t="s">
        <v>11</v>
      </c>
      <c r="D7" t="s">
        <v>12</v>
      </c>
      <c r="E7" t="s">
        <v>12</v>
      </c>
      <c r="F7" t="s">
        <v>12</v>
      </c>
      <c r="G7" t="s">
        <v>12</v>
      </c>
      <c r="H7">
        <v>10.530000000000001</v>
      </c>
      <c r="I7">
        <v>5.51</v>
      </c>
      <c r="M7">
        <v>2018</v>
      </c>
      <c r="N7">
        <v>2019</v>
      </c>
      <c r="O7">
        <v>2020</v>
      </c>
      <c r="P7">
        <v>2021</v>
      </c>
      <c r="Q7" t="s">
        <v>21</v>
      </c>
    </row>
    <row r="8" spans="1:22" x14ac:dyDescent="0.25">
      <c r="A8" t="s">
        <v>9</v>
      </c>
      <c r="B8">
        <v>247</v>
      </c>
      <c r="C8" t="s">
        <v>11</v>
      </c>
      <c r="D8" t="s">
        <v>12</v>
      </c>
      <c r="E8" t="s">
        <v>12</v>
      </c>
      <c r="F8" t="s">
        <v>12</v>
      </c>
      <c r="G8" t="s">
        <v>12</v>
      </c>
      <c r="H8">
        <v>10.91</v>
      </c>
      <c r="I8">
        <v>8.9400000000000013</v>
      </c>
      <c r="L8" t="s">
        <v>20</v>
      </c>
      <c r="M8">
        <v>0</v>
      </c>
      <c r="N8">
        <v>0</v>
      </c>
      <c r="O8">
        <v>0</v>
      </c>
      <c r="P8">
        <v>0</v>
      </c>
    </row>
    <row r="9" spans="1:22" x14ac:dyDescent="0.25">
      <c r="A9" t="s">
        <v>9</v>
      </c>
      <c r="B9">
        <v>248</v>
      </c>
      <c r="C9" t="s">
        <v>11</v>
      </c>
      <c r="D9" t="s">
        <v>12</v>
      </c>
      <c r="E9" t="s">
        <v>12</v>
      </c>
      <c r="F9" t="s">
        <v>12</v>
      </c>
      <c r="G9" t="s">
        <v>12</v>
      </c>
      <c r="H9">
        <v>11.84</v>
      </c>
      <c r="I9">
        <v>2.91</v>
      </c>
      <c r="L9" t="s">
        <v>22</v>
      </c>
      <c r="M9">
        <v>12</v>
      </c>
      <c r="N9">
        <v>12</v>
      </c>
      <c r="O9">
        <v>12</v>
      </c>
      <c r="P9">
        <v>12</v>
      </c>
    </row>
    <row r="10" spans="1:22" x14ac:dyDescent="0.25">
      <c r="A10" t="s">
        <v>9</v>
      </c>
      <c r="B10">
        <v>249</v>
      </c>
      <c r="C10" t="s">
        <v>11</v>
      </c>
      <c r="D10" t="s">
        <v>12</v>
      </c>
      <c r="E10" t="s">
        <v>12</v>
      </c>
      <c r="F10" t="s">
        <v>12</v>
      </c>
      <c r="G10" t="s">
        <v>12</v>
      </c>
      <c r="H10">
        <v>12.959999999999999</v>
      </c>
      <c r="I10">
        <v>5.4399999999999995</v>
      </c>
      <c r="L10" t="s">
        <v>23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22" x14ac:dyDescent="0.25">
      <c r="A11" t="s">
        <v>9</v>
      </c>
      <c r="B11" t="s">
        <v>13</v>
      </c>
      <c r="C11" t="s">
        <v>11</v>
      </c>
      <c r="D11" t="s">
        <v>12</v>
      </c>
      <c r="E11" t="s">
        <v>12</v>
      </c>
      <c r="F11" t="s">
        <v>12</v>
      </c>
      <c r="G11" t="s">
        <v>12</v>
      </c>
      <c r="H11">
        <v>12.33</v>
      </c>
      <c r="I11">
        <v>7.9799999999999995</v>
      </c>
    </row>
    <row r="12" spans="1:22" x14ac:dyDescent="0.25">
      <c r="A12" t="s">
        <v>9</v>
      </c>
      <c r="B12">
        <v>251</v>
      </c>
      <c r="C12" t="s">
        <v>11</v>
      </c>
      <c r="D12" t="s">
        <v>12</v>
      </c>
      <c r="E12" t="s">
        <v>12</v>
      </c>
      <c r="F12" t="s">
        <v>12</v>
      </c>
      <c r="G12" t="s">
        <v>12</v>
      </c>
      <c r="H12">
        <v>14.62</v>
      </c>
      <c r="I12">
        <v>7.17</v>
      </c>
    </row>
    <row r="13" spans="1:22" x14ac:dyDescent="0.25">
      <c r="A13" t="s">
        <v>9</v>
      </c>
      <c r="B13">
        <v>252</v>
      </c>
      <c r="C13" t="s">
        <v>11</v>
      </c>
      <c r="D13" t="s">
        <v>12</v>
      </c>
      <c r="E13" t="s">
        <v>12</v>
      </c>
      <c r="F13" t="s">
        <v>12</v>
      </c>
      <c r="G13" t="s">
        <v>12</v>
      </c>
      <c r="H13">
        <v>15.790000000000001</v>
      </c>
      <c r="I13">
        <v>4.0999999999999996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EA9E-9EEE-4799-BF57-B1BB37300992}">
  <dimension ref="A1:V37"/>
  <sheetViews>
    <sheetView tabSelected="1" topLeftCell="A3" workbookViewId="0">
      <selection activeCell="U26" sqref="U26"/>
    </sheetView>
  </sheetViews>
  <sheetFormatPr defaultRowHeight="15" x14ac:dyDescent="0.25"/>
  <sheetData>
    <row r="1" spans="1:22" ht="3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t="s">
        <v>9</v>
      </c>
      <c r="B2">
        <v>243</v>
      </c>
      <c r="C2" t="s">
        <v>14</v>
      </c>
      <c r="D2" s="3" t="s">
        <v>24</v>
      </c>
      <c r="E2" t="s">
        <v>12</v>
      </c>
      <c r="F2" t="s">
        <v>12</v>
      </c>
      <c r="G2" t="s">
        <v>12</v>
      </c>
      <c r="H2">
        <v>10.3</v>
      </c>
      <c r="I2">
        <v>2.8600000000000003</v>
      </c>
    </row>
    <row r="3" spans="1:22" x14ac:dyDescent="0.25">
      <c r="A3" t="s">
        <v>9</v>
      </c>
      <c r="B3">
        <v>246</v>
      </c>
      <c r="C3" t="s">
        <v>14</v>
      </c>
      <c r="D3" s="3" t="s">
        <v>24</v>
      </c>
      <c r="E3" t="s">
        <v>12</v>
      </c>
      <c r="F3" t="s">
        <v>12</v>
      </c>
      <c r="G3" t="s">
        <v>12</v>
      </c>
      <c r="H3">
        <v>10.49</v>
      </c>
      <c r="I3">
        <v>5.3</v>
      </c>
    </row>
    <row r="4" spans="1:22" x14ac:dyDescent="0.25">
      <c r="A4" t="s">
        <v>9</v>
      </c>
      <c r="B4">
        <v>698</v>
      </c>
      <c r="E4" t="s">
        <v>14</v>
      </c>
      <c r="F4" s="3" t="s">
        <v>24</v>
      </c>
      <c r="G4" t="s">
        <v>12</v>
      </c>
      <c r="H4">
        <v>12.033333333333333</v>
      </c>
      <c r="I4">
        <v>6.25</v>
      </c>
      <c r="M4" t="s">
        <v>25</v>
      </c>
    </row>
    <row r="5" spans="1:22" x14ac:dyDescent="0.25">
      <c r="A5" t="s">
        <v>9</v>
      </c>
      <c r="B5">
        <v>854</v>
      </c>
      <c r="E5" t="s">
        <v>14</v>
      </c>
      <c r="F5" t="s">
        <v>15</v>
      </c>
      <c r="G5" t="s">
        <v>15</v>
      </c>
      <c r="H5">
        <v>10.4</v>
      </c>
      <c r="I5">
        <v>2.9</v>
      </c>
      <c r="M5">
        <v>2017</v>
      </c>
      <c r="N5">
        <v>2018</v>
      </c>
      <c r="O5">
        <v>2019</v>
      </c>
      <c r="P5">
        <v>2020</v>
      </c>
      <c r="Q5">
        <v>2021</v>
      </c>
      <c r="R5" t="s">
        <v>26</v>
      </c>
      <c r="S5" t="s">
        <v>27</v>
      </c>
    </row>
    <row r="6" spans="1:22" x14ac:dyDescent="0.25">
      <c r="A6" t="s">
        <v>9</v>
      </c>
      <c r="B6">
        <v>855</v>
      </c>
      <c r="E6" t="s">
        <v>14</v>
      </c>
      <c r="F6" s="3" t="s">
        <v>24</v>
      </c>
      <c r="G6" t="s">
        <v>15</v>
      </c>
      <c r="H6">
        <v>10.65</v>
      </c>
      <c r="I6">
        <v>3.25</v>
      </c>
      <c r="L6" t="s">
        <v>25</v>
      </c>
      <c r="M6">
        <v>2</v>
      </c>
      <c r="N6">
        <v>0</v>
      </c>
      <c r="O6">
        <v>13</v>
      </c>
      <c r="P6">
        <v>6</v>
      </c>
      <c r="Q6">
        <v>2</v>
      </c>
      <c r="R6">
        <f>SUM(M6:Q6)</f>
        <v>23</v>
      </c>
      <c r="S6">
        <f>SUM(M6:P6)</f>
        <v>21</v>
      </c>
    </row>
    <row r="7" spans="1:22" x14ac:dyDescent="0.25">
      <c r="A7" t="s">
        <v>9</v>
      </c>
      <c r="B7">
        <v>856</v>
      </c>
      <c r="E7" t="s">
        <v>14</v>
      </c>
      <c r="F7" t="s">
        <v>15</v>
      </c>
      <c r="G7" t="s">
        <v>15</v>
      </c>
      <c r="H7">
        <v>10.8</v>
      </c>
      <c r="I7">
        <v>3.65</v>
      </c>
      <c r="L7" t="s">
        <v>28</v>
      </c>
      <c r="N7">
        <v>0</v>
      </c>
      <c r="O7">
        <v>0</v>
      </c>
      <c r="P7">
        <v>8</v>
      </c>
      <c r="Q7">
        <v>5</v>
      </c>
      <c r="R7">
        <f>SUM(N7:Q7)</f>
        <v>13</v>
      </c>
      <c r="S7">
        <v>13</v>
      </c>
    </row>
    <row r="8" spans="1:22" x14ac:dyDescent="0.25">
      <c r="A8" t="s">
        <v>9</v>
      </c>
      <c r="B8">
        <v>857</v>
      </c>
      <c r="E8" t="s">
        <v>14</v>
      </c>
      <c r="F8" t="s">
        <v>15</v>
      </c>
      <c r="G8" t="s">
        <v>15</v>
      </c>
      <c r="H8">
        <v>10.65</v>
      </c>
      <c r="I8">
        <v>4.2</v>
      </c>
      <c r="L8" t="s">
        <v>29</v>
      </c>
      <c r="N8">
        <v>0</v>
      </c>
      <c r="O8">
        <v>0</v>
      </c>
      <c r="P8">
        <v>0</v>
      </c>
      <c r="Q8">
        <v>0</v>
      </c>
      <c r="R8">
        <v>0</v>
      </c>
    </row>
    <row r="9" spans="1:22" x14ac:dyDescent="0.25">
      <c r="A9" t="s">
        <v>9</v>
      </c>
      <c r="B9">
        <v>858</v>
      </c>
      <c r="E9" t="s">
        <v>14</v>
      </c>
      <c r="F9" s="3" t="s">
        <v>24</v>
      </c>
      <c r="G9" t="s">
        <v>12</v>
      </c>
      <c r="H9">
        <v>10.366666666666667</v>
      </c>
      <c r="I9">
        <v>5.3166666666666664</v>
      </c>
      <c r="L9" t="s">
        <v>30</v>
      </c>
      <c r="M9">
        <v>12</v>
      </c>
      <c r="N9">
        <f>M6+M9</f>
        <v>14</v>
      </c>
      <c r="O9">
        <f>N9+N6-N7-N8</f>
        <v>14</v>
      </c>
      <c r="P9">
        <f t="shared" ref="P9:Q9" si="0">O9+O6-O7-O8</f>
        <v>27</v>
      </c>
      <c r="Q9">
        <f t="shared" si="0"/>
        <v>25</v>
      </c>
    </row>
    <row r="10" spans="1:22" x14ac:dyDescent="0.25">
      <c r="A10" t="s">
        <v>9</v>
      </c>
      <c r="B10">
        <v>859</v>
      </c>
      <c r="E10" t="s">
        <v>14</v>
      </c>
      <c r="F10" t="s">
        <v>15</v>
      </c>
      <c r="G10" t="s">
        <v>15</v>
      </c>
      <c r="H10">
        <v>10.6</v>
      </c>
      <c r="I10">
        <v>5.6</v>
      </c>
      <c r="L10" t="s">
        <v>31</v>
      </c>
      <c r="M10">
        <f>(M6/M9)*100</f>
        <v>16.666666666666664</v>
      </c>
      <c r="N10">
        <f t="shared" ref="N10:Q10" si="1">(N6/N9)*100</f>
        <v>0</v>
      </c>
      <c r="O10">
        <f t="shared" si="1"/>
        <v>92.857142857142861</v>
      </c>
      <c r="P10">
        <f t="shared" si="1"/>
        <v>22.222222222222221</v>
      </c>
      <c r="Q10">
        <f t="shared" si="1"/>
        <v>8</v>
      </c>
    </row>
    <row r="11" spans="1:22" x14ac:dyDescent="0.25">
      <c r="A11" t="s">
        <v>9</v>
      </c>
      <c r="B11">
        <v>860</v>
      </c>
      <c r="E11" t="s">
        <v>14</v>
      </c>
      <c r="F11" t="s">
        <v>15</v>
      </c>
      <c r="G11" t="s">
        <v>15</v>
      </c>
      <c r="H11">
        <v>10.9</v>
      </c>
      <c r="I11">
        <v>5.6</v>
      </c>
      <c r="L11" t="s">
        <v>31</v>
      </c>
      <c r="M11">
        <v>16.666666666666664</v>
      </c>
      <c r="N11">
        <v>0</v>
      </c>
      <c r="O11">
        <v>92.857142857142861</v>
      </c>
      <c r="P11">
        <v>22.222222222222221</v>
      </c>
      <c r="Q11">
        <v>8</v>
      </c>
      <c r="R11">
        <f>AVERAGE(M11:Q11)</f>
        <v>27.949206349206349</v>
      </c>
    </row>
    <row r="12" spans="1:22" x14ac:dyDescent="0.25">
      <c r="A12" t="s">
        <v>9</v>
      </c>
      <c r="B12">
        <v>861</v>
      </c>
      <c r="E12" t="s">
        <v>14</v>
      </c>
      <c r="F12" t="s">
        <v>15</v>
      </c>
      <c r="G12" t="s">
        <v>15</v>
      </c>
      <c r="H12">
        <v>10.35</v>
      </c>
      <c r="I12">
        <v>7</v>
      </c>
      <c r="L12" t="s">
        <v>32</v>
      </c>
      <c r="S12">
        <f>S6-S7</f>
        <v>8</v>
      </c>
    </row>
    <row r="13" spans="1:22" x14ac:dyDescent="0.25">
      <c r="A13" t="s">
        <v>9</v>
      </c>
      <c r="B13">
        <v>862</v>
      </c>
      <c r="E13" t="s">
        <v>14</v>
      </c>
      <c r="F13" t="s">
        <v>15</v>
      </c>
      <c r="G13" t="s">
        <v>15</v>
      </c>
      <c r="H13">
        <v>10.7</v>
      </c>
      <c r="I13">
        <v>7.35</v>
      </c>
      <c r="L13" t="s">
        <v>33</v>
      </c>
      <c r="R13">
        <f>12-R8+S12</f>
        <v>20</v>
      </c>
    </row>
    <row r="14" spans="1:22" x14ac:dyDescent="0.25">
      <c r="A14" t="s">
        <v>9</v>
      </c>
      <c r="B14">
        <v>863</v>
      </c>
      <c r="E14" t="s">
        <v>14</v>
      </c>
      <c r="F14" t="s">
        <v>15</v>
      </c>
      <c r="G14" t="s">
        <v>15</v>
      </c>
      <c r="H14">
        <v>10.3</v>
      </c>
      <c r="I14">
        <v>7.5</v>
      </c>
    </row>
    <row r="15" spans="1:22" x14ac:dyDescent="0.25">
      <c r="A15" t="s">
        <v>9</v>
      </c>
      <c r="B15">
        <v>864</v>
      </c>
      <c r="E15" t="s">
        <v>14</v>
      </c>
      <c r="F15" s="3" t="s">
        <v>24</v>
      </c>
      <c r="G15" t="s">
        <v>15</v>
      </c>
      <c r="H15">
        <v>10.25</v>
      </c>
      <c r="I15">
        <v>7.55</v>
      </c>
    </row>
    <row r="16" spans="1:22" x14ac:dyDescent="0.25">
      <c r="A16" t="s">
        <v>9</v>
      </c>
      <c r="B16">
        <v>865</v>
      </c>
      <c r="E16" t="s">
        <v>14</v>
      </c>
      <c r="F16" s="3" t="s">
        <v>24</v>
      </c>
      <c r="G16" t="s">
        <v>15</v>
      </c>
      <c r="H16">
        <v>10.15</v>
      </c>
      <c r="I16">
        <v>7.7</v>
      </c>
    </row>
    <row r="17" spans="1:21" x14ac:dyDescent="0.25">
      <c r="A17" t="s">
        <v>9</v>
      </c>
      <c r="B17">
        <v>930</v>
      </c>
      <c r="F17" t="s">
        <v>16</v>
      </c>
      <c r="G17" t="s">
        <v>15</v>
      </c>
      <c r="H17">
        <v>16.899999999999999</v>
      </c>
      <c r="I17">
        <v>12.5</v>
      </c>
      <c r="M17" t="s">
        <v>25</v>
      </c>
    </row>
    <row r="18" spans="1:21" x14ac:dyDescent="0.25">
      <c r="A18" t="s">
        <v>9</v>
      </c>
      <c r="B18">
        <v>975</v>
      </c>
      <c r="F18" t="s">
        <v>14</v>
      </c>
      <c r="G18" s="3" t="s">
        <v>24</v>
      </c>
      <c r="H18">
        <v>7.4</v>
      </c>
      <c r="I18">
        <v>8.15</v>
      </c>
      <c r="M18">
        <v>2017</v>
      </c>
      <c r="N18">
        <v>2018</v>
      </c>
      <c r="O18">
        <v>2019</v>
      </c>
      <c r="P18">
        <v>2020</v>
      </c>
      <c r="Q18">
        <v>2021</v>
      </c>
      <c r="R18" t="s">
        <v>26</v>
      </c>
      <c r="S18" t="s">
        <v>27</v>
      </c>
      <c r="T18" t="s">
        <v>34</v>
      </c>
      <c r="U18" t="s">
        <v>35</v>
      </c>
    </row>
    <row r="19" spans="1:21" x14ac:dyDescent="0.25">
      <c r="A19" t="s">
        <v>9</v>
      </c>
      <c r="B19">
        <v>977</v>
      </c>
      <c r="F19" t="s">
        <v>14</v>
      </c>
      <c r="G19" s="3" t="s">
        <v>24</v>
      </c>
      <c r="H19">
        <v>10.475</v>
      </c>
      <c r="I19">
        <v>3</v>
      </c>
      <c r="L19" t="s">
        <v>25</v>
      </c>
      <c r="M19">
        <v>2</v>
      </c>
      <c r="N19">
        <v>0</v>
      </c>
      <c r="O19">
        <v>13</v>
      </c>
      <c r="P19">
        <v>6</v>
      </c>
      <c r="Q19">
        <v>2</v>
      </c>
      <c r="R19">
        <f>SUM(M19:Q19)</f>
        <v>23</v>
      </c>
      <c r="S19">
        <f>SUM(M19:P19)</f>
        <v>21</v>
      </c>
    </row>
    <row r="20" spans="1:21" x14ac:dyDescent="0.25">
      <c r="A20" t="s">
        <v>9</v>
      </c>
      <c r="B20">
        <v>979</v>
      </c>
      <c r="F20" t="s">
        <v>14</v>
      </c>
      <c r="G20" s="3" t="s">
        <v>24</v>
      </c>
      <c r="H20">
        <v>11.1</v>
      </c>
      <c r="I20">
        <v>6.7750000000000004</v>
      </c>
      <c r="L20" t="s">
        <v>28</v>
      </c>
      <c r="N20">
        <v>0</v>
      </c>
      <c r="O20">
        <v>0</v>
      </c>
      <c r="P20">
        <v>8</v>
      </c>
      <c r="Q20">
        <v>5</v>
      </c>
      <c r="R20">
        <f>SUM(N20:Q20)</f>
        <v>13</v>
      </c>
      <c r="S20">
        <v>13</v>
      </c>
    </row>
    <row r="21" spans="1:21" x14ac:dyDescent="0.25">
      <c r="A21" t="s">
        <v>9</v>
      </c>
      <c r="B21">
        <v>980</v>
      </c>
      <c r="F21" t="s">
        <v>14</v>
      </c>
      <c r="G21" s="3" t="s">
        <v>24</v>
      </c>
      <c r="H21">
        <v>11.175000000000001</v>
      </c>
      <c r="I21">
        <v>8.9750000000000014</v>
      </c>
      <c r="L21" t="s">
        <v>32</v>
      </c>
      <c r="M21">
        <v>2</v>
      </c>
      <c r="N21">
        <v>0</v>
      </c>
      <c r="O21">
        <v>5</v>
      </c>
      <c r="P21">
        <v>4</v>
      </c>
    </row>
    <row r="22" spans="1:21" x14ac:dyDescent="0.25">
      <c r="A22" t="s">
        <v>9</v>
      </c>
      <c r="B22">
        <v>922</v>
      </c>
      <c r="F22" t="s">
        <v>14</v>
      </c>
      <c r="G22" t="s">
        <v>15</v>
      </c>
      <c r="L22" t="s">
        <v>29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21" x14ac:dyDescent="0.25">
      <c r="A23" t="s">
        <v>9</v>
      </c>
      <c r="B23">
        <v>928</v>
      </c>
      <c r="G23" t="s">
        <v>14</v>
      </c>
      <c r="H23">
        <v>10.199999999999999</v>
      </c>
      <c r="I23">
        <v>7.85</v>
      </c>
      <c r="L23" t="s">
        <v>30</v>
      </c>
      <c r="M23">
        <v>12</v>
      </c>
      <c r="N23">
        <f>M19+M23</f>
        <v>14</v>
      </c>
      <c r="O23">
        <f>N23+N19-N20-N22</f>
        <v>14</v>
      </c>
      <c r="P23">
        <f>O23+O19-O20-O22</f>
        <v>27</v>
      </c>
      <c r="Q23">
        <f>P23+P19-P20-P22</f>
        <v>25</v>
      </c>
    </row>
    <row r="24" spans="1:21" x14ac:dyDescent="0.25">
      <c r="A24" t="s">
        <v>9</v>
      </c>
      <c r="B24">
        <v>1351</v>
      </c>
      <c r="G24" t="s">
        <v>14</v>
      </c>
      <c r="H24">
        <v>15.95</v>
      </c>
      <c r="I24">
        <v>4.0999999999999996</v>
      </c>
      <c r="L24" t="s">
        <v>36</v>
      </c>
      <c r="M24">
        <f>(M21/M23)*100</f>
        <v>16.666666666666664</v>
      </c>
      <c r="N24">
        <f t="shared" ref="N24:P24" si="2">(N21/N23)*100</f>
        <v>0</v>
      </c>
      <c r="O24">
        <f t="shared" si="2"/>
        <v>35.714285714285715</v>
      </c>
      <c r="P24">
        <f t="shared" si="2"/>
        <v>14.814814814814813</v>
      </c>
    </row>
    <row r="25" spans="1:21" x14ac:dyDescent="0.25">
      <c r="A25" t="s">
        <v>9</v>
      </c>
      <c r="B25">
        <v>976</v>
      </c>
      <c r="F25" t="s">
        <v>17</v>
      </c>
      <c r="G25" t="s">
        <v>12</v>
      </c>
      <c r="H25">
        <v>8.1</v>
      </c>
      <c r="I25">
        <v>6.5500000000000007</v>
      </c>
      <c r="L25" t="s">
        <v>36</v>
      </c>
      <c r="M25">
        <v>16.666666666666664</v>
      </c>
      <c r="N25">
        <v>0</v>
      </c>
      <c r="O25">
        <v>35.714285714285715</v>
      </c>
      <c r="P25">
        <v>14.814814814814813</v>
      </c>
      <c r="R25">
        <f>AVERAGE(M25:P25)</f>
        <v>16.798941798941797</v>
      </c>
      <c r="T25">
        <f>_xlfn.STDEV.S(M25:P25)</f>
        <v>14.650926450794065</v>
      </c>
      <c r="U25">
        <f>T25/SQRT(4)</f>
        <v>7.3254632253970327</v>
      </c>
    </row>
    <row r="26" spans="1:21" x14ac:dyDescent="0.25">
      <c r="A26" t="s">
        <v>9</v>
      </c>
      <c r="B26">
        <v>981</v>
      </c>
      <c r="F26" t="s">
        <v>17</v>
      </c>
      <c r="H26">
        <v>15.8</v>
      </c>
      <c r="I26">
        <v>8.5500000000000007</v>
      </c>
      <c r="L26" t="s">
        <v>32</v>
      </c>
      <c r="S26">
        <f>S19-S20</f>
        <v>8</v>
      </c>
    </row>
    <row r="27" spans="1:21" x14ac:dyDescent="0.25">
      <c r="A27" t="s">
        <v>9</v>
      </c>
      <c r="B27">
        <v>982</v>
      </c>
      <c r="F27" t="s">
        <v>17</v>
      </c>
      <c r="G27" t="s">
        <v>12</v>
      </c>
      <c r="H27">
        <v>18.375</v>
      </c>
      <c r="I27">
        <v>6.0750000000000002</v>
      </c>
      <c r="L27" t="s">
        <v>33</v>
      </c>
      <c r="R27">
        <f>12-R22+S26</f>
        <v>20</v>
      </c>
    </row>
    <row r="28" spans="1:21" x14ac:dyDescent="0.25">
      <c r="A28" t="s">
        <v>9</v>
      </c>
      <c r="B28">
        <v>978</v>
      </c>
      <c r="F28" t="s">
        <v>17</v>
      </c>
      <c r="G28" t="s">
        <v>12</v>
      </c>
      <c r="H28">
        <v>10.899999999999999</v>
      </c>
      <c r="I28">
        <v>10.475000000000001</v>
      </c>
    </row>
    <row r="29" spans="1:21" x14ac:dyDescent="0.25">
      <c r="A29" t="s">
        <v>9</v>
      </c>
      <c r="B29">
        <v>268</v>
      </c>
      <c r="C29" t="s">
        <v>18</v>
      </c>
      <c r="D29" t="s">
        <v>12</v>
      </c>
      <c r="E29" t="s">
        <v>12</v>
      </c>
      <c r="F29" t="s">
        <v>12</v>
      </c>
      <c r="G29" t="s">
        <v>12</v>
      </c>
      <c r="H29">
        <v>0.53</v>
      </c>
      <c r="I29">
        <v>11.040000000000001</v>
      </c>
    </row>
    <row r="30" spans="1:21" x14ac:dyDescent="0.25">
      <c r="A30" t="s">
        <v>9</v>
      </c>
      <c r="B30">
        <v>269</v>
      </c>
      <c r="C30" t="s">
        <v>18</v>
      </c>
      <c r="D30" t="s">
        <v>12</v>
      </c>
      <c r="E30" t="s">
        <v>12</v>
      </c>
      <c r="F30" t="s">
        <v>12</v>
      </c>
      <c r="G30" t="s">
        <v>12</v>
      </c>
      <c r="H30">
        <v>0.27</v>
      </c>
      <c r="I30">
        <v>11.31</v>
      </c>
    </row>
    <row r="31" spans="1:21" x14ac:dyDescent="0.25">
      <c r="A31" t="s">
        <v>9</v>
      </c>
      <c r="B31">
        <v>270</v>
      </c>
      <c r="C31" t="s">
        <v>18</v>
      </c>
      <c r="D31" t="s">
        <v>12</v>
      </c>
      <c r="E31" t="s">
        <v>12</v>
      </c>
      <c r="F31" t="s">
        <v>12</v>
      </c>
      <c r="G31" t="s">
        <v>12</v>
      </c>
      <c r="H31">
        <v>4.4400000000000004</v>
      </c>
      <c r="I31">
        <v>9.6500000000000021</v>
      </c>
    </row>
    <row r="32" spans="1:21" x14ac:dyDescent="0.25">
      <c r="A32" t="s">
        <v>9</v>
      </c>
      <c r="B32">
        <v>271</v>
      </c>
      <c r="C32" t="s">
        <v>18</v>
      </c>
      <c r="D32" t="s">
        <v>12</v>
      </c>
      <c r="E32" t="s">
        <v>12</v>
      </c>
      <c r="F32" t="s">
        <v>12</v>
      </c>
      <c r="G32" t="s">
        <v>15</v>
      </c>
      <c r="H32">
        <v>12.516666666666666</v>
      </c>
      <c r="I32">
        <v>8.1750000000000007</v>
      </c>
    </row>
    <row r="33" spans="1:9" x14ac:dyDescent="0.25">
      <c r="A33" t="s">
        <v>9</v>
      </c>
      <c r="B33">
        <v>272</v>
      </c>
      <c r="C33" t="s">
        <v>18</v>
      </c>
      <c r="D33" t="s">
        <v>12</v>
      </c>
      <c r="E33" t="s">
        <v>12</v>
      </c>
      <c r="F33" t="s">
        <v>15</v>
      </c>
      <c r="G33" t="s">
        <v>15</v>
      </c>
      <c r="H33">
        <v>12.337499999999999</v>
      </c>
      <c r="I33">
        <v>8.3500000000000014</v>
      </c>
    </row>
    <row r="34" spans="1:9" x14ac:dyDescent="0.25">
      <c r="A34" t="s">
        <v>9</v>
      </c>
      <c r="B34">
        <v>273</v>
      </c>
      <c r="C34" t="s">
        <v>18</v>
      </c>
      <c r="D34" t="s">
        <v>12</v>
      </c>
      <c r="E34" t="s">
        <v>12</v>
      </c>
      <c r="F34" t="s">
        <v>12</v>
      </c>
      <c r="G34" t="s">
        <v>12</v>
      </c>
      <c r="H34">
        <v>13.079999999999998</v>
      </c>
      <c r="I34">
        <v>5.37</v>
      </c>
    </row>
    <row r="35" spans="1:9" x14ac:dyDescent="0.25">
      <c r="A35" t="s">
        <v>9</v>
      </c>
      <c r="B35">
        <v>274</v>
      </c>
      <c r="C35" t="s">
        <v>18</v>
      </c>
      <c r="D35" t="s">
        <v>12</v>
      </c>
      <c r="E35" t="s">
        <v>12</v>
      </c>
      <c r="F35" t="s">
        <v>12</v>
      </c>
      <c r="G35" t="s">
        <v>12</v>
      </c>
      <c r="H35">
        <v>13.41</v>
      </c>
      <c r="I35">
        <v>5.4</v>
      </c>
    </row>
    <row r="36" spans="1:9" x14ac:dyDescent="0.25">
      <c r="A36" t="s">
        <v>9</v>
      </c>
      <c r="B36">
        <v>275</v>
      </c>
      <c r="C36" t="s">
        <v>18</v>
      </c>
      <c r="D36" t="s">
        <v>12</v>
      </c>
      <c r="E36" t="s">
        <v>12</v>
      </c>
      <c r="F36" t="s">
        <v>12</v>
      </c>
      <c r="G36" t="s">
        <v>12</v>
      </c>
      <c r="H36">
        <v>14.510000000000002</v>
      </c>
      <c r="I36">
        <v>7.43</v>
      </c>
    </row>
    <row r="37" spans="1:9" x14ac:dyDescent="0.25">
      <c r="A37" t="s">
        <v>9</v>
      </c>
      <c r="B37">
        <v>276</v>
      </c>
      <c r="C37" t="s">
        <v>18</v>
      </c>
      <c r="D37" t="s">
        <v>12</v>
      </c>
      <c r="E37" t="s">
        <v>12</v>
      </c>
      <c r="F37" t="s">
        <v>12</v>
      </c>
      <c r="G37" t="s">
        <v>12</v>
      </c>
      <c r="H37">
        <v>15.37</v>
      </c>
      <c r="I37">
        <v>4.26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Existing Dead</vt:lpstr>
      <vt:lpstr>Germinants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 O'shea</dc:creator>
  <cp:keywords/>
  <dc:description/>
  <cp:lastModifiedBy>Neil Diamond</cp:lastModifiedBy>
  <cp:revision/>
  <dcterms:created xsi:type="dcterms:W3CDTF">2023-10-22T23:56:16Z</dcterms:created>
  <dcterms:modified xsi:type="dcterms:W3CDTF">2024-09-26T00:22:35Z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dc88d9-fa17-47eb-a208-3e66f59d50e5_Enabled">
    <vt:lpwstr>true</vt:lpwstr>
  </property>
  <property fmtid="{D5CDD505-2E9C-101B-9397-08002B2CF9AE}" pid="3" name="MSIP_Label_d7dc88d9-fa17-47eb-a208-3e66f59d50e5_SetDate">
    <vt:lpwstr>2023-10-22T23:56:27Z</vt:lpwstr>
  </property>
  <property fmtid="{D5CDD505-2E9C-101B-9397-08002B2CF9AE}" pid="4" name="MSIP_Label_d7dc88d9-fa17-47eb-a208-3e66f59d50e5_Method">
    <vt:lpwstr>Standard</vt:lpwstr>
  </property>
  <property fmtid="{D5CDD505-2E9C-101B-9397-08002B2CF9AE}" pid="5" name="MSIP_Label_d7dc88d9-fa17-47eb-a208-3e66f59d50e5_Name">
    <vt:lpwstr>Internal</vt:lpwstr>
  </property>
  <property fmtid="{D5CDD505-2E9C-101B-9397-08002B2CF9AE}" pid="6" name="MSIP_Label_d7dc88d9-fa17-47eb-a208-3e66f59d50e5_SiteId">
    <vt:lpwstr>d51ba343-9258-4ea6-9907-426d8c84ec12</vt:lpwstr>
  </property>
  <property fmtid="{D5CDD505-2E9C-101B-9397-08002B2CF9AE}" pid="7" name="MSIP_Label_d7dc88d9-fa17-47eb-a208-3e66f59d50e5_ActionId">
    <vt:lpwstr>52db0996-1b79-43c2-bd6e-1a884141e5db</vt:lpwstr>
  </property>
  <property fmtid="{D5CDD505-2E9C-101B-9397-08002B2CF9AE}" pid="8" name="MSIP_Label_d7dc88d9-fa17-47eb-a208-3e66f59d50e5_ContentBits">
    <vt:lpwstr>0</vt:lpwstr>
  </property>
</Properties>
</file>