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OneDrive\Documents\MeganOShea\UpdatedData3\"/>
    </mc:Choice>
  </mc:AlternateContent>
  <xr:revisionPtr revIDLastSave="0" documentId="13_ncr:1_{7C13C15D-B25B-4C7E-9F9F-F824F0804145}" xr6:coauthVersionLast="47" xr6:coauthVersionMax="47" xr10:uidLastSave="{00000000-0000-0000-0000-000000000000}"/>
  <bookViews>
    <workbookView xWindow="-96" yWindow="-96" windowWidth="23232" windowHeight="12432" activeTab="1" xr2:uid="{00C3DB1C-34AE-42DC-B1B2-9957E2F0C86F}"/>
  </bookViews>
  <sheets>
    <sheet name="Data" sheetId="1" r:id="rId1"/>
    <sheet name="NeilData" sheetId="4" r:id="rId2"/>
    <sheet name="Existing Dead" sheetId="2" r:id="rId3"/>
    <sheet name="Germinan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8" i="3" l="1"/>
  <c r="U28" i="3"/>
  <c r="S28" i="3"/>
  <c r="Q27" i="3"/>
  <c r="P27" i="3"/>
  <c r="O27" i="3"/>
  <c r="N27" i="3"/>
  <c r="O26" i="3"/>
  <c r="P26" i="3" s="1"/>
  <c r="S25" i="3"/>
  <c r="T23" i="3"/>
  <c r="S23" i="3"/>
  <c r="T22" i="3"/>
  <c r="T29" i="3" s="1"/>
  <c r="S22" i="3"/>
  <c r="T15" i="3"/>
  <c r="T10" i="3"/>
  <c r="T9" i="3"/>
  <c r="S14" i="3"/>
  <c r="N13" i="3"/>
  <c r="S11" i="3"/>
  <c r="S16" i="3" s="1"/>
  <c r="S10" i="3"/>
  <c r="O12" i="3"/>
  <c r="O13" i="3" s="1"/>
  <c r="S9" i="3"/>
  <c r="P10" i="2"/>
  <c r="Q10" i="2"/>
  <c r="R10" i="2" s="1"/>
  <c r="O10" i="2"/>
  <c r="N10" i="2"/>
  <c r="P12" i="3" l="1"/>
  <c r="S30" i="3"/>
  <c r="Q26" i="3"/>
  <c r="Q12" i="3" l="1"/>
  <c r="P13" i="3"/>
  <c r="R26" i="3"/>
  <c r="R12" i="3" l="1"/>
  <c r="R13" i="3" s="1"/>
  <c r="Q13" i="3"/>
</calcChain>
</file>

<file path=xl/sharedStrings.xml><?xml version="1.0" encoding="utf-8"?>
<sst xmlns="http://schemas.openxmlformats.org/spreadsheetml/2006/main" count="625" uniqueCount="34">
  <si>
    <t>Tag</t>
  </si>
  <si>
    <t>Status 2017</t>
  </si>
  <si>
    <t>Status 2018</t>
  </si>
  <si>
    <t>Status 2019</t>
  </si>
  <si>
    <t>Status 2020</t>
  </si>
  <si>
    <t>Status 2021</t>
  </si>
  <si>
    <t>Status 2022 - not assessed</t>
  </si>
  <si>
    <t>Status 2023</t>
  </si>
  <si>
    <t>x-axis</t>
  </si>
  <si>
    <t>y-axis</t>
  </si>
  <si>
    <t>Existing</t>
  </si>
  <si>
    <t>Alive</t>
  </si>
  <si>
    <t>Germinant</t>
  </si>
  <si>
    <t>Dead</t>
  </si>
  <si>
    <t>Pimelea curviflora</t>
  </si>
  <si>
    <t>?</t>
  </si>
  <si>
    <t>Supplement</t>
  </si>
  <si>
    <t>Initial population (2017) = 5</t>
  </si>
  <si>
    <t>Mortality</t>
  </si>
  <si>
    <t>Number existing plants</t>
  </si>
  <si>
    <t>% Mortality</t>
  </si>
  <si>
    <t>Recruit</t>
  </si>
  <si>
    <t>Germinants</t>
  </si>
  <si>
    <t>Total</t>
  </si>
  <si>
    <t>Recruits = (germs 2017-2020) - Germ deaths (2018-2021)</t>
  </si>
  <si>
    <t>Germinant deaths</t>
  </si>
  <si>
    <t>Existing plant deaths</t>
  </si>
  <si>
    <t>Yearly starters</t>
  </si>
  <si>
    <t>Natality</t>
  </si>
  <si>
    <t>Recruits</t>
  </si>
  <si>
    <t>Final pop</t>
  </si>
  <si>
    <t>STDEV</t>
  </si>
  <si>
    <t>STERR</t>
  </si>
  <si>
    <t>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</si>
</sst>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B63D-E499-4776-AE03-ECC477D96B42}">
  <dimension ref="A1:L35"/>
  <sheetViews>
    <sheetView workbookViewId="0">
      <selection sqref="A1:J1048576"/>
    </sheetView>
  </sheetViews>
  <sheetFormatPr defaultRowHeight="14.4" x14ac:dyDescent="0.55000000000000004"/>
  <sheetData>
    <row r="1" spans="1:10" ht="43.2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55000000000000004">
      <c r="A2">
        <v>78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0.82</v>
      </c>
      <c r="J2">
        <v>5.24</v>
      </c>
    </row>
    <row r="3" spans="1:10" x14ac:dyDescent="0.55000000000000004">
      <c r="A3">
        <v>79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2.4</v>
      </c>
      <c r="J3">
        <v>1.39</v>
      </c>
    </row>
    <row r="4" spans="1:10" x14ac:dyDescent="0.55000000000000004">
      <c r="A4">
        <v>82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4.8100000000000005</v>
      </c>
      <c r="J4">
        <v>1.1299999999999999</v>
      </c>
    </row>
    <row r="5" spans="1:10" x14ac:dyDescent="0.55000000000000004">
      <c r="A5">
        <v>80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2.1800000000000002</v>
      </c>
      <c r="J5">
        <v>1.67</v>
      </c>
    </row>
    <row r="6" spans="1:10" x14ac:dyDescent="0.55000000000000004">
      <c r="A6">
        <v>83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>
        <v>4.29</v>
      </c>
      <c r="J6">
        <v>1.7899999999999998</v>
      </c>
    </row>
    <row r="7" spans="1:10" x14ac:dyDescent="0.55000000000000004">
      <c r="A7">
        <v>429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>
        <v>3.6375000000000002</v>
      </c>
      <c r="J7">
        <v>4.2125000000000004</v>
      </c>
    </row>
    <row r="8" spans="1:10" x14ac:dyDescent="0.55000000000000004">
      <c r="A8">
        <v>421</v>
      </c>
      <c r="B8" s="5" t="s">
        <v>12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1.4125000000000001</v>
      </c>
      <c r="J8">
        <v>5.125</v>
      </c>
    </row>
    <row r="9" spans="1:10" x14ac:dyDescent="0.55000000000000004">
      <c r="A9">
        <v>430</v>
      </c>
      <c r="B9" t="s">
        <v>12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>
        <v>3.9666666666666668</v>
      </c>
      <c r="J9">
        <v>4.1833333333333336</v>
      </c>
    </row>
    <row r="10" spans="1:10" x14ac:dyDescent="0.55000000000000004">
      <c r="A10">
        <v>422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>
        <v>2.6625000000000001</v>
      </c>
      <c r="J10">
        <v>0.88749999999999996</v>
      </c>
    </row>
    <row r="11" spans="1:10" x14ac:dyDescent="0.55000000000000004">
      <c r="A11">
        <v>423</v>
      </c>
      <c r="C11" t="s">
        <v>12</v>
      </c>
      <c r="D11" t="s">
        <v>11</v>
      </c>
      <c r="E11" t="s">
        <v>11</v>
      </c>
      <c r="F11" t="s">
        <v>11</v>
      </c>
      <c r="H11" t="s">
        <v>11</v>
      </c>
      <c r="I11">
        <v>2.5666666666666669</v>
      </c>
      <c r="J11">
        <v>1.0875000000000001</v>
      </c>
    </row>
    <row r="12" spans="1:10" x14ac:dyDescent="0.55000000000000004">
      <c r="A12">
        <v>424</v>
      </c>
      <c r="C12" t="s">
        <v>12</v>
      </c>
      <c r="D12" t="s">
        <v>11</v>
      </c>
      <c r="E12" t="s">
        <v>11</v>
      </c>
      <c r="F12" t="s">
        <v>13</v>
      </c>
      <c r="G12" t="s">
        <v>13</v>
      </c>
      <c r="H12" t="s">
        <v>13</v>
      </c>
      <c r="I12">
        <v>2.6166666666666667</v>
      </c>
      <c r="J12">
        <v>1.1333333333333333</v>
      </c>
    </row>
    <row r="13" spans="1:10" x14ac:dyDescent="0.55000000000000004">
      <c r="A13">
        <v>425</v>
      </c>
      <c r="C13" t="s">
        <v>12</v>
      </c>
      <c r="D13" t="s">
        <v>11</v>
      </c>
      <c r="E13" t="s">
        <v>11</v>
      </c>
      <c r="F13" t="s">
        <v>11</v>
      </c>
      <c r="H13" t="s">
        <v>13</v>
      </c>
      <c r="I13">
        <v>2.5625</v>
      </c>
      <c r="J13">
        <v>1.2</v>
      </c>
    </row>
    <row r="14" spans="1:10" x14ac:dyDescent="0.55000000000000004">
      <c r="A14">
        <v>426</v>
      </c>
      <c r="C14" t="s">
        <v>12</v>
      </c>
      <c r="D14" t="s">
        <v>11</v>
      </c>
      <c r="E14" t="s">
        <v>11</v>
      </c>
      <c r="F14" t="s">
        <v>13</v>
      </c>
      <c r="G14" t="s">
        <v>11</v>
      </c>
      <c r="H14" t="s">
        <v>11</v>
      </c>
      <c r="I14">
        <v>2.6333333333333333</v>
      </c>
      <c r="J14">
        <v>1.2166666666666666</v>
      </c>
    </row>
    <row r="15" spans="1:10" x14ac:dyDescent="0.55000000000000004">
      <c r="A15">
        <v>427</v>
      </c>
      <c r="C15" t="s">
        <v>12</v>
      </c>
      <c r="D15" t="s">
        <v>11</v>
      </c>
      <c r="E15" t="s">
        <v>11</v>
      </c>
      <c r="F15" t="s">
        <v>11</v>
      </c>
      <c r="H15" t="s">
        <v>11</v>
      </c>
      <c r="I15">
        <v>2.65</v>
      </c>
      <c r="J15">
        <v>1.4625000000000001</v>
      </c>
    </row>
    <row r="16" spans="1:10" x14ac:dyDescent="0.55000000000000004">
      <c r="A16">
        <v>428</v>
      </c>
      <c r="C16" t="s">
        <v>12</v>
      </c>
      <c r="D16" t="s">
        <v>11</v>
      </c>
      <c r="E16" t="s">
        <v>11</v>
      </c>
      <c r="F16" t="s">
        <v>11</v>
      </c>
      <c r="H16" t="s">
        <v>11</v>
      </c>
      <c r="I16">
        <v>2.7124999999999999</v>
      </c>
      <c r="J16">
        <v>1.5374999999999999</v>
      </c>
    </row>
    <row r="17" spans="1:12" x14ac:dyDescent="0.55000000000000004">
      <c r="A17">
        <v>431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5.05</v>
      </c>
      <c r="J17">
        <v>6.1</v>
      </c>
    </row>
    <row r="18" spans="1:12" x14ac:dyDescent="0.55000000000000004">
      <c r="A18">
        <v>684</v>
      </c>
      <c r="D18" t="s">
        <v>12</v>
      </c>
      <c r="E18" t="s">
        <v>11</v>
      </c>
      <c r="F18" t="s">
        <v>11</v>
      </c>
      <c r="H18" t="s">
        <v>11</v>
      </c>
      <c r="I18">
        <v>1.3499999999999999</v>
      </c>
      <c r="J18">
        <v>8.9499999999999993</v>
      </c>
    </row>
    <row r="19" spans="1:12" x14ac:dyDescent="0.55000000000000004">
      <c r="A19">
        <v>685</v>
      </c>
      <c r="D19" t="s">
        <v>12</v>
      </c>
      <c r="E19" t="s">
        <v>11</v>
      </c>
      <c r="F19" t="s">
        <v>11</v>
      </c>
      <c r="H19" t="s">
        <v>11</v>
      </c>
      <c r="I19">
        <v>1.4833333333333334</v>
      </c>
      <c r="J19">
        <v>8.9</v>
      </c>
    </row>
    <row r="20" spans="1:12" s="7" customFormat="1" x14ac:dyDescent="0.55000000000000004">
      <c r="A20" s="7">
        <v>918</v>
      </c>
      <c r="D20" s="7" t="s">
        <v>12</v>
      </c>
      <c r="E20" s="7" t="s">
        <v>11</v>
      </c>
      <c r="F20" s="7" t="s">
        <v>11</v>
      </c>
      <c r="I20" s="7">
        <v>2.6166666666666667</v>
      </c>
      <c r="J20" s="7">
        <v>0.8666666666666667</v>
      </c>
      <c r="L20" s="7" t="s">
        <v>14</v>
      </c>
    </row>
    <row r="21" spans="1:12" x14ac:dyDescent="0.55000000000000004">
      <c r="A21">
        <v>919</v>
      </c>
      <c r="D21" t="s">
        <v>12</v>
      </c>
      <c r="E21" t="s">
        <v>11</v>
      </c>
      <c r="F21" t="s">
        <v>11</v>
      </c>
      <c r="H21" t="s">
        <v>11</v>
      </c>
      <c r="I21">
        <v>3.3333333333333335</v>
      </c>
      <c r="J21">
        <v>1.6500000000000001</v>
      </c>
    </row>
    <row r="22" spans="1:12" x14ac:dyDescent="0.55000000000000004">
      <c r="A22">
        <v>920</v>
      </c>
      <c r="D22" t="s">
        <v>12</v>
      </c>
      <c r="E22" t="s">
        <v>11</v>
      </c>
      <c r="F22" t="s">
        <v>11</v>
      </c>
      <c r="H22" t="s">
        <v>11</v>
      </c>
      <c r="I22">
        <v>3.4499999999999997</v>
      </c>
      <c r="J22">
        <v>2.15</v>
      </c>
    </row>
    <row r="23" spans="1:12" x14ac:dyDescent="0.55000000000000004">
      <c r="A23">
        <v>984</v>
      </c>
      <c r="E23" t="s">
        <v>12</v>
      </c>
      <c r="F23" t="s">
        <v>11</v>
      </c>
      <c r="G23" t="s">
        <v>11</v>
      </c>
      <c r="H23" t="s">
        <v>11</v>
      </c>
      <c r="I23">
        <v>2.7250000000000001</v>
      </c>
      <c r="J23">
        <v>1.8</v>
      </c>
    </row>
    <row r="24" spans="1:12" x14ac:dyDescent="0.55000000000000004">
      <c r="A24">
        <v>985</v>
      </c>
      <c r="E24" t="s">
        <v>12</v>
      </c>
      <c r="F24" t="s">
        <v>11</v>
      </c>
      <c r="G24" t="s">
        <v>11</v>
      </c>
      <c r="H24" t="s">
        <v>11</v>
      </c>
      <c r="I24">
        <v>4.05</v>
      </c>
      <c r="J24">
        <v>1.375</v>
      </c>
    </row>
    <row r="25" spans="1:12" x14ac:dyDescent="0.55000000000000004">
      <c r="A25">
        <v>1132</v>
      </c>
      <c r="F25" t="s">
        <v>12</v>
      </c>
      <c r="G25" t="s">
        <v>15</v>
      </c>
      <c r="H25" s="8"/>
      <c r="I25">
        <v>1.4</v>
      </c>
      <c r="J25">
        <v>5.9</v>
      </c>
    </row>
    <row r="26" spans="1:12" x14ac:dyDescent="0.55000000000000004">
      <c r="A26">
        <v>1133</v>
      </c>
      <c r="F26" t="s">
        <v>12</v>
      </c>
      <c r="G26" t="s">
        <v>11</v>
      </c>
      <c r="H26" t="s">
        <v>11</v>
      </c>
      <c r="I26">
        <v>4.25</v>
      </c>
      <c r="J26">
        <v>4.3</v>
      </c>
    </row>
    <row r="27" spans="1:12" x14ac:dyDescent="0.55000000000000004">
      <c r="A27">
        <v>1134</v>
      </c>
      <c r="F27" t="s">
        <v>12</v>
      </c>
      <c r="G27" t="s">
        <v>11</v>
      </c>
      <c r="H27" t="s">
        <v>11</v>
      </c>
      <c r="I27">
        <v>4.3</v>
      </c>
      <c r="J27">
        <v>4.1500000000000004</v>
      </c>
    </row>
    <row r="28" spans="1:12" x14ac:dyDescent="0.55000000000000004">
      <c r="A28">
        <v>1135</v>
      </c>
      <c r="F28" t="s">
        <v>12</v>
      </c>
      <c r="G28" t="s">
        <v>11</v>
      </c>
      <c r="H28" t="s">
        <v>11</v>
      </c>
      <c r="I28">
        <v>2.5499999999999998</v>
      </c>
      <c r="J28">
        <v>1.8</v>
      </c>
    </row>
    <row r="29" spans="1:12" x14ac:dyDescent="0.55000000000000004">
      <c r="A29">
        <v>1136</v>
      </c>
      <c r="F29" t="s">
        <v>12</v>
      </c>
      <c r="G29" t="s">
        <v>11</v>
      </c>
      <c r="H29" t="s">
        <v>11</v>
      </c>
      <c r="I29">
        <v>5.45</v>
      </c>
      <c r="J29">
        <v>2</v>
      </c>
    </row>
    <row r="30" spans="1:12" x14ac:dyDescent="0.55000000000000004">
      <c r="A30">
        <v>253</v>
      </c>
      <c r="B30" t="s">
        <v>16</v>
      </c>
      <c r="C30" t="s">
        <v>11</v>
      </c>
      <c r="D30" t="s">
        <v>11</v>
      </c>
      <c r="E30" t="s">
        <v>11</v>
      </c>
      <c r="F30" t="s">
        <v>13</v>
      </c>
      <c r="G30" t="s">
        <v>13</v>
      </c>
      <c r="I30">
        <v>0.43333333333333335</v>
      </c>
      <c r="J30">
        <v>5.3500000000000005</v>
      </c>
    </row>
    <row r="31" spans="1:12" x14ac:dyDescent="0.55000000000000004">
      <c r="A31">
        <v>254</v>
      </c>
      <c r="B31" t="s">
        <v>16</v>
      </c>
      <c r="C31" t="s">
        <v>11</v>
      </c>
      <c r="D31" t="s">
        <v>11</v>
      </c>
      <c r="E31" t="s">
        <v>11</v>
      </c>
      <c r="F31" t="s">
        <v>13</v>
      </c>
      <c r="G31" t="s">
        <v>13</v>
      </c>
      <c r="I31">
        <v>0.53333333333333333</v>
      </c>
      <c r="J31">
        <v>5.75</v>
      </c>
    </row>
    <row r="32" spans="1:12" x14ac:dyDescent="0.55000000000000004">
      <c r="A32">
        <v>420</v>
      </c>
      <c r="B32" t="s">
        <v>16</v>
      </c>
      <c r="C32" t="s">
        <v>11</v>
      </c>
      <c r="D32" t="s">
        <v>11</v>
      </c>
      <c r="E32" t="s">
        <v>11</v>
      </c>
      <c r="F32" t="s">
        <v>11</v>
      </c>
      <c r="G32" t="s">
        <v>13</v>
      </c>
      <c r="I32">
        <v>4.3599999999999994</v>
      </c>
      <c r="J32">
        <v>1.31</v>
      </c>
    </row>
    <row r="33" spans="1:10" x14ac:dyDescent="0.55000000000000004">
      <c r="A33">
        <v>2004</v>
      </c>
      <c r="G33" t="s">
        <v>12</v>
      </c>
      <c r="H33" t="s">
        <v>11</v>
      </c>
      <c r="I33">
        <v>2.4</v>
      </c>
      <c r="J33">
        <v>1.2</v>
      </c>
    </row>
    <row r="34" spans="1:10" x14ac:dyDescent="0.55000000000000004">
      <c r="A34">
        <v>2003</v>
      </c>
      <c r="G34" t="s">
        <v>12</v>
      </c>
      <c r="H34" t="s">
        <v>11</v>
      </c>
      <c r="I34">
        <v>6.7</v>
      </c>
      <c r="J34">
        <v>5.8</v>
      </c>
    </row>
    <row r="35" spans="1:10" x14ac:dyDescent="0.55000000000000004">
      <c r="A35">
        <v>1598</v>
      </c>
      <c r="G35" t="s">
        <v>12</v>
      </c>
      <c r="H35" t="s">
        <v>11</v>
      </c>
      <c r="I35">
        <v>7.25</v>
      </c>
      <c r="J35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4B3-2231-4521-BB85-326CBA98BE87}">
  <dimension ref="A1:J35"/>
  <sheetViews>
    <sheetView tabSelected="1" workbookViewId="0">
      <selection activeCell="O7" sqref="O7"/>
    </sheetView>
  </sheetViews>
  <sheetFormatPr defaultRowHeight="14.4" x14ac:dyDescent="0.55000000000000004"/>
  <sheetData>
    <row r="1" spans="1:10" ht="43.2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55000000000000004">
      <c r="A2">
        <v>78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>
        <v>0.82</v>
      </c>
      <c r="J2">
        <v>5.24</v>
      </c>
    </row>
    <row r="3" spans="1:10" x14ac:dyDescent="0.55000000000000004">
      <c r="A3">
        <v>79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>
        <v>2.4</v>
      </c>
      <c r="J3">
        <v>1.39</v>
      </c>
    </row>
    <row r="4" spans="1:10" x14ac:dyDescent="0.55000000000000004">
      <c r="A4">
        <v>82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>
        <v>4.8100000000000005</v>
      </c>
      <c r="J4">
        <v>1.1299999999999999</v>
      </c>
    </row>
    <row r="5" spans="1:10" x14ac:dyDescent="0.55000000000000004">
      <c r="A5">
        <v>80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2.1800000000000002</v>
      </c>
      <c r="J5">
        <v>1.67</v>
      </c>
    </row>
    <row r="6" spans="1:10" x14ac:dyDescent="0.55000000000000004">
      <c r="A6">
        <v>83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>
        <v>4.29</v>
      </c>
      <c r="J6">
        <v>1.7899999999999998</v>
      </c>
    </row>
    <row r="7" spans="1:10" x14ac:dyDescent="0.55000000000000004">
      <c r="A7">
        <v>429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>
        <v>3.6375000000000002</v>
      </c>
      <c r="J7">
        <v>4.2125000000000004</v>
      </c>
    </row>
    <row r="8" spans="1:10" x14ac:dyDescent="0.55000000000000004">
      <c r="A8">
        <v>421</v>
      </c>
      <c r="B8" s="5" t="s">
        <v>12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>
        <v>1.4125000000000001</v>
      </c>
      <c r="J8">
        <v>5.125</v>
      </c>
    </row>
    <row r="9" spans="1:10" x14ac:dyDescent="0.55000000000000004">
      <c r="A9">
        <v>430</v>
      </c>
      <c r="B9" t="s">
        <v>12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>
        <v>3.9666666666666668</v>
      </c>
      <c r="J9">
        <v>4.1833333333333336</v>
      </c>
    </row>
    <row r="10" spans="1:10" x14ac:dyDescent="0.55000000000000004">
      <c r="A10">
        <v>422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>
        <v>2.6625000000000001</v>
      </c>
      <c r="J10">
        <v>0.88749999999999996</v>
      </c>
    </row>
    <row r="11" spans="1:10" x14ac:dyDescent="0.55000000000000004">
      <c r="A11">
        <v>423</v>
      </c>
      <c r="C11" t="s">
        <v>12</v>
      </c>
      <c r="D11" t="s">
        <v>11</v>
      </c>
      <c r="E11" t="s">
        <v>11</v>
      </c>
      <c r="F11" t="s">
        <v>11</v>
      </c>
      <c r="H11" t="s">
        <v>11</v>
      </c>
      <c r="I11">
        <v>2.5666666666666669</v>
      </c>
      <c r="J11">
        <v>1.0875000000000001</v>
      </c>
    </row>
    <row r="12" spans="1:10" x14ac:dyDescent="0.55000000000000004">
      <c r="A12">
        <v>424</v>
      </c>
      <c r="C12" t="s">
        <v>12</v>
      </c>
      <c r="D12" t="s">
        <v>11</v>
      </c>
      <c r="E12" t="s">
        <v>11</v>
      </c>
      <c r="F12" t="s">
        <v>13</v>
      </c>
      <c r="G12" t="s">
        <v>13</v>
      </c>
      <c r="H12" t="s">
        <v>13</v>
      </c>
      <c r="I12">
        <v>2.6166666666666667</v>
      </c>
      <c r="J12">
        <v>1.1333333333333333</v>
      </c>
    </row>
    <row r="13" spans="1:10" x14ac:dyDescent="0.55000000000000004">
      <c r="A13">
        <v>425</v>
      </c>
      <c r="C13" t="s">
        <v>12</v>
      </c>
      <c r="D13" t="s">
        <v>11</v>
      </c>
      <c r="E13" t="s">
        <v>11</v>
      </c>
      <c r="F13" t="s">
        <v>11</v>
      </c>
      <c r="H13" t="s">
        <v>13</v>
      </c>
      <c r="I13">
        <v>2.5625</v>
      </c>
      <c r="J13">
        <v>1.2</v>
      </c>
    </row>
    <row r="14" spans="1:10" x14ac:dyDescent="0.55000000000000004">
      <c r="A14">
        <v>426</v>
      </c>
      <c r="C14" t="s">
        <v>12</v>
      </c>
      <c r="D14" t="s">
        <v>11</v>
      </c>
      <c r="E14" t="s">
        <v>11</v>
      </c>
      <c r="F14" t="s">
        <v>13</v>
      </c>
      <c r="G14" t="s">
        <v>11</v>
      </c>
      <c r="H14" t="s">
        <v>11</v>
      </c>
      <c r="I14">
        <v>2.6333333333333333</v>
      </c>
      <c r="J14">
        <v>1.2166666666666666</v>
      </c>
    </row>
    <row r="15" spans="1:10" x14ac:dyDescent="0.55000000000000004">
      <c r="A15">
        <v>427</v>
      </c>
      <c r="C15" t="s">
        <v>12</v>
      </c>
      <c r="D15" t="s">
        <v>11</v>
      </c>
      <c r="E15" t="s">
        <v>11</v>
      </c>
      <c r="F15" t="s">
        <v>11</v>
      </c>
      <c r="H15" t="s">
        <v>11</v>
      </c>
      <c r="I15">
        <v>2.65</v>
      </c>
      <c r="J15">
        <v>1.4625000000000001</v>
      </c>
    </row>
    <row r="16" spans="1:10" x14ac:dyDescent="0.55000000000000004">
      <c r="A16">
        <v>428</v>
      </c>
      <c r="C16" t="s">
        <v>12</v>
      </c>
      <c r="D16" t="s">
        <v>11</v>
      </c>
      <c r="E16" t="s">
        <v>11</v>
      </c>
      <c r="F16" t="s">
        <v>11</v>
      </c>
      <c r="H16" t="s">
        <v>11</v>
      </c>
      <c r="I16">
        <v>2.7124999999999999</v>
      </c>
      <c r="J16">
        <v>1.5374999999999999</v>
      </c>
    </row>
    <row r="17" spans="1:10" x14ac:dyDescent="0.55000000000000004">
      <c r="A17">
        <v>431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5.05</v>
      </c>
      <c r="J17">
        <v>6.1</v>
      </c>
    </row>
    <row r="18" spans="1:10" x14ac:dyDescent="0.55000000000000004">
      <c r="A18">
        <v>684</v>
      </c>
      <c r="D18" t="s">
        <v>12</v>
      </c>
      <c r="E18" t="s">
        <v>11</v>
      </c>
      <c r="F18" t="s">
        <v>11</v>
      </c>
      <c r="H18" t="s">
        <v>11</v>
      </c>
      <c r="I18">
        <v>1.3499999999999999</v>
      </c>
      <c r="J18">
        <v>8.9499999999999993</v>
      </c>
    </row>
    <row r="19" spans="1:10" x14ac:dyDescent="0.55000000000000004">
      <c r="A19">
        <v>685</v>
      </c>
      <c r="D19" t="s">
        <v>12</v>
      </c>
      <c r="E19" t="s">
        <v>11</v>
      </c>
      <c r="F19" t="s">
        <v>11</v>
      </c>
      <c r="H19" t="s">
        <v>11</v>
      </c>
      <c r="I19">
        <v>1.4833333333333334</v>
      </c>
      <c r="J19">
        <v>8.9</v>
      </c>
    </row>
    <row r="20" spans="1:10" x14ac:dyDescent="0.55000000000000004">
      <c r="A20" s="7">
        <v>918</v>
      </c>
      <c r="B20" s="7"/>
      <c r="C20" s="7"/>
      <c r="D20" s="7" t="s">
        <v>12</v>
      </c>
      <c r="E20" s="7" t="s">
        <v>11</v>
      </c>
      <c r="F20" s="7" t="s">
        <v>11</v>
      </c>
      <c r="G20" s="7"/>
      <c r="H20" s="7"/>
      <c r="I20" s="7">
        <v>2.6166666666666667</v>
      </c>
      <c r="J20" s="7">
        <v>0.8666666666666667</v>
      </c>
    </row>
    <row r="21" spans="1:10" x14ac:dyDescent="0.55000000000000004">
      <c r="A21">
        <v>919</v>
      </c>
      <c r="D21" t="s">
        <v>12</v>
      </c>
      <c r="E21" t="s">
        <v>11</v>
      </c>
      <c r="F21" t="s">
        <v>11</v>
      </c>
      <c r="H21" t="s">
        <v>11</v>
      </c>
      <c r="I21">
        <v>3.3333333333333335</v>
      </c>
      <c r="J21">
        <v>1.6500000000000001</v>
      </c>
    </row>
    <row r="22" spans="1:10" x14ac:dyDescent="0.55000000000000004">
      <c r="A22">
        <v>920</v>
      </c>
      <c r="D22" t="s">
        <v>12</v>
      </c>
      <c r="E22" t="s">
        <v>11</v>
      </c>
      <c r="F22" t="s">
        <v>11</v>
      </c>
      <c r="H22" t="s">
        <v>11</v>
      </c>
      <c r="I22">
        <v>3.4499999999999997</v>
      </c>
      <c r="J22">
        <v>2.15</v>
      </c>
    </row>
    <row r="23" spans="1:10" x14ac:dyDescent="0.55000000000000004">
      <c r="A23">
        <v>984</v>
      </c>
      <c r="E23" t="s">
        <v>12</v>
      </c>
      <c r="F23" t="s">
        <v>11</v>
      </c>
      <c r="G23" t="s">
        <v>11</v>
      </c>
      <c r="H23" t="s">
        <v>11</v>
      </c>
      <c r="I23">
        <v>2.7250000000000001</v>
      </c>
      <c r="J23">
        <v>1.8</v>
      </c>
    </row>
    <row r="24" spans="1:10" x14ac:dyDescent="0.55000000000000004">
      <c r="A24">
        <v>985</v>
      </c>
      <c r="E24" t="s">
        <v>12</v>
      </c>
      <c r="F24" t="s">
        <v>11</v>
      </c>
      <c r="G24" t="s">
        <v>11</v>
      </c>
      <c r="H24" t="s">
        <v>11</v>
      </c>
      <c r="I24">
        <v>4.05</v>
      </c>
      <c r="J24">
        <v>1.375</v>
      </c>
    </row>
    <row r="25" spans="1:10" x14ac:dyDescent="0.55000000000000004">
      <c r="A25">
        <v>1132</v>
      </c>
      <c r="F25" t="s">
        <v>12</v>
      </c>
      <c r="G25" t="s">
        <v>15</v>
      </c>
      <c r="H25" s="8"/>
      <c r="I25">
        <v>1.4</v>
      </c>
      <c r="J25">
        <v>5.9</v>
      </c>
    </row>
    <row r="26" spans="1:10" x14ac:dyDescent="0.55000000000000004">
      <c r="A26">
        <v>1133</v>
      </c>
      <c r="F26" t="s">
        <v>12</v>
      </c>
      <c r="G26" t="s">
        <v>11</v>
      </c>
      <c r="H26" t="s">
        <v>11</v>
      </c>
      <c r="I26">
        <v>4.25</v>
      </c>
      <c r="J26">
        <v>4.3</v>
      </c>
    </row>
    <row r="27" spans="1:10" x14ac:dyDescent="0.55000000000000004">
      <c r="A27">
        <v>1134</v>
      </c>
      <c r="F27" t="s">
        <v>12</v>
      </c>
      <c r="G27" t="s">
        <v>11</v>
      </c>
      <c r="H27" t="s">
        <v>11</v>
      </c>
      <c r="I27">
        <v>4.3</v>
      </c>
      <c r="J27">
        <v>4.1500000000000004</v>
      </c>
    </row>
    <row r="28" spans="1:10" x14ac:dyDescent="0.55000000000000004">
      <c r="A28">
        <v>1135</v>
      </c>
      <c r="F28" t="s">
        <v>12</v>
      </c>
      <c r="G28" t="s">
        <v>11</v>
      </c>
      <c r="H28" t="s">
        <v>11</v>
      </c>
      <c r="I28">
        <v>2.5499999999999998</v>
      </c>
      <c r="J28">
        <v>1.8</v>
      </c>
    </row>
    <row r="29" spans="1:10" x14ac:dyDescent="0.55000000000000004">
      <c r="A29">
        <v>1136</v>
      </c>
      <c r="F29" t="s">
        <v>12</v>
      </c>
      <c r="G29" t="s">
        <v>11</v>
      </c>
      <c r="H29" t="s">
        <v>11</v>
      </c>
      <c r="I29">
        <v>5.45</v>
      </c>
      <c r="J29">
        <v>2</v>
      </c>
    </row>
    <row r="30" spans="1:10" x14ac:dyDescent="0.55000000000000004">
      <c r="A30">
        <v>253</v>
      </c>
      <c r="B30" t="s">
        <v>16</v>
      </c>
      <c r="C30" t="s">
        <v>11</v>
      </c>
      <c r="D30" t="s">
        <v>11</v>
      </c>
      <c r="E30" t="s">
        <v>11</v>
      </c>
      <c r="F30" t="s">
        <v>13</v>
      </c>
      <c r="G30" t="s">
        <v>13</v>
      </c>
      <c r="I30">
        <v>0.43333333333333335</v>
      </c>
      <c r="J30">
        <v>5.3500000000000005</v>
      </c>
    </row>
    <row r="31" spans="1:10" x14ac:dyDescent="0.55000000000000004">
      <c r="A31">
        <v>254</v>
      </c>
      <c r="B31" t="s">
        <v>16</v>
      </c>
      <c r="C31" t="s">
        <v>11</v>
      </c>
      <c r="D31" t="s">
        <v>11</v>
      </c>
      <c r="E31" t="s">
        <v>11</v>
      </c>
      <c r="F31" t="s">
        <v>13</v>
      </c>
      <c r="G31" t="s">
        <v>13</v>
      </c>
      <c r="I31">
        <v>0.53333333333333333</v>
      </c>
      <c r="J31">
        <v>5.75</v>
      </c>
    </row>
    <row r="32" spans="1:10" x14ac:dyDescent="0.55000000000000004">
      <c r="A32">
        <v>420</v>
      </c>
      <c r="B32" t="s">
        <v>16</v>
      </c>
      <c r="C32" t="s">
        <v>11</v>
      </c>
      <c r="D32" t="s">
        <v>11</v>
      </c>
      <c r="E32" t="s">
        <v>11</v>
      </c>
      <c r="F32" t="s">
        <v>11</v>
      </c>
      <c r="G32" t="s">
        <v>13</v>
      </c>
      <c r="I32">
        <v>4.3599999999999994</v>
      </c>
      <c r="J32">
        <v>1.31</v>
      </c>
    </row>
    <row r="33" spans="1:10" x14ac:dyDescent="0.55000000000000004">
      <c r="A33">
        <v>2004</v>
      </c>
      <c r="G33" t="s">
        <v>12</v>
      </c>
      <c r="H33" t="s">
        <v>11</v>
      </c>
      <c r="I33">
        <v>2.4</v>
      </c>
      <c r="J33">
        <v>1.2</v>
      </c>
    </row>
    <row r="34" spans="1:10" x14ac:dyDescent="0.55000000000000004">
      <c r="A34">
        <v>2003</v>
      </c>
      <c r="G34" t="s">
        <v>12</v>
      </c>
      <c r="H34" t="s">
        <v>11</v>
      </c>
      <c r="I34">
        <v>6.7</v>
      </c>
      <c r="J34">
        <v>5.8</v>
      </c>
    </row>
    <row r="35" spans="1:10" x14ac:dyDescent="0.55000000000000004">
      <c r="A35">
        <v>1598</v>
      </c>
      <c r="G35" t="s">
        <v>12</v>
      </c>
      <c r="H35" t="s">
        <v>11</v>
      </c>
      <c r="I35">
        <v>7.25</v>
      </c>
      <c r="J35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A7A2-2D90-4603-B007-C6ED8A1A9546}">
  <dimension ref="A1:V35"/>
  <sheetViews>
    <sheetView workbookViewId="0">
      <selection activeCell="N8" sqref="N8:Q8"/>
    </sheetView>
  </sheetViews>
  <sheetFormatPr defaultRowHeight="14.4" x14ac:dyDescent="0.55000000000000004"/>
  <sheetData>
    <row r="1" spans="1:22" ht="43.2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22" s="3" customFormat="1" x14ac:dyDescent="0.55000000000000004">
      <c r="A2" s="2">
        <v>78</v>
      </c>
      <c r="B2" s="3" t="s">
        <v>10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I2" s="3">
        <v>0.82</v>
      </c>
      <c r="J2">
        <v>5.24</v>
      </c>
      <c r="K2"/>
      <c r="L2"/>
      <c r="M2"/>
      <c r="N2"/>
      <c r="O2"/>
      <c r="P2"/>
      <c r="Q2"/>
      <c r="R2"/>
      <c r="S2"/>
      <c r="T2"/>
      <c r="U2"/>
      <c r="V2"/>
    </row>
    <row r="3" spans="1:22" x14ac:dyDescent="0.55000000000000004">
      <c r="A3" s="2">
        <v>79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I3" s="3">
        <v>2.4</v>
      </c>
      <c r="J3">
        <v>1.39</v>
      </c>
      <c r="M3" t="s">
        <v>17</v>
      </c>
    </row>
    <row r="4" spans="1:22" x14ac:dyDescent="0.55000000000000004">
      <c r="A4" s="2">
        <v>82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I4" s="3">
        <v>4.8100000000000005</v>
      </c>
      <c r="J4">
        <v>1.1299999999999999</v>
      </c>
    </row>
    <row r="5" spans="1:22" x14ac:dyDescent="0.55000000000000004">
      <c r="A5" s="4">
        <v>80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I5">
        <v>2.1800000000000002</v>
      </c>
      <c r="J5">
        <v>1.67</v>
      </c>
    </row>
    <row r="6" spans="1:22" x14ac:dyDescent="0.55000000000000004">
      <c r="A6" s="4">
        <v>83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I6">
        <v>4.29</v>
      </c>
      <c r="J6">
        <v>1.7899999999999998</v>
      </c>
      <c r="N6" t="s">
        <v>18</v>
      </c>
    </row>
    <row r="7" spans="1:22" x14ac:dyDescent="0.55000000000000004">
      <c r="A7" s="4">
        <v>429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I7">
        <v>3.6375000000000002</v>
      </c>
      <c r="J7">
        <v>4.2125000000000004</v>
      </c>
      <c r="N7">
        <v>2018</v>
      </c>
      <c r="O7">
        <v>2019</v>
      </c>
      <c r="P7">
        <v>2020</v>
      </c>
      <c r="Q7">
        <v>2021</v>
      </c>
    </row>
    <row r="8" spans="1:22" x14ac:dyDescent="0.55000000000000004">
      <c r="A8" s="2">
        <v>421</v>
      </c>
      <c r="B8" s="5" t="s">
        <v>12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I8" s="3">
        <v>1.4125000000000001</v>
      </c>
      <c r="J8">
        <v>5.125</v>
      </c>
      <c r="M8" t="s">
        <v>18</v>
      </c>
      <c r="N8">
        <v>0</v>
      </c>
      <c r="O8">
        <v>0</v>
      </c>
      <c r="P8">
        <v>0</v>
      </c>
      <c r="Q8">
        <v>0</v>
      </c>
    </row>
    <row r="9" spans="1:22" x14ac:dyDescent="0.55000000000000004">
      <c r="A9" s="2">
        <v>430</v>
      </c>
      <c r="B9" t="s">
        <v>12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 s="3">
        <v>3.9666666666666668</v>
      </c>
      <c r="J9">
        <v>4.1833333333333336</v>
      </c>
      <c r="M9" t="s">
        <v>19</v>
      </c>
      <c r="N9">
        <v>5</v>
      </c>
      <c r="O9">
        <v>5</v>
      </c>
      <c r="P9">
        <v>5</v>
      </c>
      <c r="Q9">
        <v>5</v>
      </c>
    </row>
    <row r="10" spans="1:22" x14ac:dyDescent="0.55000000000000004">
      <c r="A10" s="2">
        <v>422</v>
      </c>
      <c r="C10" t="s">
        <v>12</v>
      </c>
      <c r="D10" t="s">
        <v>11</v>
      </c>
      <c r="E10" t="s">
        <v>11</v>
      </c>
      <c r="F10" t="s">
        <v>11</v>
      </c>
      <c r="G10" t="s">
        <v>11</v>
      </c>
      <c r="I10">
        <v>2.6625000000000001</v>
      </c>
      <c r="J10">
        <v>0.88749999999999996</v>
      </c>
      <c r="M10" t="s">
        <v>20</v>
      </c>
      <c r="N10">
        <f>(N8/N9)*100</f>
        <v>0</v>
      </c>
      <c r="O10">
        <f>(O8/O9)*100</f>
        <v>0</v>
      </c>
      <c r="P10">
        <f>(P8/P9)*100</f>
        <v>0</v>
      </c>
      <c r="Q10">
        <f>(Q8/Q9)*100</f>
        <v>0</v>
      </c>
      <c r="R10">
        <f>AVERAGE(Q10,O10,N10)</f>
        <v>0</v>
      </c>
    </row>
    <row r="11" spans="1:22" x14ac:dyDescent="0.55000000000000004">
      <c r="A11" s="2">
        <v>423</v>
      </c>
      <c r="C11" t="s">
        <v>12</v>
      </c>
      <c r="D11" t="s">
        <v>11</v>
      </c>
      <c r="E11" t="s">
        <v>11</v>
      </c>
      <c r="F11" t="s">
        <v>11</v>
      </c>
      <c r="I11">
        <v>2.5666666666666669</v>
      </c>
      <c r="J11">
        <v>1.0875000000000001</v>
      </c>
    </row>
    <row r="12" spans="1:22" s="6" customFormat="1" x14ac:dyDescent="0.55000000000000004">
      <c r="A12" s="2">
        <v>424</v>
      </c>
      <c r="C12" s="6" t="s">
        <v>12</v>
      </c>
      <c r="D12" s="6" t="s">
        <v>11</v>
      </c>
      <c r="E12" s="6" t="s">
        <v>11</v>
      </c>
      <c r="F12" s="6" t="s">
        <v>13</v>
      </c>
      <c r="G12" t="s">
        <v>13</v>
      </c>
      <c r="H12"/>
      <c r="I12" s="3">
        <v>2.6166666666666667</v>
      </c>
      <c r="J12">
        <v>1.1333333333333333</v>
      </c>
      <c r="K12"/>
      <c r="L12"/>
      <c r="M12"/>
      <c r="N12"/>
      <c r="O12"/>
      <c r="P12"/>
      <c r="Q12"/>
      <c r="R12"/>
      <c r="S12"/>
      <c r="T12"/>
      <c r="U12"/>
      <c r="V12"/>
    </row>
    <row r="13" spans="1:22" x14ac:dyDescent="0.55000000000000004">
      <c r="A13" s="4">
        <v>425</v>
      </c>
      <c r="C13" t="s">
        <v>12</v>
      </c>
      <c r="D13" t="s">
        <v>11</v>
      </c>
      <c r="E13" t="s">
        <v>11</v>
      </c>
      <c r="F13" t="s">
        <v>11</v>
      </c>
      <c r="I13">
        <v>2.5625</v>
      </c>
      <c r="J13">
        <v>1.2</v>
      </c>
    </row>
    <row r="14" spans="1:22" x14ac:dyDescent="0.55000000000000004">
      <c r="A14" s="4">
        <v>426</v>
      </c>
      <c r="C14" t="s">
        <v>12</v>
      </c>
      <c r="D14" t="s">
        <v>11</v>
      </c>
      <c r="E14" t="s">
        <v>11</v>
      </c>
      <c r="F14" t="s">
        <v>13</v>
      </c>
      <c r="G14" t="s">
        <v>11</v>
      </c>
      <c r="I14">
        <v>2.6333333333333333</v>
      </c>
      <c r="J14">
        <v>1.2166666666666666</v>
      </c>
    </row>
    <row r="15" spans="1:22" x14ac:dyDescent="0.55000000000000004">
      <c r="A15" s="4">
        <v>427</v>
      </c>
      <c r="C15" t="s">
        <v>12</v>
      </c>
      <c r="D15" t="s">
        <v>11</v>
      </c>
      <c r="E15" t="s">
        <v>11</v>
      </c>
      <c r="F15" t="s">
        <v>11</v>
      </c>
      <c r="I15">
        <v>2.65</v>
      </c>
      <c r="J15">
        <v>1.4625000000000001</v>
      </c>
    </row>
    <row r="16" spans="1:22" x14ac:dyDescent="0.55000000000000004">
      <c r="A16" s="4">
        <v>428</v>
      </c>
      <c r="C16" t="s">
        <v>12</v>
      </c>
      <c r="D16" t="s">
        <v>11</v>
      </c>
      <c r="E16" t="s">
        <v>11</v>
      </c>
      <c r="F16" t="s">
        <v>11</v>
      </c>
      <c r="I16">
        <v>2.7124999999999999</v>
      </c>
      <c r="J16">
        <v>1.5374999999999999</v>
      </c>
    </row>
    <row r="17" spans="1:10" x14ac:dyDescent="0.55000000000000004">
      <c r="A17" s="4">
        <v>431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I17">
        <v>5.05</v>
      </c>
      <c r="J17">
        <v>6.1</v>
      </c>
    </row>
    <row r="18" spans="1:10" x14ac:dyDescent="0.55000000000000004">
      <c r="A18" s="4">
        <v>684</v>
      </c>
      <c r="D18" t="s">
        <v>12</v>
      </c>
      <c r="E18" t="s">
        <v>11</v>
      </c>
      <c r="F18" t="s">
        <v>11</v>
      </c>
      <c r="I18">
        <v>1.3499999999999999</v>
      </c>
      <c r="J18">
        <v>8.9499999999999993</v>
      </c>
    </row>
    <row r="19" spans="1:10" x14ac:dyDescent="0.55000000000000004">
      <c r="A19" s="4">
        <v>685</v>
      </c>
      <c r="D19" t="s">
        <v>12</v>
      </c>
      <c r="E19" t="s">
        <v>11</v>
      </c>
      <c r="F19" t="s">
        <v>11</v>
      </c>
      <c r="I19">
        <v>1.4833333333333334</v>
      </c>
      <c r="J19">
        <v>8.9</v>
      </c>
    </row>
    <row r="20" spans="1:10" x14ac:dyDescent="0.55000000000000004">
      <c r="A20" s="4">
        <v>918</v>
      </c>
      <c r="D20" s="2" t="s">
        <v>12</v>
      </c>
      <c r="E20" t="s">
        <v>11</v>
      </c>
      <c r="F20" t="s">
        <v>11</v>
      </c>
      <c r="I20">
        <v>2.6166666666666667</v>
      </c>
      <c r="J20">
        <v>0.8666666666666667</v>
      </c>
    </row>
    <row r="21" spans="1:10" x14ac:dyDescent="0.55000000000000004">
      <c r="A21" s="4">
        <v>919</v>
      </c>
      <c r="D21" t="s">
        <v>12</v>
      </c>
      <c r="E21" t="s">
        <v>11</v>
      </c>
      <c r="F21" t="s">
        <v>11</v>
      </c>
      <c r="I21">
        <v>3.3333333333333335</v>
      </c>
      <c r="J21">
        <v>1.6500000000000001</v>
      </c>
    </row>
    <row r="22" spans="1:10" x14ac:dyDescent="0.55000000000000004">
      <c r="A22" s="4">
        <v>920</v>
      </c>
      <c r="D22" t="s">
        <v>12</v>
      </c>
      <c r="E22" t="s">
        <v>11</v>
      </c>
      <c r="F22" t="s">
        <v>11</v>
      </c>
      <c r="I22">
        <v>3.4499999999999997</v>
      </c>
      <c r="J22">
        <v>2.15</v>
      </c>
    </row>
    <row r="23" spans="1:10" x14ac:dyDescent="0.55000000000000004">
      <c r="A23" s="4">
        <v>984</v>
      </c>
      <c r="E23" t="s">
        <v>12</v>
      </c>
      <c r="F23" t="s">
        <v>11</v>
      </c>
      <c r="G23" t="s">
        <v>11</v>
      </c>
      <c r="I23">
        <v>2.7250000000000001</v>
      </c>
      <c r="J23">
        <v>1.8</v>
      </c>
    </row>
    <row r="24" spans="1:10" x14ac:dyDescent="0.55000000000000004">
      <c r="A24" s="4">
        <v>985</v>
      </c>
      <c r="E24" t="s">
        <v>12</v>
      </c>
      <c r="F24" t="s">
        <v>11</v>
      </c>
      <c r="G24" t="s">
        <v>11</v>
      </c>
      <c r="I24">
        <v>4.05</v>
      </c>
      <c r="J24">
        <v>1.375</v>
      </c>
    </row>
    <row r="25" spans="1:10" x14ac:dyDescent="0.55000000000000004">
      <c r="A25" s="4">
        <v>1132</v>
      </c>
      <c r="F25" t="s">
        <v>12</v>
      </c>
      <c r="G25" t="s">
        <v>15</v>
      </c>
      <c r="I25">
        <v>1.4</v>
      </c>
      <c r="J25">
        <v>5.9</v>
      </c>
    </row>
    <row r="26" spans="1:10" x14ac:dyDescent="0.55000000000000004">
      <c r="A26" s="4">
        <v>1133</v>
      </c>
      <c r="F26" t="s">
        <v>12</v>
      </c>
      <c r="G26" t="s">
        <v>11</v>
      </c>
      <c r="I26">
        <v>4.25</v>
      </c>
      <c r="J26">
        <v>4.3</v>
      </c>
    </row>
    <row r="27" spans="1:10" x14ac:dyDescent="0.55000000000000004">
      <c r="A27" s="4">
        <v>1134</v>
      </c>
      <c r="F27" t="s">
        <v>12</v>
      </c>
      <c r="G27" t="s">
        <v>11</v>
      </c>
      <c r="I27">
        <v>4.3</v>
      </c>
      <c r="J27">
        <v>4.1500000000000004</v>
      </c>
    </row>
    <row r="28" spans="1:10" x14ac:dyDescent="0.55000000000000004">
      <c r="A28" s="4">
        <v>1135</v>
      </c>
      <c r="F28" t="s">
        <v>12</v>
      </c>
      <c r="G28" t="s">
        <v>11</v>
      </c>
      <c r="I28">
        <v>2.5499999999999998</v>
      </c>
      <c r="J28">
        <v>1.8</v>
      </c>
    </row>
    <row r="29" spans="1:10" x14ac:dyDescent="0.55000000000000004">
      <c r="A29" s="4">
        <v>1136</v>
      </c>
      <c r="F29" t="s">
        <v>12</v>
      </c>
      <c r="G29" t="s">
        <v>11</v>
      </c>
      <c r="I29">
        <v>5.45</v>
      </c>
      <c r="J29">
        <v>2</v>
      </c>
    </row>
    <row r="30" spans="1:10" x14ac:dyDescent="0.55000000000000004">
      <c r="A30" s="4">
        <v>253</v>
      </c>
      <c r="B30" t="s">
        <v>16</v>
      </c>
      <c r="C30" t="s">
        <v>11</v>
      </c>
      <c r="D30" t="s">
        <v>11</v>
      </c>
      <c r="E30" t="s">
        <v>11</v>
      </c>
      <c r="F30" t="s">
        <v>13</v>
      </c>
      <c r="G30" t="s">
        <v>13</v>
      </c>
      <c r="I30">
        <v>0.43333333333333335</v>
      </c>
      <c r="J30">
        <v>5.3500000000000005</v>
      </c>
    </row>
    <row r="31" spans="1:10" x14ac:dyDescent="0.55000000000000004">
      <c r="A31" s="4">
        <v>254</v>
      </c>
      <c r="B31" t="s">
        <v>16</v>
      </c>
      <c r="C31" t="s">
        <v>11</v>
      </c>
      <c r="D31" t="s">
        <v>11</v>
      </c>
      <c r="E31" t="s">
        <v>11</v>
      </c>
      <c r="F31" t="s">
        <v>13</v>
      </c>
      <c r="G31" t="s">
        <v>13</v>
      </c>
      <c r="I31">
        <v>0.53333333333333333</v>
      </c>
      <c r="J31">
        <v>5.75</v>
      </c>
    </row>
    <row r="32" spans="1:10" x14ac:dyDescent="0.55000000000000004">
      <c r="A32" s="4">
        <v>420</v>
      </c>
      <c r="B32" t="s">
        <v>16</v>
      </c>
      <c r="C32" t="s">
        <v>11</v>
      </c>
      <c r="D32" t="s">
        <v>11</v>
      </c>
      <c r="E32" t="s">
        <v>11</v>
      </c>
      <c r="F32" t="s">
        <v>11</v>
      </c>
      <c r="G32" t="s">
        <v>13</v>
      </c>
      <c r="I32">
        <v>4.3599999999999994</v>
      </c>
      <c r="J32">
        <v>1.31</v>
      </c>
    </row>
    <row r="33" spans="1:7" x14ac:dyDescent="0.55000000000000004">
      <c r="A33" s="4">
        <v>2004</v>
      </c>
      <c r="G33" t="s">
        <v>12</v>
      </c>
    </row>
    <row r="34" spans="1:7" x14ac:dyDescent="0.55000000000000004">
      <c r="A34" s="4">
        <v>2003</v>
      </c>
      <c r="G34" t="s">
        <v>12</v>
      </c>
    </row>
    <row r="35" spans="1:7" x14ac:dyDescent="0.55000000000000004">
      <c r="A35" s="4">
        <v>1598</v>
      </c>
      <c r="G35" t="s">
        <v>12</v>
      </c>
    </row>
  </sheetData>
  <sortState xmlns:xlrd2="http://schemas.microsoft.com/office/spreadsheetml/2017/richdata2" ref="A2:H35">
    <sortCondition ref="G1:G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1F4-DEF0-4E58-B3FF-671F294C7956}">
  <dimension ref="A1:V30"/>
  <sheetViews>
    <sheetView workbookViewId="0">
      <selection activeCell="U28" sqref="U28"/>
    </sheetView>
  </sheetViews>
  <sheetFormatPr defaultRowHeight="14.4" x14ac:dyDescent="0.55000000000000004"/>
  <sheetData>
    <row r="1" spans="1:22" ht="43.2" x14ac:dyDescent="0.5500000000000000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22" x14ac:dyDescent="0.55000000000000004">
      <c r="A2" s="4">
        <v>429</v>
      </c>
      <c r="B2" t="s">
        <v>12</v>
      </c>
      <c r="C2" s="9" t="s">
        <v>21</v>
      </c>
      <c r="D2" t="s">
        <v>11</v>
      </c>
      <c r="E2" t="s">
        <v>11</v>
      </c>
      <c r="F2" t="s">
        <v>11</v>
      </c>
      <c r="G2" t="s">
        <v>11</v>
      </c>
      <c r="I2">
        <v>3.6375000000000002</v>
      </c>
      <c r="J2">
        <v>4.2125000000000004</v>
      </c>
    </row>
    <row r="3" spans="1:22" x14ac:dyDescent="0.55000000000000004">
      <c r="A3" s="2">
        <v>421</v>
      </c>
      <c r="B3" s="5" t="s">
        <v>12</v>
      </c>
      <c r="C3" s="9" t="s">
        <v>21</v>
      </c>
      <c r="D3" t="s">
        <v>11</v>
      </c>
      <c r="E3" t="s">
        <v>11</v>
      </c>
      <c r="F3" t="s">
        <v>11</v>
      </c>
      <c r="G3" t="s">
        <v>11</v>
      </c>
      <c r="I3" s="3">
        <v>1.4125000000000001</v>
      </c>
      <c r="J3">
        <v>5.125</v>
      </c>
    </row>
    <row r="4" spans="1:22" x14ac:dyDescent="0.55000000000000004">
      <c r="A4" s="2">
        <v>430</v>
      </c>
      <c r="B4" t="s">
        <v>12</v>
      </c>
      <c r="C4" s="9" t="s">
        <v>21</v>
      </c>
      <c r="D4" t="s">
        <v>11</v>
      </c>
      <c r="E4" t="s">
        <v>11</v>
      </c>
      <c r="F4" t="s">
        <v>11</v>
      </c>
      <c r="G4" t="s">
        <v>11</v>
      </c>
      <c r="I4" s="3">
        <v>3.9666666666666668</v>
      </c>
      <c r="J4">
        <v>4.1833333333333336</v>
      </c>
    </row>
    <row r="5" spans="1:22" x14ac:dyDescent="0.55000000000000004">
      <c r="A5" s="2">
        <v>422</v>
      </c>
      <c r="C5" t="s">
        <v>12</v>
      </c>
      <c r="D5" s="9" t="s">
        <v>21</v>
      </c>
      <c r="E5" t="s">
        <v>11</v>
      </c>
      <c r="F5" t="s">
        <v>11</v>
      </c>
      <c r="G5" t="s">
        <v>11</v>
      </c>
      <c r="I5">
        <v>2.6625000000000001</v>
      </c>
      <c r="J5">
        <v>0.88749999999999996</v>
      </c>
    </row>
    <row r="6" spans="1:22" x14ac:dyDescent="0.55000000000000004">
      <c r="A6" s="2">
        <v>423</v>
      </c>
      <c r="C6" t="s">
        <v>12</v>
      </c>
      <c r="D6" s="9" t="s">
        <v>21</v>
      </c>
      <c r="E6" t="s">
        <v>11</v>
      </c>
      <c r="F6" t="s">
        <v>11</v>
      </c>
      <c r="I6">
        <v>2.5666666666666669</v>
      </c>
      <c r="J6">
        <v>1.0875000000000001</v>
      </c>
    </row>
    <row r="7" spans="1:22" s="6" customFormat="1" x14ac:dyDescent="0.55000000000000004">
      <c r="A7" s="2">
        <v>424</v>
      </c>
      <c r="C7" s="6" t="s">
        <v>12</v>
      </c>
      <c r="D7" s="10" t="s">
        <v>21</v>
      </c>
      <c r="E7" s="6" t="s">
        <v>11</v>
      </c>
      <c r="F7" s="6" t="s">
        <v>13</v>
      </c>
      <c r="G7" t="s">
        <v>13</v>
      </c>
      <c r="H7"/>
      <c r="I7" s="3">
        <v>2.6166666666666667</v>
      </c>
      <c r="J7">
        <v>1.1333333333333333</v>
      </c>
      <c r="K7"/>
      <c r="L7"/>
      <c r="M7"/>
      <c r="N7" t="s">
        <v>22</v>
      </c>
      <c r="O7"/>
      <c r="P7"/>
      <c r="Q7"/>
      <c r="R7"/>
      <c r="S7"/>
      <c r="T7"/>
      <c r="U7"/>
      <c r="V7"/>
    </row>
    <row r="8" spans="1:22" x14ac:dyDescent="0.55000000000000004">
      <c r="A8" s="4">
        <v>425</v>
      </c>
      <c r="C8" t="s">
        <v>12</v>
      </c>
      <c r="D8" s="9" t="s">
        <v>21</v>
      </c>
      <c r="E8" t="s">
        <v>11</v>
      </c>
      <c r="F8" t="s">
        <v>11</v>
      </c>
      <c r="I8">
        <v>2.5625</v>
      </c>
      <c r="J8">
        <v>1.2</v>
      </c>
      <c r="N8">
        <v>2017</v>
      </c>
      <c r="O8">
        <v>2018</v>
      </c>
      <c r="P8">
        <v>2019</v>
      </c>
      <c r="Q8">
        <v>2020</v>
      </c>
      <c r="R8">
        <v>2021</v>
      </c>
      <c r="S8" t="s">
        <v>23</v>
      </c>
      <c r="T8" t="s">
        <v>24</v>
      </c>
    </row>
    <row r="9" spans="1:22" x14ac:dyDescent="0.55000000000000004">
      <c r="A9" s="4">
        <v>426</v>
      </c>
      <c r="C9" t="s">
        <v>12</v>
      </c>
      <c r="D9" s="9" t="s">
        <v>21</v>
      </c>
      <c r="E9" t="s">
        <v>11</v>
      </c>
      <c r="F9" t="s">
        <v>13</v>
      </c>
      <c r="G9" t="s">
        <v>11</v>
      </c>
      <c r="I9">
        <v>2.6333333333333333</v>
      </c>
      <c r="J9">
        <v>1.2166666666666666</v>
      </c>
      <c r="M9" t="s">
        <v>22</v>
      </c>
      <c r="N9">
        <v>3</v>
      </c>
      <c r="O9">
        <v>8</v>
      </c>
      <c r="P9">
        <v>5</v>
      </c>
      <c r="Q9">
        <v>2</v>
      </c>
      <c r="R9">
        <v>5</v>
      </c>
      <c r="S9">
        <f>SUM(N9:R9)</f>
        <v>23</v>
      </c>
      <c r="T9">
        <f>SUM(N9:Q9)</f>
        <v>18</v>
      </c>
    </row>
    <row r="10" spans="1:22" x14ac:dyDescent="0.55000000000000004">
      <c r="A10" s="4">
        <v>427</v>
      </c>
      <c r="C10" t="s">
        <v>12</v>
      </c>
      <c r="D10" s="9" t="s">
        <v>21</v>
      </c>
      <c r="E10" t="s">
        <v>11</v>
      </c>
      <c r="F10" t="s">
        <v>11</v>
      </c>
      <c r="I10">
        <v>2.65</v>
      </c>
      <c r="J10">
        <v>1.4625000000000001</v>
      </c>
      <c r="M10" t="s">
        <v>25</v>
      </c>
      <c r="O10">
        <v>0</v>
      </c>
      <c r="P10">
        <v>1</v>
      </c>
      <c r="Q10">
        <v>0</v>
      </c>
      <c r="R10">
        <v>2</v>
      </c>
      <c r="S10">
        <f>SUM(O10:R10)</f>
        <v>3</v>
      </c>
      <c r="T10">
        <f>SUM(O10:R10)</f>
        <v>3</v>
      </c>
    </row>
    <row r="11" spans="1:22" x14ac:dyDescent="0.55000000000000004">
      <c r="A11" s="4">
        <v>428</v>
      </c>
      <c r="C11" t="s">
        <v>12</v>
      </c>
      <c r="D11" s="9" t="s">
        <v>21</v>
      </c>
      <c r="E11" t="s">
        <v>11</v>
      </c>
      <c r="F11" t="s">
        <v>11</v>
      </c>
      <c r="I11">
        <v>2.7124999999999999</v>
      </c>
      <c r="J11">
        <v>1.5374999999999999</v>
      </c>
      <c r="M11" t="s">
        <v>26</v>
      </c>
      <c r="O11">
        <v>0</v>
      </c>
      <c r="P11">
        <v>0</v>
      </c>
      <c r="Q11">
        <v>0</v>
      </c>
      <c r="R11">
        <v>0</v>
      </c>
      <c r="S11">
        <f>SUM(O11:R11)</f>
        <v>0</v>
      </c>
    </row>
    <row r="12" spans="1:22" x14ac:dyDescent="0.55000000000000004">
      <c r="A12" s="4">
        <v>431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I12">
        <v>5.05</v>
      </c>
      <c r="J12">
        <v>6.1</v>
      </c>
      <c r="M12" t="s">
        <v>27</v>
      </c>
      <c r="N12">
        <v>5</v>
      </c>
      <c r="O12">
        <f>N9+N12</f>
        <v>8</v>
      </c>
      <c r="P12">
        <f>O12+O9-O10-O11</f>
        <v>16</v>
      </c>
      <c r="Q12">
        <f t="shared" ref="Q12:R12" si="0">P12+P9-P10-P11</f>
        <v>20</v>
      </c>
      <c r="R12">
        <f t="shared" si="0"/>
        <v>22</v>
      </c>
    </row>
    <row r="13" spans="1:22" x14ac:dyDescent="0.55000000000000004">
      <c r="A13" s="4">
        <v>684</v>
      </c>
      <c r="D13" t="s">
        <v>12</v>
      </c>
      <c r="E13" s="9" t="s">
        <v>21</v>
      </c>
      <c r="F13" t="s">
        <v>11</v>
      </c>
      <c r="I13">
        <v>1.3499999999999999</v>
      </c>
      <c r="J13">
        <v>8.9499999999999993</v>
      </c>
      <c r="M13" t="s">
        <v>28</v>
      </c>
      <c r="N13">
        <f>(N9/N12)*100</f>
        <v>60</v>
      </c>
      <c r="O13">
        <f t="shared" ref="O13:R13" si="1">(O9/O12)*100</f>
        <v>100</v>
      </c>
      <c r="P13">
        <f t="shared" si="1"/>
        <v>31.25</v>
      </c>
      <c r="Q13">
        <f t="shared" si="1"/>
        <v>10</v>
      </c>
      <c r="R13">
        <f t="shared" si="1"/>
        <v>22.727272727272727</v>
      </c>
    </row>
    <row r="14" spans="1:22" x14ac:dyDescent="0.55000000000000004">
      <c r="A14" s="4">
        <v>685</v>
      </c>
      <c r="D14" t="s">
        <v>12</v>
      </c>
      <c r="E14" s="9" t="s">
        <v>21</v>
      </c>
      <c r="F14" t="s">
        <v>11</v>
      </c>
      <c r="I14">
        <v>1.4833333333333334</v>
      </c>
      <c r="J14">
        <v>8.9</v>
      </c>
      <c r="M14" t="s">
        <v>28</v>
      </c>
      <c r="N14">
        <v>60</v>
      </c>
      <c r="O14">
        <v>100</v>
      </c>
      <c r="P14">
        <v>31.25</v>
      </c>
      <c r="Q14">
        <v>10</v>
      </c>
      <c r="R14">
        <v>22.727272727272727</v>
      </c>
      <c r="S14">
        <f>AVERAGE(N14:R14)</f>
        <v>44.795454545454547</v>
      </c>
    </row>
    <row r="15" spans="1:22" x14ac:dyDescent="0.55000000000000004">
      <c r="A15" s="4">
        <v>918</v>
      </c>
      <c r="D15" s="2" t="s">
        <v>12</v>
      </c>
      <c r="E15" s="9" t="s">
        <v>21</v>
      </c>
      <c r="F15" t="s">
        <v>11</v>
      </c>
      <c r="I15">
        <v>2.6166666666666667</v>
      </c>
      <c r="J15">
        <v>0.8666666666666667</v>
      </c>
      <c r="M15" t="s">
        <v>29</v>
      </c>
      <c r="T15">
        <f>T9-T10</f>
        <v>15</v>
      </c>
    </row>
    <row r="16" spans="1:22" x14ac:dyDescent="0.55000000000000004">
      <c r="A16" s="4">
        <v>919</v>
      </c>
      <c r="D16" t="s">
        <v>12</v>
      </c>
      <c r="E16" s="9" t="s">
        <v>21</v>
      </c>
      <c r="F16" t="s">
        <v>11</v>
      </c>
      <c r="I16">
        <v>3.3333333333333335</v>
      </c>
      <c r="J16">
        <v>1.6500000000000001</v>
      </c>
      <c r="M16" t="s">
        <v>30</v>
      </c>
      <c r="S16">
        <f>5-S11+T15</f>
        <v>20</v>
      </c>
    </row>
    <row r="17" spans="1:22" x14ac:dyDescent="0.55000000000000004">
      <c r="A17" s="4">
        <v>920</v>
      </c>
      <c r="D17" t="s">
        <v>12</v>
      </c>
      <c r="E17" s="9" t="s">
        <v>21</v>
      </c>
      <c r="F17" t="s">
        <v>11</v>
      </c>
      <c r="I17">
        <v>3.4499999999999997</v>
      </c>
      <c r="J17">
        <v>2.15</v>
      </c>
    </row>
    <row r="18" spans="1:22" x14ac:dyDescent="0.55000000000000004">
      <c r="A18" s="4">
        <v>984</v>
      </c>
      <c r="E18" t="s">
        <v>12</v>
      </c>
      <c r="F18" s="9" t="s">
        <v>21</v>
      </c>
      <c r="G18" t="s">
        <v>11</v>
      </c>
      <c r="I18">
        <v>2.7250000000000001</v>
      </c>
      <c r="J18">
        <v>1.8</v>
      </c>
    </row>
    <row r="19" spans="1:22" x14ac:dyDescent="0.55000000000000004">
      <c r="A19" s="4">
        <v>985</v>
      </c>
      <c r="E19" t="s">
        <v>12</v>
      </c>
      <c r="F19" s="9" t="s">
        <v>21</v>
      </c>
      <c r="G19" t="s">
        <v>11</v>
      </c>
      <c r="I19">
        <v>4.05</v>
      </c>
      <c r="J19">
        <v>1.375</v>
      </c>
    </row>
    <row r="20" spans="1:22" x14ac:dyDescent="0.55000000000000004">
      <c r="A20" s="4">
        <v>1132</v>
      </c>
      <c r="F20" t="s">
        <v>12</v>
      </c>
      <c r="G20" t="s">
        <v>15</v>
      </c>
      <c r="I20">
        <v>1.4</v>
      </c>
      <c r="J20">
        <v>5.9</v>
      </c>
      <c r="N20" t="s">
        <v>22</v>
      </c>
    </row>
    <row r="21" spans="1:22" x14ac:dyDescent="0.55000000000000004">
      <c r="A21" s="4">
        <v>1133</v>
      </c>
      <c r="F21" t="s">
        <v>12</v>
      </c>
      <c r="G21" t="s">
        <v>11</v>
      </c>
      <c r="I21">
        <v>4.25</v>
      </c>
      <c r="J21">
        <v>4.3</v>
      </c>
      <c r="N21">
        <v>2017</v>
      </c>
      <c r="O21">
        <v>2018</v>
      </c>
      <c r="P21">
        <v>2019</v>
      </c>
      <c r="Q21">
        <v>2020</v>
      </c>
      <c r="R21">
        <v>2021</v>
      </c>
      <c r="S21" t="s">
        <v>23</v>
      </c>
      <c r="T21" t="s">
        <v>24</v>
      </c>
      <c r="U21" t="s">
        <v>31</v>
      </c>
      <c r="V21" t="s">
        <v>32</v>
      </c>
    </row>
    <row r="22" spans="1:22" x14ac:dyDescent="0.55000000000000004">
      <c r="A22" s="4">
        <v>1134</v>
      </c>
      <c r="F22" t="s">
        <v>12</v>
      </c>
      <c r="G22" t="s">
        <v>11</v>
      </c>
      <c r="I22">
        <v>4.3</v>
      </c>
      <c r="J22">
        <v>4.1500000000000004</v>
      </c>
      <c r="M22" t="s">
        <v>22</v>
      </c>
      <c r="N22">
        <v>3</v>
      </c>
      <c r="O22">
        <v>8</v>
      </c>
      <c r="P22">
        <v>5</v>
      </c>
      <c r="Q22">
        <v>2</v>
      </c>
      <c r="R22">
        <v>5</v>
      </c>
      <c r="S22">
        <f>SUM(N22:R22)</f>
        <v>23</v>
      </c>
      <c r="T22">
        <f>SUM(N22:Q22)</f>
        <v>18</v>
      </c>
    </row>
    <row r="23" spans="1:22" x14ac:dyDescent="0.55000000000000004">
      <c r="A23" s="4">
        <v>1135</v>
      </c>
      <c r="F23" t="s">
        <v>12</v>
      </c>
      <c r="G23" t="s">
        <v>11</v>
      </c>
      <c r="I23">
        <v>2.5499999999999998</v>
      </c>
      <c r="J23">
        <v>1.8</v>
      </c>
      <c r="M23" t="s">
        <v>25</v>
      </c>
      <c r="O23">
        <v>0</v>
      </c>
      <c r="P23">
        <v>1</v>
      </c>
      <c r="Q23">
        <v>0</v>
      </c>
      <c r="R23">
        <v>2</v>
      </c>
      <c r="S23">
        <f>SUM(O23:R23)</f>
        <v>3</v>
      </c>
      <c r="T23">
        <f>SUM(O23:R23)</f>
        <v>3</v>
      </c>
    </row>
    <row r="24" spans="1:22" x14ac:dyDescent="0.55000000000000004">
      <c r="A24" s="4">
        <v>1136</v>
      </c>
      <c r="F24" t="s">
        <v>12</v>
      </c>
      <c r="G24" t="s">
        <v>11</v>
      </c>
      <c r="I24">
        <v>5.45</v>
      </c>
      <c r="J24">
        <v>2</v>
      </c>
      <c r="M24" t="s">
        <v>29</v>
      </c>
      <c r="N24">
        <v>3</v>
      </c>
      <c r="O24">
        <v>7</v>
      </c>
      <c r="P24">
        <v>5</v>
      </c>
      <c r="Q24">
        <v>2</v>
      </c>
    </row>
    <row r="25" spans="1:22" x14ac:dyDescent="0.55000000000000004">
      <c r="A25" s="4">
        <v>2004</v>
      </c>
      <c r="G25" t="s">
        <v>12</v>
      </c>
      <c r="M25" t="s">
        <v>26</v>
      </c>
      <c r="O25">
        <v>0</v>
      </c>
      <c r="P25">
        <v>0</v>
      </c>
      <c r="Q25">
        <v>0</v>
      </c>
      <c r="R25">
        <v>0</v>
      </c>
      <c r="S25">
        <f>SUM(O25:R25)</f>
        <v>0</v>
      </c>
    </row>
    <row r="26" spans="1:22" x14ac:dyDescent="0.55000000000000004">
      <c r="A26" s="4">
        <v>2003</v>
      </c>
      <c r="G26" t="s">
        <v>12</v>
      </c>
      <c r="M26" t="s">
        <v>27</v>
      </c>
      <c r="N26">
        <v>5</v>
      </c>
      <c r="O26">
        <f>N22+N26</f>
        <v>8</v>
      </c>
      <c r="P26">
        <f>O26+O22-O23-O25</f>
        <v>16</v>
      </c>
      <c r="Q26">
        <f>P26+P22-P23-P25</f>
        <v>20</v>
      </c>
      <c r="R26">
        <f>Q26+Q22-Q23-Q25</f>
        <v>22</v>
      </c>
    </row>
    <row r="27" spans="1:22" x14ac:dyDescent="0.55000000000000004">
      <c r="A27" s="4">
        <v>1598</v>
      </c>
      <c r="G27" t="s">
        <v>12</v>
      </c>
      <c r="M27" t="s">
        <v>33</v>
      </c>
      <c r="N27">
        <f>(N24/N26)*100</f>
        <v>60</v>
      </c>
      <c r="O27">
        <f t="shared" ref="O27:Q27" si="2">(O24/O26)*100</f>
        <v>87.5</v>
      </c>
      <c r="P27">
        <f t="shared" si="2"/>
        <v>31.25</v>
      </c>
      <c r="Q27">
        <f t="shared" si="2"/>
        <v>10</v>
      </c>
    </row>
    <row r="28" spans="1:22" x14ac:dyDescent="0.55000000000000004">
      <c r="M28" t="s">
        <v>33</v>
      </c>
      <c r="N28">
        <v>60</v>
      </c>
      <c r="O28">
        <v>87.5</v>
      </c>
      <c r="P28">
        <v>31.25</v>
      </c>
      <c r="Q28">
        <v>10</v>
      </c>
      <c r="S28">
        <f>AVERAGE(N28:Q28)</f>
        <v>47.1875</v>
      </c>
      <c r="U28">
        <f>_xlfn.STDEV.S(N28:Q28)</f>
        <v>33.794338159914695</v>
      </c>
      <c r="V28">
        <f>U28/SQRT(4)</f>
        <v>16.897169079957347</v>
      </c>
    </row>
    <row r="29" spans="1:22" x14ac:dyDescent="0.55000000000000004">
      <c r="M29" t="s">
        <v>29</v>
      </c>
      <c r="T29">
        <f>T22-T23</f>
        <v>15</v>
      </c>
    </row>
    <row r="30" spans="1:22" x14ac:dyDescent="0.55000000000000004">
      <c r="M30" t="s">
        <v>30</v>
      </c>
      <c r="S30">
        <f>5-S25+T29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NeilData</vt:lpstr>
      <vt:lpstr>Existing Dead</vt:lpstr>
      <vt:lpstr>Germinants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O'shea</dc:creator>
  <cp:keywords/>
  <dc:description/>
  <cp:lastModifiedBy>Neil Diamond</cp:lastModifiedBy>
  <cp:revision/>
  <dcterms:created xsi:type="dcterms:W3CDTF">2023-10-23T00:07:32Z</dcterms:created>
  <dcterms:modified xsi:type="dcterms:W3CDTF">2024-10-01T01:37:15Z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dc88d9-fa17-47eb-a208-3e66f59d50e5_Enabled">
    <vt:lpwstr>true</vt:lpwstr>
  </property>
  <property fmtid="{D5CDD505-2E9C-101B-9397-08002B2CF9AE}" pid="3" name="MSIP_Label_d7dc88d9-fa17-47eb-a208-3e66f59d50e5_SetDate">
    <vt:lpwstr>2023-10-23T00:09:24Z</vt:lpwstr>
  </property>
  <property fmtid="{D5CDD505-2E9C-101B-9397-08002B2CF9AE}" pid="4" name="MSIP_Label_d7dc88d9-fa17-47eb-a208-3e66f59d50e5_Method">
    <vt:lpwstr>Standard</vt:lpwstr>
  </property>
  <property fmtid="{D5CDD505-2E9C-101B-9397-08002B2CF9AE}" pid="5" name="MSIP_Label_d7dc88d9-fa17-47eb-a208-3e66f59d50e5_Name">
    <vt:lpwstr>Internal</vt:lpwstr>
  </property>
  <property fmtid="{D5CDD505-2E9C-101B-9397-08002B2CF9AE}" pid="6" name="MSIP_Label_d7dc88d9-fa17-47eb-a208-3e66f59d50e5_SiteId">
    <vt:lpwstr>d51ba343-9258-4ea6-9907-426d8c84ec12</vt:lpwstr>
  </property>
  <property fmtid="{D5CDD505-2E9C-101B-9397-08002B2CF9AE}" pid="7" name="MSIP_Label_d7dc88d9-fa17-47eb-a208-3e66f59d50e5_ActionId">
    <vt:lpwstr>280fc8ef-0c3a-4268-9010-23c23edb2133</vt:lpwstr>
  </property>
  <property fmtid="{D5CDD505-2E9C-101B-9397-08002B2CF9AE}" pid="8" name="MSIP_Label_d7dc88d9-fa17-47eb-a208-3e66f59d50e5_ContentBits">
    <vt:lpwstr>0</vt:lpwstr>
  </property>
</Properties>
</file>