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d\OneDrive\Documents\MeganOShea\UpdatedData3\"/>
    </mc:Choice>
  </mc:AlternateContent>
  <xr:revisionPtr revIDLastSave="0" documentId="8_{5064F3EB-9468-4953-95A8-F419872BC53B}" xr6:coauthVersionLast="47" xr6:coauthVersionMax="47" xr10:uidLastSave="{00000000-0000-0000-0000-000000000000}"/>
  <bookViews>
    <workbookView xWindow="3855" yWindow="3855" windowWidth="28800" windowHeight="15345" firstSheet="2" activeTab="2" xr2:uid="{CF5A9563-7FA7-4F08-89A2-B9CB08A06474}"/>
  </bookViews>
  <sheets>
    <sheet name="Data" sheetId="1" r:id="rId1"/>
    <sheet name="Existing Dead" sheetId="2" r:id="rId2"/>
    <sheet name="Germinan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3" l="1"/>
  <c r="P26" i="3"/>
  <c r="N26" i="3"/>
  <c r="L25" i="3"/>
  <c r="K25" i="3"/>
  <c r="J25" i="3"/>
  <c r="I25" i="3"/>
  <c r="J24" i="3"/>
  <c r="K24" i="3" s="1"/>
  <c r="N23" i="3"/>
  <c r="N21" i="3"/>
  <c r="O20" i="3"/>
  <c r="O27" i="3" s="1"/>
  <c r="N20" i="3"/>
  <c r="P10" i="2"/>
  <c r="O10" i="2"/>
  <c r="O12" i="3"/>
  <c r="O13" i="3" s="1"/>
  <c r="O6" i="3"/>
  <c r="N11" i="3"/>
  <c r="N8" i="3"/>
  <c r="N7" i="3"/>
  <c r="N6" i="3"/>
  <c r="J9" i="3"/>
  <c r="J10" i="3" s="1"/>
  <c r="I10" i="3"/>
  <c r="L9" i="2"/>
  <c r="M9" i="2" s="1"/>
  <c r="K9" i="2"/>
  <c r="K10" i="2" s="1"/>
  <c r="J10" i="2"/>
  <c r="K9" i="3" l="1"/>
  <c r="L9" i="3" s="1"/>
  <c r="M9" i="3" s="1"/>
  <c r="O28" i="3"/>
  <c r="L24" i="3"/>
  <c r="K10" i="3"/>
  <c r="M24" i="3" l="1"/>
  <c r="M10" i="3"/>
  <c r="L10" i="3"/>
  <c r="L10" i="2"/>
  <c r="M10" i="2"/>
  <c r="N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megan</author>
  </authors>
  <commentList>
    <comment ref="J1" authorId="0" shapeId="0" xr:uid="{D8AE6E59-6B8D-4A8F-AFED-C4C9AF3DE6D2}">
      <text>
        <r>
          <rPr>
            <b/>
            <sz val="9"/>
            <color indexed="81"/>
            <rFont val="Tahoma"/>
            <family val="2"/>
          </rPr>
          <t>megan:</t>
        </r>
        <r>
          <rPr>
            <sz val="9"/>
            <color indexed="81"/>
            <rFont val="Tahoma"/>
            <family val="2"/>
          </rPr>
          <t xml:space="preserve">
Revise these categories for each individual plant</t>
        </r>
      </text>
    </comment>
  </commentList>
</comments>
</file>

<file path=xl/sharedStrings.xml><?xml version="1.0" encoding="utf-8"?>
<sst xmlns="http://schemas.openxmlformats.org/spreadsheetml/2006/main" count="775" uniqueCount="40">
  <si>
    <t>Tag</t>
  </si>
  <si>
    <t>Status 2017</t>
  </si>
  <si>
    <t>Status 2018</t>
  </si>
  <si>
    <t>Status 2019</t>
  </si>
  <si>
    <t>Status 2020</t>
  </si>
  <si>
    <t>Status 2021</t>
  </si>
  <si>
    <t>Status 2022 - not assessed</t>
  </si>
  <si>
    <t>Status 2023 - student partial assessment</t>
  </si>
  <si>
    <t>Status 2024</t>
  </si>
  <si>
    <t>Type</t>
  </si>
  <si>
    <t>x-axis average</t>
  </si>
  <si>
    <t>y-axis average</t>
  </si>
  <si>
    <t>Existing</t>
  </si>
  <si>
    <t>Alive</t>
  </si>
  <si>
    <t>Female</t>
  </si>
  <si>
    <t>Dead</t>
  </si>
  <si>
    <t>Male</t>
  </si>
  <si>
    <t>Unknown</t>
  </si>
  <si>
    <t>Germinant</t>
  </si>
  <si>
    <t>?</t>
  </si>
  <si>
    <t>Supplement</t>
  </si>
  <si>
    <t>Initial pop (2017) = 34</t>
  </si>
  <si>
    <t>Average</t>
  </si>
  <si>
    <t>STDEV</t>
  </si>
  <si>
    <t>STERR</t>
  </si>
  <si>
    <t>Mortality</t>
  </si>
  <si>
    <t>Number existing plants</t>
  </si>
  <si>
    <t xml:space="preserve"> </t>
  </si>
  <si>
    <t>% Mortality</t>
  </si>
  <si>
    <t>Recruit</t>
  </si>
  <si>
    <t>Germinants</t>
  </si>
  <si>
    <t>Total</t>
  </si>
  <si>
    <t>Recruits = (germs 2017-2020) - Germ deaths (2018-2021)</t>
  </si>
  <si>
    <t>Germinant deaths</t>
  </si>
  <si>
    <t>Existing plant deaths</t>
  </si>
  <si>
    <t>Yearly starters</t>
  </si>
  <si>
    <t>Natality</t>
  </si>
  <si>
    <t>Recruits</t>
  </si>
  <si>
    <t>Final pop</t>
  </si>
  <si>
    <t>Recruitment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</si>
</sst>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483A5-7DAB-49E9-A306-7BFE66F879A4}">
  <dimension ref="A1:L77"/>
  <sheetViews>
    <sheetView workbookViewId="0">
      <pane ySplit="1" topLeftCell="A23" activePane="bottomLeft" state="frozen"/>
      <selection pane="bottomLeft" activeCell="N40" sqref="N40"/>
    </sheetView>
  </sheetViews>
  <sheetFormatPr defaultRowHeight="15" x14ac:dyDescent="0.25"/>
  <sheetData>
    <row r="1" spans="1:12" ht="9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4</v>
      </c>
      <c r="B2" t="s">
        <v>12</v>
      </c>
      <c r="C2" t="s">
        <v>13</v>
      </c>
      <c r="D2" t="s">
        <v>13</v>
      </c>
      <c r="E2" t="s">
        <v>13</v>
      </c>
      <c r="F2" t="s">
        <v>13</v>
      </c>
      <c r="H2" t="s">
        <v>13</v>
      </c>
      <c r="I2" t="s">
        <v>13</v>
      </c>
      <c r="J2" t="s">
        <v>14</v>
      </c>
      <c r="K2">
        <v>2.3899999999999997</v>
      </c>
      <c r="L2">
        <v>7.62</v>
      </c>
    </row>
    <row r="3" spans="1:12" x14ac:dyDescent="0.25">
      <c r="A3">
        <v>6</v>
      </c>
      <c r="B3" t="s">
        <v>12</v>
      </c>
      <c r="C3" t="s">
        <v>13</v>
      </c>
      <c r="D3" t="s">
        <v>13</v>
      </c>
      <c r="E3" t="s">
        <v>13</v>
      </c>
      <c r="F3" t="s">
        <v>13</v>
      </c>
      <c r="I3" t="s">
        <v>13</v>
      </c>
      <c r="J3" t="s">
        <v>14</v>
      </c>
      <c r="K3">
        <v>4.26</v>
      </c>
      <c r="L3">
        <v>8.83</v>
      </c>
    </row>
    <row r="4" spans="1:12" x14ac:dyDescent="0.25">
      <c r="A4">
        <v>13</v>
      </c>
      <c r="B4" t="s">
        <v>12</v>
      </c>
      <c r="C4" t="s">
        <v>13</v>
      </c>
      <c r="D4" t="s">
        <v>13</v>
      </c>
      <c r="E4" t="s">
        <v>13</v>
      </c>
      <c r="F4" t="s">
        <v>13</v>
      </c>
      <c r="I4" t="s">
        <v>13</v>
      </c>
      <c r="J4" t="s">
        <v>14</v>
      </c>
      <c r="K4">
        <v>3.6375000000000002</v>
      </c>
      <c r="L4">
        <v>9.2750000000000004</v>
      </c>
    </row>
    <row r="5" spans="1:12" x14ac:dyDescent="0.25">
      <c r="A5">
        <v>14</v>
      </c>
      <c r="B5" t="s">
        <v>12</v>
      </c>
      <c r="C5" t="s">
        <v>13</v>
      </c>
      <c r="D5" t="s">
        <v>13</v>
      </c>
      <c r="E5" t="s">
        <v>13</v>
      </c>
      <c r="F5" t="s">
        <v>13</v>
      </c>
      <c r="I5" t="s">
        <v>13</v>
      </c>
      <c r="J5" t="s">
        <v>14</v>
      </c>
      <c r="K5">
        <v>6.6</v>
      </c>
      <c r="L5">
        <v>1.1000000000000001</v>
      </c>
    </row>
    <row r="6" spans="1:12" x14ac:dyDescent="0.25">
      <c r="A6">
        <v>19</v>
      </c>
      <c r="B6" t="s">
        <v>12</v>
      </c>
      <c r="C6" t="s">
        <v>13</v>
      </c>
      <c r="D6" t="s">
        <v>13</v>
      </c>
      <c r="E6" t="s">
        <v>13</v>
      </c>
      <c r="F6" t="s">
        <v>13</v>
      </c>
      <c r="I6" t="s">
        <v>13</v>
      </c>
      <c r="J6" t="s">
        <v>14</v>
      </c>
      <c r="K6">
        <v>21.889999999999997</v>
      </c>
      <c r="L6">
        <v>7.42</v>
      </c>
    </row>
    <row r="7" spans="1:12" x14ac:dyDescent="0.25">
      <c r="A7">
        <v>23</v>
      </c>
      <c r="B7" t="s">
        <v>12</v>
      </c>
      <c r="C7" t="s">
        <v>13</v>
      </c>
      <c r="D7" t="s">
        <v>13</v>
      </c>
      <c r="E7" t="s">
        <v>13</v>
      </c>
      <c r="F7" t="s">
        <v>13</v>
      </c>
      <c r="I7" t="s">
        <v>13</v>
      </c>
      <c r="J7" t="s">
        <v>14</v>
      </c>
      <c r="K7">
        <v>20.8</v>
      </c>
      <c r="L7">
        <v>11.179999999999998</v>
      </c>
    </row>
    <row r="8" spans="1:12" x14ac:dyDescent="0.25">
      <c r="A8">
        <v>47</v>
      </c>
      <c r="B8" t="s">
        <v>12</v>
      </c>
      <c r="C8" t="s">
        <v>13</v>
      </c>
      <c r="D8" t="s">
        <v>13</v>
      </c>
      <c r="E8" t="s">
        <v>13</v>
      </c>
      <c r="F8" t="s">
        <v>13</v>
      </c>
      <c r="H8" t="s">
        <v>13</v>
      </c>
      <c r="I8" t="s">
        <v>13</v>
      </c>
      <c r="J8" t="s">
        <v>14</v>
      </c>
      <c r="K8">
        <v>1.78</v>
      </c>
      <c r="L8">
        <v>2.66</v>
      </c>
    </row>
    <row r="9" spans="1:12" x14ac:dyDescent="0.25">
      <c r="A9">
        <v>48</v>
      </c>
      <c r="B9" t="s">
        <v>12</v>
      </c>
      <c r="C9" t="s">
        <v>13</v>
      </c>
      <c r="D9" t="s">
        <v>13</v>
      </c>
      <c r="E9" t="s">
        <v>13</v>
      </c>
      <c r="F9" t="s">
        <v>13</v>
      </c>
      <c r="H9" t="s">
        <v>13</v>
      </c>
      <c r="I9" t="s">
        <v>13</v>
      </c>
      <c r="J9" t="s">
        <v>14</v>
      </c>
      <c r="K9">
        <v>1.81</v>
      </c>
      <c r="L9">
        <v>8.1999999999999993</v>
      </c>
    </row>
    <row r="10" spans="1:12" x14ac:dyDescent="0.25">
      <c r="A10">
        <v>49</v>
      </c>
      <c r="B10" t="s">
        <v>12</v>
      </c>
      <c r="C10" t="s">
        <v>13</v>
      </c>
      <c r="D10" t="s">
        <v>13</v>
      </c>
      <c r="E10" t="s">
        <v>13</v>
      </c>
      <c r="F10" t="s">
        <v>13</v>
      </c>
      <c r="H10" t="s">
        <v>13</v>
      </c>
      <c r="I10" t="s">
        <v>13</v>
      </c>
      <c r="J10" t="s">
        <v>14</v>
      </c>
      <c r="K10">
        <v>3.5199999999999996</v>
      </c>
      <c r="L10">
        <v>9.76</v>
      </c>
    </row>
    <row r="11" spans="1:12" x14ac:dyDescent="0.25">
      <c r="A11">
        <v>52</v>
      </c>
      <c r="B11" t="s">
        <v>12</v>
      </c>
      <c r="C11" t="s">
        <v>13</v>
      </c>
      <c r="D11" t="s">
        <v>13</v>
      </c>
      <c r="E11" t="s">
        <v>13</v>
      </c>
      <c r="F11" t="s">
        <v>13</v>
      </c>
      <c r="H11" t="s">
        <v>15</v>
      </c>
      <c r="I11" t="s">
        <v>15</v>
      </c>
      <c r="J11" t="s">
        <v>14</v>
      </c>
      <c r="K11">
        <v>1.9899999999999998</v>
      </c>
      <c r="L11">
        <v>2</v>
      </c>
    </row>
    <row r="12" spans="1:12" x14ac:dyDescent="0.25">
      <c r="A12">
        <v>53</v>
      </c>
      <c r="B12" t="s">
        <v>12</v>
      </c>
      <c r="C12" t="s">
        <v>13</v>
      </c>
      <c r="D12" t="s">
        <v>13</v>
      </c>
      <c r="E12" t="s">
        <v>13</v>
      </c>
      <c r="F12" t="s">
        <v>13</v>
      </c>
      <c r="H12" t="s">
        <v>13</v>
      </c>
      <c r="I12" t="s">
        <v>13</v>
      </c>
      <c r="J12" t="s">
        <v>14</v>
      </c>
      <c r="K12">
        <v>1.8399999999999999</v>
      </c>
      <c r="L12">
        <v>12.27</v>
      </c>
    </row>
    <row r="13" spans="1:12" x14ac:dyDescent="0.25">
      <c r="A13">
        <v>54</v>
      </c>
      <c r="B13" t="s">
        <v>12</v>
      </c>
      <c r="C13" t="s">
        <v>13</v>
      </c>
      <c r="D13" t="s">
        <v>13</v>
      </c>
      <c r="E13" t="s">
        <v>13</v>
      </c>
      <c r="F13" t="s">
        <v>13</v>
      </c>
      <c r="I13" t="s">
        <v>13</v>
      </c>
      <c r="J13" t="s">
        <v>14</v>
      </c>
      <c r="K13">
        <v>4.4000000000000004</v>
      </c>
      <c r="L13">
        <v>8.8874999999999993</v>
      </c>
    </row>
    <row r="14" spans="1:12" x14ac:dyDescent="0.25">
      <c r="A14">
        <v>57</v>
      </c>
      <c r="B14" t="s">
        <v>12</v>
      </c>
      <c r="C14" t="s">
        <v>13</v>
      </c>
      <c r="D14" t="s">
        <v>13</v>
      </c>
      <c r="E14" t="s">
        <v>13</v>
      </c>
      <c r="F14" t="s">
        <v>13</v>
      </c>
      <c r="I14" t="s">
        <v>13</v>
      </c>
      <c r="J14" t="s">
        <v>14</v>
      </c>
      <c r="K14">
        <v>8.3249999999999993</v>
      </c>
      <c r="L14">
        <v>11.4</v>
      </c>
    </row>
    <row r="15" spans="1:12" x14ac:dyDescent="0.25">
      <c r="A15">
        <v>63</v>
      </c>
      <c r="B15" t="s">
        <v>12</v>
      </c>
      <c r="C15" t="s">
        <v>13</v>
      </c>
      <c r="D15" t="s">
        <v>13</v>
      </c>
      <c r="E15" t="s">
        <v>13</v>
      </c>
      <c r="F15" t="s">
        <v>13</v>
      </c>
      <c r="I15" t="s">
        <v>13</v>
      </c>
      <c r="J15" t="s">
        <v>14</v>
      </c>
      <c r="K15">
        <v>19.419999999999998</v>
      </c>
      <c r="L15">
        <v>16.012499999999999</v>
      </c>
    </row>
    <row r="16" spans="1:12" x14ac:dyDescent="0.25">
      <c r="A16">
        <v>8</v>
      </c>
      <c r="B16" t="s">
        <v>12</v>
      </c>
      <c r="C16" t="s">
        <v>13</v>
      </c>
      <c r="D16" t="s">
        <v>13</v>
      </c>
      <c r="E16" t="s">
        <v>13</v>
      </c>
      <c r="F16" t="s">
        <v>13</v>
      </c>
      <c r="I16" t="s">
        <v>13</v>
      </c>
      <c r="J16" t="s">
        <v>16</v>
      </c>
      <c r="K16">
        <v>4.25</v>
      </c>
      <c r="L16">
        <v>9.1699999999999982</v>
      </c>
    </row>
    <row r="17" spans="1:12" x14ac:dyDescent="0.25">
      <c r="A17">
        <v>9</v>
      </c>
      <c r="B17" t="s">
        <v>12</v>
      </c>
      <c r="C17" t="s">
        <v>13</v>
      </c>
      <c r="D17" t="s">
        <v>13</v>
      </c>
      <c r="E17" t="s">
        <v>13</v>
      </c>
      <c r="F17" t="s">
        <v>13</v>
      </c>
      <c r="I17" t="s">
        <v>13</v>
      </c>
      <c r="J17" t="s">
        <v>16</v>
      </c>
      <c r="K17">
        <v>4.12</v>
      </c>
      <c r="L17">
        <v>9.49</v>
      </c>
    </row>
    <row r="18" spans="1:12" x14ac:dyDescent="0.25">
      <c r="A18">
        <v>10</v>
      </c>
      <c r="B18" t="s">
        <v>12</v>
      </c>
      <c r="C18" t="s">
        <v>13</v>
      </c>
      <c r="D18" t="s">
        <v>13</v>
      </c>
      <c r="E18" t="s">
        <v>13</v>
      </c>
      <c r="F18" t="s">
        <v>13</v>
      </c>
      <c r="I18" t="s">
        <v>13</v>
      </c>
      <c r="J18" t="s">
        <v>16</v>
      </c>
      <c r="K18">
        <v>3.44</v>
      </c>
      <c r="L18">
        <v>9.5</v>
      </c>
    </row>
    <row r="19" spans="1:12" x14ac:dyDescent="0.25">
      <c r="A19">
        <v>12</v>
      </c>
      <c r="B19" t="s">
        <v>12</v>
      </c>
      <c r="C19" t="s">
        <v>13</v>
      </c>
      <c r="D19" t="s">
        <v>13</v>
      </c>
      <c r="E19" t="s">
        <v>13</v>
      </c>
      <c r="F19" t="s">
        <v>13</v>
      </c>
      <c r="I19" t="s">
        <v>13</v>
      </c>
      <c r="J19" t="s">
        <v>16</v>
      </c>
      <c r="K19">
        <v>3.09</v>
      </c>
      <c r="L19">
        <v>9.56</v>
      </c>
    </row>
    <row r="20" spans="1:12" x14ac:dyDescent="0.25">
      <c r="A20">
        <v>16</v>
      </c>
      <c r="B20" t="s">
        <v>12</v>
      </c>
      <c r="C20" t="s">
        <v>13</v>
      </c>
      <c r="D20" t="s">
        <v>13</v>
      </c>
      <c r="E20" t="s">
        <v>13</v>
      </c>
      <c r="F20" t="s">
        <v>13</v>
      </c>
      <c r="I20" t="s">
        <v>13</v>
      </c>
      <c r="J20" t="s">
        <v>16</v>
      </c>
      <c r="K20">
        <v>16.759999999999998</v>
      </c>
      <c r="L20">
        <v>4.8599999999999994</v>
      </c>
    </row>
    <row r="21" spans="1:12" x14ac:dyDescent="0.25">
      <c r="A21">
        <v>18</v>
      </c>
      <c r="B21" t="s">
        <v>12</v>
      </c>
      <c r="C21" t="s">
        <v>13</v>
      </c>
      <c r="D21" t="s">
        <v>13</v>
      </c>
      <c r="E21" t="s">
        <v>13</v>
      </c>
      <c r="F21" t="s">
        <v>13</v>
      </c>
      <c r="I21" t="s">
        <v>13</v>
      </c>
      <c r="J21" t="s">
        <v>16</v>
      </c>
      <c r="K21">
        <v>21.8125</v>
      </c>
      <c r="L21">
        <v>6.625</v>
      </c>
    </row>
    <row r="22" spans="1:12" x14ac:dyDescent="0.25">
      <c r="A22">
        <v>20</v>
      </c>
      <c r="B22" t="s">
        <v>12</v>
      </c>
      <c r="C22" t="s">
        <v>13</v>
      </c>
      <c r="D22" t="s">
        <v>13</v>
      </c>
      <c r="E22" t="s">
        <v>13</v>
      </c>
      <c r="F22" t="s">
        <v>13</v>
      </c>
      <c r="I22" t="s">
        <v>13</v>
      </c>
      <c r="J22" t="s">
        <v>16</v>
      </c>
      <c r="K22">
        <v>21.5</v>
      </c>
      <c r="L22">
        <v>7.2625000000000002</v>
      </c>
    </row>
    <row r="23" spans="1:12" x14ac:dyDescent="0.25">
      <c r="A23">
        <v>21</v>
      </c>
      <c r="B23" t="s">
        <v>12</v>
      </c>
      <c r="C23" t="s">
        <v>13</v>
      </c>
      <c r="D23" t="s">
        <v>13</v>
      </c>
      <c r="E23" t="s">
        <v>13</v>
      </c>
      <c r="F23" t="s">
        <v>13</v>
      </c>
      <c r="I23" t="s">
        <v>13</v>
      </c>
      <c r="J23" t="s">
        <v>16</v>
      </c>
      <c r="K23">
        <v>21.112500000000001</v>
      </c>
      <c r="L23">
        <v>7.1875</v>
      </c>
    </row>
    <row r="24" spans="1:12" x14ac:dyDescent="0.25">
      <c r="A24">
        <v>46</v>
      </c>
      <c r="B24" t="s">
        <v>12</v>
      </c>
      <c r="C24" t="s">
        <v>13</v>
      </c>
      <c r="D24" t="s">
        <v>13</v>
      </c>
      <c r="E24" t="s">
        <v>13</v>
      </c>
      <c r="F24" t="s">
        <v>13</v>
      </c>
      <c r="H24" t="s">
        <v>15</v>
      </c>
      <c r="I24" t="s">
        <v>15</v>
      </c>
      <c r="J24" t="s">
        <v>16</v>
      </c>
      <c r="K24">
        <v>1.8699999999999999</v>
      </c>
      <c r="L24">
        <v>1.7899999999999998</v>
      </c>
    </row>
    <row r="25" spans="1:12" x14ac:dyDescent="0.25">
      <c r="A25">
        <v>56</v>
      </c>
      <c r="B25" t="s">
        <v>12</v>
      </c>
      <c r="C25" t="s">
        <v>13</v>
      </c>
      <c r="D25" t="s">
        <v>13</v>
      </c>
      <c r="E25" t="s">
        <v>13</v>
      </c>
      <c r="F25" s="2" t="s">
        <v>15</v>
      </c>
      <c r="G25" s="2"/>
      <c r="H25" s="2" t="s">
        <v>13</v>
      </c>
      <c r="I25" s="2" t="s">
        <v>13</v>
      </c>
      <c r="J25" t="s">
        <v>16</v>
      </c>
      <c r="K25">
        <v>8.25</v>
      </c>
      <c r="L25">
        <v>11.612499999999999</v>
      </c>
    </row>
    <row r="26" spans="1:12" x14ac:dyDescent="0.25">
      <c r="A26">
        <v>60</v>
      </c>
      <c r="B26" t="s">
        <v>12</v>
      </c>
      <c r="C26" t="s">
        <v>13</v>
      </c>
      <c r="D26" t="s">
        <v>13</v>
      </c>
      <c r="E26" t="s">
        <v>13</v>
      </c>
      <c r="F26" t="s">
        <v>13</v>
      </c>
      <c r="I26" t="s">
        <v>13</v>
      </c>
      <c r="J26" t="s">
        <v>16</v>
      </c>
      <c r="K26">
        <v>14.939999999999998</v>
      </c>
      <c r="L26">
        <v>7.0625</v>
      </c>
    </row>
    <row r="27" spans="1:12" x14ac:dyDescent="0.25">
      <c r="A27">
        <v>62</v>
      </c>
      <c r="B27" t="s">
        <v>12</v>
      </c>
      <c r="C27" t="s">
        <v>13</v>
      </c>
      <c r="D27" t="s">
        <v>13</v>
      </c>
      <c r="E27" t="s">
        <v>13</v>
      </c>
      <c r="F27" s="2" t="s">
        <v>15</v>
      </c>
      <c r="G27" s="2"/>
      <c r="H27" s="2" t="s">
        <v>13</v>
      </c>
      <c r="I27" s="2" t="s">
        <v>15</v>
      </c>
      <c r="J27" t="s">
        <v>16</v>
      </c>
      <c r="K27">
        <v>14.962499999999999</v>
      </c>
      <c r="L27">
        <v>7.2</v>
      </c>
    </row>
    <row r="28" spans="1:12" x14ac:dyDescent="0.25">
      <c r="A28">
        <v>441</v>
      </c>
      <c r="B28" t="s">
        <v>12</v>
      </c>
      <c r="C28" t="s">
        <v>13</v>
      </c>
      <c r="D28" t="s">
        <v>13</v>
      </c>
      <c r="E28" t="s">
        <v>13</v>
      </c>
      <c r="F28" t="s">
        <v>13</v>
      </c>
      <c r="I28" t="s">
        <v>13</v>
      </c>
      <c r="J28" t="s">
        <v>16</v>
      </c>
      <c r="K28">
        <v>20.6</v>
      </c>
      <c r="L28">
        <v>9.875</v>
      </c>
    </row>
    <row r="29" spans="1:12" x14ac:dyDescent="0.25">
      <c r="A29">
        <v>17</v>
      </c>
      <c r="B29" t="s">
        <v>12</v>
      </c>
      <c r="C29" t="s">
        <v>13</v>
      </c>
      <c r="D29" t="s">
        <v>13</v>
      </c>
      <c r="E29" t="s">
        <v>13</v>
      </c>
      <c r="F29" t="s">
        <v>13</v>
      </c>
      <c r="I29" t="s">
        <v>13</v>
      </c>
      <c r="J29" t="s">
        <v>17</v>
      </c>
      <c r="K29">
        <v>23.21</v>
      </c>
      <c r="L29">
        <v>6.9699999999999989</v>
      </c>
    </row>
    <row r="30" spans="1:12" x14ac:dyDescent="0.25">
      <c r="A30">
        <v>55</v>
      </c>
      <c r="B30" t="s">
        <v>12</v>
      </c>
      <c r="C30" t="s">
        <v>13</v>
      </c>
      <c r="D30" t="s">
        <v>13</v>
      </c>
      <c r="E30" t="s">
        <v>13</v>
      </c>
      <c r="F30" t="s">
        <v>13</v>
      </c>
      <c r="I30" t="s">
        <v>13</v>
      </c>
      <c r="J30" t="s">
        <v>17</v>
      </c>
      <c r="K30">
        <v>5.75</v>
      </c>
      <c r="L30">
        <v>11.35</v>
      </c>
    </row>
    <row r="31" spans="1:12" x14ac:dyDescent="0.25">
      <c r="A31">
        <v>58</v>
      </c>
      <c r="B31" t="s">
        <v>12</v>
      </c>
      <c r="C31" t="s">
        <v>15</v>
      </c>
      <c r="D31" t="s">
        <v>15</v>
      </c>
      <c r="E31" t="s">
        <v>15</v>
      </c>
      <c r="F31" t="s">
        <v>15</v>
      </c>
      <c r="I31" t="s">
        <v>15</v>
      </c>
      <c r="J31" t="s">
        <v>17</v>
      </c>
      <c r="K31">
        <v>15.3</v>
      </c>
      <c r="L31">
        <v>4.8</v>
      </c>
    </row>
    <row r="32" spans="1:12" x14ac:dyDescent="0.25">
      <c r="A32">
        <v>59</v>
      </c>
      <c r="B32" t="s">
        <v>12</v>
      </c>
      <c r="C32" t="s">
        <v>13</v>
      </c>
      <c r="D32" t="s">
        <v>13</v>
      </c>
      <c r="E32" t="s">
        <v>13</v>
      </c>
      <c r="F32" t="s">
        <v>13</v>
      </c>
      <c r="I32" t="s">
        <v>13</v>
      </c>
      <c r="J32" t="s">
        <v>17</v>
      </c>
      <c r="K32">
        <v>15.099999999999998</v>
      </c>
      <c r="L32">
        <v>7.0125000000000002</v>
      </c>
    </row>
    <row r="33" spans="1:12" x14ac:dyDescent="0.25">
      <c r="A33">
        <v>64</v>
      </c>
      <c r="B33" t="s">
        <v>12</v>
      </c>
      <c r="C33" t="s">
        <v>15</v>
      </c>
      <c r="D33" t="s">
        <v>15</v>
      </c>
      <c r="E33" t="s">
        <v>15</v>
      </c>
      <c r="F33" t="s">
        <v>15</v>
      </c>
      <c r="I33" t="s">
        <v>15</v>
      </c>
      <c r="J33" t="s">
        <v>17</v>
      </c>
      <c r="K33">
        <v>19.350000000000001</v>
      </c>
      <c r="L33">
        <v>16.100000000000001</v>
      </c>
    </row>
    <row r="34" spans="1:12" x14ac:dyDescent="0.25">
      <c r="A34">
        <v>67</v>
      </c>
      <c r="B34" t="s">
        <v>12</v>
      </c>
      <c r="C34" t="s">
        <v>13</v>
      </c>
      <c r="D34" t="s">
        <v>15</v>
      </c>
      <c r="E34" t="s">
        <v>15</v>
      </c>
      <c r="F34" t="s">
        <v>15</v>
      </c>
      <c r="I34" t="s">
        <v>15</v>
      </c>
      <c r="J34" t="s">
        <v>17</v>
      </c>
      <c r="K34">
        <v>23.325000000000003</v>
      </c>
      <c r="L34">
        <v>7.4</v>
      </c>
    </row>
    <row r="35" spans="1:12" x14ac:dyDescent="0.25">
      <c r="A35">
        <v>68</v>
      </c>
      <c r="B35" t="s">
        <v>12</v>
      </c>
      <c r="C35" t="s">
        <v>13</v>
      </c>
      <c r="D35" t="s">
        <v>13</v>
      </c>
      <c r="E35" t="s">
        <v>13</v>
      </c>
      <c r="F35" t="s">
        <v>15</v>
      </c>
      <c r="I35" t="s">
        <v>15</v>
      </c>
      <c r="J35" t="s">
        <v>17</v>
      </c>
      <c r="K35">
        <v>6.5250000000000004</v>
      </c>
      <c r="L35">
        <v>1.125</v>
      </c>
    </row>
    <row r="36" spans="1:12" x14ac:dyDescent="0.25">
      <c r="A36">
        <v>7</v>
      </c>
      <c r="B36" t="s">
        <v>18</v>
      </c>
      <c r="C36" t="s">
        <v>13</v>
      </c>
      <c r="D36" t="s">
        <v>13</v>
      </c>
      <c r="E36" t="s">
        <v>13</v>
      </c>
      <c r="F36" t="s">
        <v>13</v>
      </c>
      <c r="I36" t="s">
        <v>13</v>
      </c>
      <c r="J36" t="s">
        <v>18</v>
      </c>
      <c r="K36">
        <v>4.1624999999999996</v>
      </c>
      <c r="L36">
        <v>8.9749999999999996</v>
      </c>
    </row>
    <row r="37" spans="1:12" x14ac:dyDescent="0.25">
      <c r="A37">
        <v>11</v>
      </c>
      <c r="B37" t="s">
        <v>18</v>
      </c>
      <c r="C37" t="s">
        <v>13</v>
      </c>
      <c r="D37" t="s">
        <v>13</v>
      </c>
      <c r="E37" t="s">
        <v>13</v>
      </c>
      <c r="F37" t="s">
        <v>13</v>
      </c>
      <c r="I37" t="s">
        <v>13</v>
      </c>
      <c r="J37" t="s">
        <v>18</v>
      </c>
      <c r="K37">
        <v>3.66</v>
      </c>
      <c r="L37">
        <v>9.91</v>
      </c>
    </row>
    <row r="38" spans="1:12" x14ac:dyDescent="0.25">
      <c r="A38">
        <v>50</v>
      </c>
      <c r="B38" t="s">
        <v>18</v>
      </c>
      <c r="C38" t="s">
        <v>13</v>
      </c>
      <c r="D38" t="s">
        <v>15</v>
      </c>
      <c r="E38" t="s">
        <v>15</v>
      </c>
      <c r="F38" t="s">
        <v>15</v>
      </c>
      <c r="I38" t="s">
        <v>15</v>
      </c>
      <c r="J38" t="s">
        <v>18</v>
      </c>
      <c r="K38">
        <v>3.8</v>
      </c>
      <c r="L38">
        <v>9.9749999999999996</v>
      </c>
    </row>
    <row r="39" spans="1:12" x14ac:dyDescent="0.25">
      <c r="A39">
        <v>51</v>
      </c>
      <c r="B39" t="s">
        <v>18</v>
      </c>
      <c r="C39" t="s">
        <v>13</v>
      </c>
      <c r="D39" t="s">
        <v>13</v>
      </c>
      <c r="E39" t="s">
        <v>13</v>
      </c>
      <c r="F39" t="s">
        <v>13</v>
      </c>
      <c r="I39" t="s">
        <v>13</v>
      </c>
      <c r="J39" t="s">
        <v>18</v>
      </c>
      <c r="K39">
        <v>3.7399999999999998</v>
      </c>
      <c r="L39">
        <v>9.5300000000000011</v>
      </c>
    </row>
    <row r="40" spans="1:12" x14ac:dyDescent="0.25">
      <c r="A40">
        <v>61</v>
      </c>
      <c r="B40" t="s">
        <v>18</v>
      </c>
      <c r="C40" t="s">
        <v>13</v>
      </c>
      <c r="D40" t="s">
        <v>13</v>
      </c>
      <c r="E40" t="s">
        <v>13</v>
      </c>
      <c r="F40" t="s">
        <v>13</v>
      </c>
      <c r="I40" t="s">
        <v>13</v>
      </c>
      <c r="J40" t="s">
        <v>18</v>
      </c>
      <c r="K40">
        <v>15.175000000000001</v>
      </c>
      <c r="L40">
        <v>7.2249999999999996</v>
      </c>
    </row>
    <row r="41" spans="1:12" x14ac:dyDescent="0.25">
      <c r="A41">
        <v>65</v>
      </c>
      <c r="B41" t="s">
        <v>18</v>
      </c>
      <c r="C41" t="s">
        <v>13</v>
      </c>
      <c r="D41" t="s">
        <v>13</v>
      </c>
      <c r="E41" t="s">
        <v>13</v>
      </c>
      <c r="F41" t="s">
        <v>13</v>
      </c>
      <c r="I41" t="s">
        <v>13</v>
      </c>
      <c r="J41" t="s">
        <v>18</v>
      </c>
      <c r="K41">
        <v>23</v>
      </c>
      <c r="L41">
        <v>7.3</v>
      </c>
    </row>
    <row r="42" spans="1:12" x14ac:dyDescent="0.25">
      <c r="A42">
        <v>66</v>
      </c>
      <c r="B42" t="s">
        <v>18</v>
      </c>
      <c r="C42" t="s">
        <v>13</v>
      </c>
      <c r="D42" t="s">
        <v>13</v>
      </c>
      <c r="E42" t="s">
        <v>13</v>
      </c>
      <c r="F42" t="s">
        <v>13</v>
      </c>
      <c r="I42" t="s">
        <v>13</v>
      </c>
      <c r="J42" t="s">
        <v>18</v>
      </c>
      <c r="K42">
        <v>22.933333333333334</v>
      </c>
      <c r="L42">
        <v>7.4833333333333334</v>
      </c>
    </row>
    <row r="43" spans="1:12" x14ac:dyDescent="0.25">
      <c r="A43">
        <v>250</v>
      </c>
      <c r="C43" t="s">
        <v>18</v>
      </c>
      <c r="D43" t="s">
        <v>13</v>
      </c>
      <c r="E43" t="s">
        <v>15</v>
      </c>
      <c r="F43" t="s">
        <v>15</v>
      </c>
      <c r="I43" t="s">
        <v>15</v>
      </c>
      <c r="J43" t="s">
        <v>18</v>
      </c>
      <c r="K43">
        <v>6.7</v>
      </c>
      <c r="L43">
        <v>0.8</v>
      </c>
    </row>
    <row r="44" spans="1:12" x14ac:dyDescent="0.25">
      <c r="A44">
        <v>439</v>
      </c>
      <c r="C44" t="s">
        <v>18</v>
      </c>
      <c r="D44" t="s">
        <v>13</v>
      </c>
      <c r="E44" t="s">
        <v>13</v>
      </c>
      <c r="F44" t="s">
        <v>13</v>
      </c>
      <c r="I44" t="s">
        <v>13</v>
      </c>
      <c r="J44" t="s">
        <v>18</v>
      </c>
      <c r="K44">
        <v>1.8874999999999997</v>
      </c>
      <c r="L44">
        <v>2.125</v>
      </c>
    </row>
    <row r="45" spans="1:12" x14ac:dyDescent="0.25">
      <c r="A45">
        <v>442</v>
      </c>
      <c r="C45" t="s">
        <v>18</v>
      </c>
      <c r="D45" t="s">
        <v>13</v>
      </c>
      <c r="E45" t="s">
        <v>13</v>
      </c>
      <c r="F45" t="s">
        <v>13</v>
      </c>
      <c r="I45" t="s">
        <v>13</v>
      </c>
      <c r="J45" t="s">
        <v>18</v>
      </c>
      <c r="K45">
        <v>21.975000000000001</v>
      </c>
      <c r="L45">
        <v>9.5749999999999993</v>
      </c>
    </row>
    <row r="46" spans="1:12" x14ac:dyDescent="0.25">
      <c r="A46">
        <v>443</v>
      </c>
      <c r="C46" t="s">
        <v>18</v>
      </c>
      <c r="D46" t="s">
        <v>13</v>
      </c>
      <c r="E46" t="s">
        <v>13</v>
      </c>
      <c r="F46" t="s">
        <v>13</v>
      </c>
      <c r="I46" t="s">
        <v>13</v>
      </c>
      <c r="J46" t="s">
        <v>18</v>
      </c>
      <c r="K46">
        <v>22.924999999999997</v>
      </c>
      <c r="L46">
        <v>7.3874999999999993</v>
      </c>
    </row>
    <row r="47" spans="1:12" x14ac:dyDescent="0.25">
      <c r="A47">
        <v>440</v>
      </c>
      <c r="D47" t="s">
        <v>18</v>
      </c>
      <c r="E47" t="s">
        <v>15</v>
      </c>
      <c r="F47" t="s">
        <v>15</v>
      </c>
      <c r="I47" t="s">
        <v>15</v>
      </c>
      <c r="J47" t="s">
        <v>18</v>
      </c>
      <c r="K47">
        <v>4.4000000000000004</v>
      </c>
      <c r="L47">
        <v>9.4499999999999993</v>
      </c>
    </row>
    <row r="48" spans="1:12" x14ac:dyDescent="0.25">
      <c r="A48">
        <v>695</v>
      </c>
      <c r="D48" t="s">
        <v>18</v>
      </c>
      <c r="E48" t="s">
        <v>13</v>
      </c>
      <c r="F48" t="s">
        <v>13</v>
      </c>
      <c r="I48" t="s">
        <v>13</v>
      </c>
      <c r="J48" t="s">
        <v>18</v>
      </c>
      <c r="K48">
        <v>4.7833333333333341</v>
      </c>
      <c r="L48">
        <v>8.5499999999999989</v>
      </c>
    </row>
    <row r="49" spans="1:12" x14ac:dyDescent="0.25">
      <c r="A49">
        <v>932</v>
      </c>
      <c r="D49" t="s">
        <v>18</v>
      </c>
      <c r="E49" t="s">
        <v>13</v>
      </c>
      <c r="F49" t="s">
        <v>13</v>
      </c>
      <c r="I49" t="s">
        <v>13</v>
      </c>
      <c r="J49" t="s">
        <v>18</v>
      </c>
      <c r="K49">
        <v>1.2666666666666666</v>
      </c>
      <c r="L49">
        <v>8.1166666666666671</v>
      </c>
    </row>
    <row r="50" spans="1:12" x14ac:dyDescent="0.25">
      <c r="A50">
        <v>933</v>
      </c>
      <c r="D50" t="s">
        <v>18</v>
      </c>
      <c r="E50" t="s">
        <v>13</v>
      </c>
      <c r="F50" t="s">
        <v>13</v>
      </c>
      <c r="I50" t="s">
        <v>13</v>
      </c>
      <c r="J50" t="s">
        <v>18</v>
      </c>
      <c r="K50">
        <v>2.5333333333333332</v>
      </c>
      <c r="L50">
        <v>2.9666666666666668</v>
      </c>
    </row>
    <row r="51" spans="1:12" x14ac:dyDescent="0.25">
      <c r="A51">
        <v>934</v>
      </c>
      <c r="D51" t="s">
        <v>18</v>
      </c>
      <c r="E51" t="s">
        <v>13</v>
      </c>
      <c r="F51" t="s">
        <v>13</v>
      </c>
      <c r="I51" t="s">
        <v>13</v>
      </c>
      <c r="J51" t="s">
        <v>18</v>
      </c>
      <c r="K51">
        <v>2.8166666666666664</v>
      </c>
      <c r="L51">
        <v>9.8833333333333329</v>
      </c>
    </row>
    <row r="52" spans="1:12" x14ac:dyDescent="0.25">
      <c r="A52">
        <v>935</v>
      </c>
      <c r="D52" t="s">
        <v>18</v>
      </c>
      <c r="E52" t="s">
        <v>13</v>
      </c>
      <c r="F52" t="s">
        <v>13</v>
      </c>
      <c r="I52" t="s">
        <v>13</v>
      </c>
      <c r="J52" t="s">
        <v>18</v>
      </c>
      <c r="K52">
        <v>5.2333333333333334</v>
      </c>
      <c r="L52">
        <v>8.5</v>
      </c>
    </row>
    <row r="53" spans="1:12" x14ac:dyDescent="0.25">
      <c r="A53">
        <v>936</v>
      </c>
      <c r="D53" t="s">
        <v>18</v>
      </c>
      <c r="E53" t="s">
        <v>13</v>
      </c>
      <c r="F53" t="s">
        <v>13</v>
      </c>
      <c r="I53" t="s">
        <v>13</v>
      </c>
      <c r="J53" t="s">
        <v>18</v>
      </c>
      <c r="K53">
        <v>15.1</v>
      </c>
      <c r="L53">
        <v>7.166666666666667</v>
      </c>
    </row>
    <row r="54" spans="1:12" x14ac:dyDescent="0.25">
      <c r="A54">
        <v>937</v>
      </c>
      <c r="D54" t="s">
        <v>18</v>
      </c>
      <c r="E54" t="s">
        <v>13</v>
      </c>
      <c r="F54" t="s">
        <v>13</v>
      </c>
      <c r="I54" t="s">
        <v>13</v>
      </c>
      <c r="J54" t="s">
        <v>18</v>
      </c>
      <c r="K54">
        <v>21.850000000000005</v>
      </c>
      <c r="L54">
        <v>7.583333333333333</v>
      </c>
    </row>
    <row r="55" spans="1:12" x14ac:dyDescent="0.25">
      <c r="A55">
        <v>967</v>
      </c>
      <c r="E55" t="s">
        <v>18</v>
      </c>
      <c r="F55" t="s">
        <v>15</v>
      </c>
      <c r="I55" t="s">
        <v>15</v>
      </c>
      <c r="J55" t="s">
        <v>18</v>
      </c>
      <c r="K55">
        <v>1.45</v>
      </c>
      <c r="L55">
        <v>2.5499999999999998</v>
      </c>
    </row>
    <row r="56" spans="1:12" x14ac:dyDescent="0.25">
      <c r="A56">
        <v>968</v>
      </c>
      <c r="E56" t="s">
        <v>18</v>
      </c>
      <c r="F56" t="s">
        <v>13</v>
      </c>
      <c r="I56" t="s">
        <v>13</v>
      </c>
      <c r="J56" t="s">
        <v>18</v>
      </c>
      <c r="K56">
        <v>2.4249999999999998</v>
      </c>
      <c r="L56">
        <v>2.8499999999999996</v>
      </c>
    </row>
    <row r="57" spans="1:12" x14ac:dyDescent="0.25">
      <c r="A57">
        <v>969</v>
      </c>
      <c r="E57" t="s">
        <v>18</v>
      </c>
      <c r="F57" t="s">
        <v>13</v>
      </c>
      <c r="I57" t="s">
        <v>13</v>
      </c>
      <c r="J57" t="s">
        <v>18</v>
      </c>
      <c r="K57">
        <v>2.65</v>
      </c>
      <c r="L57">
        <v>6.9</v>
      </c>
    </row>
    <row r="58" spans="1:12" x14ac:dyDescent="0.25">
      <c r="A58">
        <v>970</v>
      </c>
      <c r="E58" t="s">
        <v>18</v>
      </c>
      <c r="F58" t="s">
        <v>13</v>
      </c>
      <c r="I58" t="s">
        <v>13</v>
      </c>
      <c r="J58" t="s">
        <v>18</v>
      </c>
      <c r="K58">
        <v>12.225</v>
      </c>
      <c r="L58">
        <v>2.65</v>
      </c>
    </row>
    <row r="59" spans="1:12" x14ac:dyDescent="0.25">
      <c r="A59">
        <v>971</v>
      </c>
      <c r="E59" t="s">
        <v>18</v>
      </c>
      <c r="F59" t="s">
        <v>15</v>
      </c>
      <c r="I59" t="s">
        <v>15</v>
      </c>
      <c r="J59" t="s">
        <v>18</v>
      </c>
      <c r="K59">
        <v>20.25</v>
      </c>
      <c r="L59">
        <v>16.649999999999999</v>
      </c>
    </row>
    <row r="60" spans="1:12" x14ac:dyDescent="0.25">
      <c r="A60">
        <v>1137</v>
      </c>
      <c r="F60" t="s">
        <v>18</v>
      </c>
      <c r="I60" t="s">
        <v>13</v>
      </c>
      <c r="J60" t="s">
        <v>18</v>
      </c>
      <c r="K60">
        <v>2.8</v>
      </c>
      <c r="L60">
        <v>7.7</v>
      </c>
    </row>
    <row r="61" spans="1:12" x14ac:dyDescent="0.25">
      <c r="A61">
        <v>1138</v>
      </c>
      <c r="F61" t="s">
        <v>18</v>
      </c>
      <c r="H61" t="s">
        <v>13</v>
      </c>
      <c r="I61" t="s">
        <v>13</v>
      </c>
      <c r="J61" t="s">
        <v>18</v>
      </c>
      <c r="K61">
        <v>2.2000000000000002</v>
      </c>
      <c r="L61">
        <v>10.8</v>
      </c>
    </row>
    <row r="62" spans="1:12" x14ac:dyDescent="0.25">
      <c r="A62">
        <v>1139</v>
      </c>
      <c r="F62" t="s">
        <v>18</v>
      </c>
      <c r="H62" t="s">
        <v>13</v>
      </c>
      <c r="I62" t="s">
        <v>13</v>
      </c>
      <c r="J62" t="s">
        <v>18</v>
      </c>
      <c r="K62">
        <v>2.95</v>
      </c>
      <c r="L62">
        <v>13.3</v>
      </c>
    </row>
    <row r="63" spans="1:12" x14ac:dyDescent="0.25">
      <c r="A63">
        <v>1143</v>
      </c>
      <c r="F63" t="s">
        <v>18</v>
      </c>
      <c r="I63" t="s">
        <v>13</v>
      </c>
      <c r="J63" t="s">
        <v>18</v>
      </c>
      <c r="K63">
        <v>4.42</v>
      </c>
      <c r="L63">
        <v>7</v>
      </c>
    </row>
    <row r="64" spans="1:12" x14ac:dyDescent="0.25">
      <c r="A64">
        <v>1145</v>
      </c>
      <c r="F64" t="s">
        <v>18</v>
      </c>
      <c r="I64" t="s">
        <v>13</v>
      </c>
      <c r="J64" t="s">
        <v>18</v>
      </c>
      <c r="K64">
        <v>21.9</v>
      </c>
      <c r="L64">
        <v>7.6</v>
      </c>
    </row>
    <row r="65" spans="1:12" x14ac:dyDescent="0.25">
      <c r="A65">
        <v>1422</v>
      </c>
      <c r="F65" t="s">
        <v>18</v>
      </c>
      <c r="I65" t="s">
        <v>15</v>
      </c>
      <c r="J65" t="s">
        <v>18</v>
      </c>
      <c r="K65">
        <v>22.6</v>
      </c>
      <c r="L65">
        <v>7.8</v>
      </c>
    </row>
    <row r="66" spans="1:12" x14ac:dyDescent="0.25">
      <c r="A66">
        <v>1423</v>
      </c>
      <c r="F66" t="s">
        <v>18</v>
      </c>
      <c r="I66" t="s">
        <v>19</v>
      </c>
      <c r="J66" t="s">
        <v>18</v>
      </c>
      <c r="K66">
        <v>22.65</v>
      </c>
      <c r="L66">
        <v>7.8</v>
      </c>
    </row>
    <row r="67" spans="1:12" x14ac:dyDescent="0.25">
      <c r="A67">
        <v>256</v>
      </c>
      <c r="B67" t="s">
        <v>20</v>
      </c>
      <c r="C67" t="s">
        <v>13</v>
      </c>
      <c r="D67" t="s">
        <v>13</v>
      </c>
      <c r="E67" t="s">
        <v>13</v>
      </c>
      <c r="F67" t="s">
        <v>15</v>
      </c>
      <c r="I67" t="s">
        <v>15</v>
      </c>
      <c r="J67" t="s">
        <v>20</v>
      </c>
      <c r="K67">
        <v>5.4249999999999998</v>
      </c>
      <c r="L67">
        <v>11.4</v>
      </c>
    </row>
    <row r="68" spans="1:12" x14ac:dyDescent="0.25">
      <c r="A68">
        <v>257</v>
      </c>
      <c r="B68" t="s">
        <v>20</v>
      </c>
      <c r="C68" t="s">
        <v>13</v>
      </c>
      <c r="D68" t="s">
        <v>13</v>
      </c>
      <c r="E68" t="s">
        <v>13</v>
      </c>
      <c r="F68" t="s">
        <v>15</v>
      </c>
      <c r="I68" t="s">
        <v>15</v>
      </c>
      <c r="J68" t="s">
        <v>20</v>
      </c>
      <c r="K68">
        <v>5.875</v>
      </c>
      <c r="L68">
        <v>11.775</v>
      </c>
    </row>
    <row r="69" spans="1:12" x14ac:dyDescent="0.25">
      <c r="A69">
        <v>258</v>
      </c>
      <c r="B69" t="s">
        <v>20</v>
      </c>
      <c r="C69" t="s">
        <v>13</v>
      </c>
      <c r="D69" t="s">
        <v>13</v>
      </c>
      <c r="E69" t="s">
        <v>13</v>
      </c>
      <c r="F69" t="s">
        <v>15</v>
      </c>
      <c r="I69" s="2" t="s">
        <v>13</v>
      </c>
      <c r="J69" t="s">
        <v>20</v>
      </c>
      <c r="K69">
        <v>6.3</v>
      </c>
      <c r="L69">
        <v>1.2875000000000001</v>
      </c>
    </row>
    <row r="70" spans="1:12" x14ac:dyDescent="0.25">
      <c r="A70">
        <v>259</v>
      </c>
      <c r="B70" t="s">
        <v>20</v>
      </c>
      <c r="C70" t="s">
        <v>13</v>
      </c>
      <c r="E70" t="s">
        <v>13</v>
      </c>
      <c r="F70" t="s">
        <v>15</v>
      </c>
      <c r="I70" t="s">
        <v>15</v>
      </c>
      <c r="J70" t="s">
        <v>20</v>
      </c>
      <c r="K70">
        <v>6.7166666666666659</v>
      </c>
      <c r="L70">
        <v>1.1833333333333333</v>
      </c>
    </row>
    <row r="71" spans="1:12" x14ac:dyDescent="0.25">
      <c r="A71">
        <v>260</v>
      </c>
      <c r="B71" t="s">
        <v>20</v>
      </c>
      <c r="C71" t="s">
        <v>15</v>
      </c>
      <c r="D71" t="s">
        <v>13</v>
      </c>
      <c r="E71" t="s">
        <v>13</v>
      </c>
      <c r="F71" t="s">
        <v>15</v>
      </c>
      <c r="I71" t="s">
        <v>15</v>
      </c>
      <c r="J71" t="s">
        <v>20</v>
      </c>
      <c r="K71">
        <v>20.733333333333334</v>
      </c>
      <c r="L71">
        <v>11.233333333333334</v>
      </c>
    </row>
    <row r="72" spans="1:12" x14ac:dyDescent="0.25">
      <c r="A72">
        <v>418</v>
      </c>
      <c r="B72" t="s">
        <v>20</v>
      </c>
      <c r="C72" t="s">
        <v>13</v>
      </c>
      <c r="D72" t="s">
        <v>13</v>
      </c>
      <c r="E72" t="s">
        <v>13</v>
      </c>
      <c r="F72" t="s">
        <v>15</v>
      </c>
      <c r="I72" s="2" t="s">
        <v>13</v>
      </c>
      <c r="J72" t="s">
        <v>20</v>
      </c>
      <c r="K72">
        <v>19.362500000000001</v>
      </c>
      <c r="L72">
        <v>16.537500000000001</v>
      </c>
    </row>
    <row r="73" spans="1:12" x14ac:dyDescent="0.25">
      <c r="A73">
        <v>1597</v>
      </c>
      <c r="H73" t="s">
        <v>18</v>
      </c>
      <c r="I73" t="s">
        <v>13</v>
      </c>
      <c r="J73" t="s">
        <v>18</v>
      </c>
      <c r="K73">
        <v>2</v>
      </c>
      <c r="L73">
        <v>8.6999999999999993</v>
      </c>
    </row>
    <row r="74" spans="1:12" x14ac:dyDescent="0.25">
      <c r="A74">
        <v>2033</v>
      </c>
      <c r="I74" t="s">
        <v>18</v>
      </c>
      <c r="J74" t="s">
        <v>18</v>
      </c>
      <c r="K74">
        <v>6</v>
      </c>
      <c r="L74">
        <v>8</v>
      </c>
    </row>
    <row r="75" spans="1:12" x14ac:dyDescent="0.25">
      <c r="A75">
        <v>2178</v>
      </c>
      <c r="I75" t="s">
        <v>18</v>
      </c>
      <c r="J75" t="s">
        <v>18</v>
      </c>
      <c r="K75">
        <v>2</v>
      </c>
      <c r="L75">
        <v>10.3</v>
      </c>
    </row>
    <row r="76" spans="1:12" x14ac:dyDescent="0.25">
      <c r="A76">
        <v>1424</v>
      </c>
      <c r="I76" t="s">
        <v>18</v>
      </c>
      <c r="J76" t="s">
        <v>18</v>
      </c>
      <c r="K76">
        <v>22.1</v>
      </c>
      <c r="L76">
        <v>7.8</v>
      </c>
    </row>
    <row r="77" spans="1:12" x14ac:dyDescent="0.25">
      <c r="A77">
        <v>2218</v>
      </c>
      <c r="I77" t="s">
        <v>18</v>
      </c>
      <c r="J77" t="s">
        <v>18</v>
      </c>
      <c r="K77">
        <v>22.1</v>
      </c>
      <c r="L77">
        <v>8.4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F361-AAB6-4366-AB28-4971AC81A307}">
  <dimension ref="A1:P35"/>
  <sheetViews>
    <sheetView workbookViewId="0">
      <selection activeCell="O10" sqref="O10"/>
    </sheetView>
  </sheetViews>
  <sheetFormatPr defaultRowHeight="15" x14ac:dyDescent="0.25"/>
  <sheetData>
    <row r="1" spans="1:16" ht="3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6" x14ac:dyDescent="0.25">
      <c r="A2">
        <v>4</v>
      </c>
      <c r="B2" t="s">
        <v>12</v>
      </c>
      <c r="C2" t="s">
        <v>13</v>
      </c>
      <c r="D2" t="s">
        <v>13</v>
      </c>
      <c r="E2" t="s">
        <v>13</v>
      </c>
      <c r="F2" t="s">
        <v>13</v>
      </c>
    </row>
    <row r="3" spans="1:16" x14ac:dyDescent="0.25">
      <c r="A3">
        <v>6</v>
      </c>
      <c r="B3" t="s">
        <v>12</v>
      </c>
      <c r="C3" t="s">
        <v>13</v>
      </c>
      <c r="D3" t="s">
        <v>13</v>
      </c>
      <c r="E3" t="s">
        <v>13</v>
      </c>
      <c r="F3" t="s">
        <v>13</v>
      </c>
    </row>
    <row r="4" spans="1:16" x14ac:dyDescent="0.25">
      <c r="A4">
        <v>13</v>
      </c>
      <c r="B4" t="s">
        <v>12</v>
      </c>
      <c r="C4" t="s">
        <v>13</v>
      </c>
      <c r="D4" t="s">
        <v>13</v>
      </c>
      <c r="E4" t="s">
        <v>13</v>
      </c>
      <c r="F4" t="s">
        <v>13</v>
      </c>
      <c r="I4" t="s">
        <v>21</v>
      </c>
    </row>
    <row r="5" spans="1:16" x14ac:dyDescent="0.25">
      <c r="A5">
        <v>14</v>
      </c>
      <c r="B5" t="s">
        <v>12</v>
      </c>
      <c r="C5" t="s">
        <v>13</v>
      </c>
      <c r="D5" t="s">
        <v>13</v>
      </c>
      <c r="E5" t="s">
        <v>13</v>
      </c>
      <c r="F5" t="s">
        <v>13</v>
      </c>
    </row>
    <row r="6" spans="1:16" x14ac:dyDescent="0.25">
      <c r="A6">
        <v>19</v>
      </c>
      <c r="B6" t="s">
        <v>12</v>
      </c>
      <c r="C6" t="s">
        <v>13</v>
      </c>
      <c r="D6" t="s">
        <v>13</v>
      </c>
      <c r="E6" t="s">
        <v>13</v>
      </c>
      <c r="F6" t="s">
        <v>13</v>
      </c>
    </row>
    <row r="7" spans="1:16" x14ac:dyDescent="0.25">
      <c r="A7">
        <v>23</v>
      </c>
      <c r="B7" t="s">
        <v>12</v>
      </c>
      <c r="C7" t="s">
        <v>13</v>
      </c>
      <c r="D7" t="s">
        <v>13</v>
      </c>
      <c r="E7" t="s">
        <v>13</v>
      </c>
      <c r="F7" t="s">
        <v>13</v>
      </c>
      <c r="J7">
        <v>2018</v>
      </c>
      <c r="K7">
        <v>2019</v>
      </c>
      <c r="L7">
        <v>2020</v>
      </c>
      <c r="M7">
        <v>2021</v>
      </c>
      <c r="N7" t="s">
        <v>22</v>
      </c>
      <c r="O7" t="s">
        <v>23</v>
      </c>
      <c r="P7" t="s">
        <v>24</v>
      </c>
    </row>
    <row r="8" spans="1:16" x14ac:dyDescent="0.25">
      <c r="A8">
        <v>47</v>
      </c>
      <c r="B8" t="s">
        <v>12</v>
      </c>
      <c r="C8" t="s">
        <v>13</v>
      </c>
      <c r="D8" t="s">
        <v>13</v>
      </c>
      <c r="E8" t="s">
        <v>13</v>
      </c>
      <c r="F8" t="s">
        <v>13</v>
      </c>
      <c r="I8" t="s">
        <v>25</v>
      </c>
      <c r="J8">
        <v>2</v>
      </c>
      <c r="K8">
        <v>1</v>
      </c>
      <c r="L8">
        <v>0</v>
      </c>
      <c r="M8">
        <v>3</v>
      </c>
    </row>
    <row r="9" spans="1:16" x14ac:dyDescent="0.25">
      <c r="A9">
        <v>48</v>
      </c>
      <c r="B9" t="s">
        <v>12</v>
      </c>
      <c r="C9" t="s">
        <v>13</v>
      </c>
      <c r="D9" t="s">
        <v>13</v>
      </c>
      <c r="E9" t="s">
        <v>13</v>
      </c>
      <c r="F9" t="s">
        <v>13</v>
      </c>
      <c r="I9" t="s">
        <v>26</v>
      </c>
      <c r="J9">
        <v>34</v>
      </c>
      <c r="K9">
        <f>J9-J8</f>
        <v>32</v>
      </c>
      <c r="L9">
        <f t="shared" ref="L9:M9" si="0">K9-K8</f>
        <v>31</v>
      </c>
      <c r="M9">
        <f t="shared" si="0"/>
        <v>31</v>
      </c>
      <c r="O9" t="s">
        <v>27</v>
      </c>
    </row>
    <row r="10" spans="1:16" x14ac:dyDescent="0.25">
      <c r="A10">
        <v>49</v>
      </c>
      <c r="B10" t="s">
        <v>12</v>
      </c>
      <c r="C10" t="s">
        <v>13</v>
      </c>
      <c r="D10" t="s">
        <v>13</v>
      </c>
      <c r="E10" t="s">
        <v>13</v>
      </c>
      <c r="F10" t="s">
        <v>13</v>
      </c>
      <c r="I10" t="s">
        <v>28</v>
      </c>
      <c r="J10">
        <f>(J8/J9)*100</f>
        <v>5.8823529411764701</v>
      </c>
      <c r="K10">
        <f t="shared" ref="K10:M10" si="1">(K8/K9)*100</f>
        <v>3.125</v>
      </c>
      <c r="L10">
        <f t="shared" si="1"/>
        <v>0</v>
      </c>
      <c r="M10">
        <f t="shared" si="1"/>
        <v>9.67741935483871</v>
      </c>
      <c r="N10">
        <f>AVERAGE(J10:M10)</f>
        <v>4.6711930740037957</v>
      </c>
      <c r="O10">
        <f>_xlfn.STDEV.S(J10:M10)</f>
        <v>4.1125810044905791</v>
      </c>
      <c r="P10">
        <f>O10/SQRT(4)</f>
        <v>2.0562905022452895</v>
      </c>
    </row>
    <row r="11" spans="1:16" x14ac:dyDescent="0.25">
      <c r="A11">
        <v>52</v>
      </c>
      <c r="B11" t="s">
        <v>12</v>
      </c>
      <c r="C11" t="s">
        <v>13</v>
      </c>
      <c r="D11" t="s">
        <v>13</v>
      </c>
      <c r="E11" t="s">
        <v>13</v>
      </c>
      <c r="F11" t="s">
        <v>13</v>
      </c>
    </row>
    <row r="12" spans="1:16" x14ac:dyDescent="0.25">
      <c r="A12">
        <v>53</v>
      </c>
      <c r="B12" t="s">
        <v>12</v>
      </c>
      <c r="C12" t="s">
        <v>13</v>
      </c>
      <c r="D12" t="s">
        <v>13</v>
      </c>
      <c r="E12" t="s">
        <v>13</v>
      </c>
      <c r="F12" t="s">
        <v>13</v>
      </c>
    </row>
    <row r="13" spans="1:16" x14ac:dyDescent="0.25">
      <c r="A13">
        <v>54</v>
      </c>
      <c r="B13" t="s">
        <v>12</v>
      </c>
      <c r="C13" t="s">
        <v>13</v>
      </c>
      <c r="D13" t="s">
        <v>13</v>
      </c>
      <c r="E13" t="s">
        <v>13</v>
      </c>
      <c r="F13" t="s">
        <v>13</v>
      </c>
    </row>
    <row r="14" spans="1:16" x14ac:dyDescent="0.25">
      <c r="A14">
        <v>57</v>
      </c>
      <c r="B14" t="s">
        <v>12</v>
      </c>
      <c r="C14" t="s">
        <v>13</v>
      </c>
      <c r="D14" t="s">
        <v>13</v>
      </c>
      <c r="E14" t="s">
        <v>13</v>
      </c>
      <c r="F14" t="s">
        <v>13</v>
      </c>
    </row>
    <row r="15" spans="1:16" x14ac:dyDescent="0.25">
      <c r="A15">
        <v>63</v>
      </c>
      <c r="B15" t="s">
        <v>12</v>
      </c>
      <c r="C15" t="s">
        <v>13</v>
      </c>
      <c r="D15" t="s">
        <v>13</v>
      </c>
      <c r="E15" t="s">
        <v>13</v>
      </c>
      <c r="F15" t="s">
        <v>13</v>
      </c>
    </row>
    <row r="16" spans="1:16" x14ac:dyDescent="0.25">
      <c r="A16">
        <v>8</v>
      </c>
      <c r="B16" t="s">
        <v>12</v>
      </c>
      <c r="C16" t="s">
        <v>13</v>
      </c>
      <c r="D16" t="s">
        <v>13</v>
      </c>
      <c r="E16" t="s">
        <v>13</v>
      </c>
      <c r="F16" t="s">
        <v>13</v>
      </c>
    </row>
    <row r="17" spans="1:6" x14ac:dyDescent="0.25">
      <c r="A17">
        <v>9</v>
      </c>
      <c r="B17" t="s">
        <v>12</v>
      </c>
      <c r="C17" t="s">
        <v>13</v>
      </c>
      <c r="D17" t="s">
        <v>13</v>
      </c>
      <c r="E17" t="s">
        <v>13</v>
      </c>
      <c r="F17" t="s">
        <v>13</v>
      </c>
    </row>
    <row r="18" spans="1:6" x14ac:dyDescent="0.25">
      <c r="A18">
        <v>10</v>
      </c>
      <c r="B18" t="s">
        <v>12</v>
      </c>
      <c r="C18" t="s">
        <v>13</v>
      </c>
      <c r="D18" t="s">
        <v>13</v>
      </c>
      <c r="E18" t="s">
        <v>13</v>
      </c>
      <c r="F18" t="s">
        <v>13</v>
      </c>
    </row>
    <row r="19" spans="1:6" x14ac:dyDescent="0.25">
      <c r="A19">
        <v>12</v>
      </c>
      <c r="B19" t="s">
        <v>12</v>
      </c>
      <c r="C19" t="s">
        <v>13</v>
      </c>
      <c r="D19" t="s">
        <v>13</v>
      </c>
      <c r="E19" t="s">
        <v>13</v>
      </c>
      <c r="F19" t="s">
        <v>13</v>
      </c>
    </row>
    <row r="20" spans="1:6" x14ac:dyDescent="0.25">
      <c r="A20">
        <v>16</v>
      </c>
      <c r="B20" t="s">
        <v>12</v>
      </c>
      <c r="C20" t="s">
        <v>13</v>
      </c>
      <c r="D20" t="s">
        <v>13</v>
      </c>
      <c r="E20" t="s">
        <v>13</v>
      </c>
      <c r="F20" t="s">
        <v>13</v>
      </c>
    </row>
    <row r="21" spans="1:6" x14ac:dyDescent="0.25">
      <c r="A21">
        <v>18</v>
      </c>
      <c r="B21" t="s">
        <v>12</v>
      </c>
      <c r="C21" t="s">
        <v>13</v>
      </c>
      <c r="D21" t="s">
        <v>13</v>
      </c>
      <c r="E21" t="s">
        <v>13</v>
      </c>
      <c r="F21" t="s">
        <v>13</v>
      </c>
    </row>
    <row r="22" spans="1:6" x14ac:dyDescent="0.25">
      <c r="A22">
        <v>20</v>
      </c>
      <c r="B22" t="s">
        <v>12</v>
      </c>
      <c r="C22" t="s">
        <v>13</v>
      </c>
      <c r="D22" t="s">
        <v>13</v>
      </c>
      <c r="E22" t="s">
        <v>13</v>
      </c>
      <c r="F22" t="s">
        <v>13</v>
      </c>
    </row>
    <row r="23" spans="1:6" x14ac:dyDescent="0.25">
      <c r="A23">
        <v>21</v>
      </c>
      <c r="B23" t="s">
        <v>12</v>
      </c>
      <c r="C23" t="s">
        <v>13</v>
      </c>
      <c r="D23" t="s">
        <v>13</v>
      </c>
      <c r="E23" t="s">
        <v>13</v>
      </c>
      <c r="F23" t="s">
        <v>13</v>
      </c>
    </row>
    <row r="24" spans="1:6" x14ac:dyDescent="0.25">
      <c r="A24">
        <v>46</v>
      </c>
      <c r="B24" t="s">
        <v>12</v>
      </c>
      <c r="C24" t="s">
        <v>13</v>
      </c>
      <c r="D24" t="s">
        <v>13</v>
      </c>
      <c r="E24" t="s">
        <v>13</v>
      </c>
      <c r="F24" t="s">
        <v>13</v>
      </c>
    </row>
    <row r="25" spans="1:6" x14ac:dyDescent="0.25">
      <c r="A25">
        <v>56</v>
      </c>
      <c r="B25" t="s">
        <v>12</v>
      </c>
      <c r="C25" t="s">
        <v>13</v>
      </c>
      <c r="D25" t="s">
        <v>13</v>
      </c>
      <c r="E25" t="s">
        <v>13</v>
      </c>
      <c r="F25" s="2" t="s">
        <v>15</v>
      </c>
    </row>
    <row r="26" spans="1:6" x14ac:dyDescent="0.25">
      <c r="A26">
        <v>60</v>
      </c>
      <c r="B26" t="s">
        <v>12</v>
      </c>
      <c r="C26" t="s">
        <v>13</v>
      </c>
      <c r="D26" t="s">
        <v>13</v>
      </c>
      <c r="E26" t="s">
        <v>13</v>
      </c>
      <c r="F26" t="s">
        <v>13</v>
      </c>
    </row>
    <row r="27" spans="1:6" x14ac:dyDescent="0.25">
      <c r="A27">
        <v>62</v>
      </c>
      <c r="B27" t="s">
        <v>12</v>
      </c>
      <c r="C27" t="s">
        <v>13</v>
      </c>
      <c r="D27" t="s">
        <v>13</v>
      </c>
      <c r="E27" t="s">
        <v>13</v>
      </c>
      <c r="F27" s="2" t="s">
        <v>15</v>
      </c>
    </row>
    <row r="28" spans="1:6" x14ac:dyDescent="0.25">
      <c r="A28">
        <v>441</v>
      </c>
      <c r="B28" t="s">
        <v>12</v>
      </c>
      <c r="C28" t="s">
        <v>13</v>
      </c>
      <c r="D28" t="s">
        <v>13</v>
      </c>
      <c r="E28" t="s">
        <v>13</v>
      </c>
      <c r="F28" t="s">
        <v>13</v>
      </c>
    </row>
    <row r="29" spans="1:6" x14ac:dyDescent="0.25">
      <c r="A29">
        <v>17</v>
      </c>
      <c r="B29" t="s">
        <v>12</v>
      </c>
      <c r="C29" t="s">
        <v>13</v>
      </c>
      <c r="D29" t="s">
        <v>13</v>
      </c>
      <c r="E29" t="s">
        <v>13</v>
      </c>
      <c r="F29" t="s">
        <v>13</v>
      </c>
    </row>
    <row r="30" spans="1:6" x14ac:dyDescent="0.25">
      <c r="A30">
        <v>55</v>
      </c>
      <c r="B30" t="s">
        <v>12</v>
      </c>
      <c r="C30" t="s">
        <v>13</v>
      </c>
      <c r="D30" t="s">
        <v>13</v>
      </c>
      <c r="E30" t="s">
        <v>13</v>
      </c>
      <c r="F30" t="s">
        <v>13</v>
      </c>
    </row>
    <row r="31" spans="1:6" x14ac:dyDescent="0.25">
      <c r="A31">
        <v>58</v>
      </c>
      <c r="B31" t="s">
        <v>12</v>
      </c>
      <c r="C31" s="2" t="s">
        <v>15</v>
      </c>
      <c r="D31" t="s">
        <v>15</v>
      </c>
      <c r="E31" t="s">
        <v>15</v>
      </c>
      <c r="F31" t="s">
        <v>15</v>
      </c>
    </row>
    <row r="32" spans="1:6" x14ac:dyDescent="0.25">
      <c r="A32">
        <v>59</v>
      </c>
      <c r="B32" t="s">
        <v>12</v>
      </c>
      <c r="C32" t="s">
        <v>13</v>
      </c>
      <c r="D32" t="s">
        <v>13</v>
      </c>
      <c r="E32" t="s">
        <v>13</v>
      </c>
      <c r="F32" t="s">
        <v>13</v>
      </c>
    </row>
    <row r="33" spans="1:6" x14ac:dyDescent="0.25">
      <c r="A33">
        <v>64</v>
      </c>
      <c r="B33" t="s">
        <v>12</v>
      </c>
      <c r="C33" s="2" t="s">
        <v>15</v>
      </c>
      <c r="D33" t="s">
        <v>15</v>
      </c>
      <c r="E33" t="s">
        <v>15</v>
      </c>
      <c r="F33" t="s">
        <v>15</v>
      </c>
    </row>
    <row r="34" spans="1:6" x14ac:dyDescent="0.25">
      <c r="A34">
        <v>67</v>
      </c>
      <c r="B34" t="s">
        <v>12</v>
      </c>
      <c r="C34" t="s">
        <v>13</v>
      </c>
      <c r="D34" s="2" t="s">
        <v>15</v>
      </c>
      <c r="E34" t="s">
        <v>15</v>
      </c>
      <c r="F34" t="s">
        <v>15</v>
      </c>
    </row>
    <row r="35" spans="1:6" x14ac:dyDescent="0.25">
      <c r="A35">
        <v>68</v>
      </c>
      <c r="B35" t="s">
        <v>12</v>
      </c>
      <c r="C35" t="s">
        <v>13</v>
      </c>
      <c r="D35" t="s">
        <v>13</v>
      </c>
      <c r="E35" t="s">
        <v>13</v>
      </c>
      <c r="F35" s="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7374-5F4A-4577-90D0-622EC819AC75}">
  <dimension ref="A1:Q32"/>
  <sheetViews>
    <sheetView tabSelected="1" workbookViewId="0">
      <selection activeCell="O6" sqref="O6"/>
    </sheetView>
  </sheetViews>
  <sheetFormatPr defaultRowHeight="15" x14ac:dyDescent="0.25"/>
  <sheetData>
    <row r="1" spans="1:16" ht="3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6" x14ac:dyDescent="0.25">
      <c r="A2">
        <v>7</v>
      </c>
      <c r="B2" t="s">
        <v>18</v>
      </c>
      <c r="C2" s="3" t="s">
        <v>29</v>
      </c>
      <c r="D2" t="s">
        <v>13</v>
      </c>
      <c r="E2" t="s">
        <v>13</v>
      </c>
      <c r="F2" t="s">
        <v>13</v>
      </c>
    </row>
    <row r="3" spans="1:16" x14ac:dyDescent="0.25">
      <c r="A3">
        <v>11</v>
      </c>
      <c r="B3" t="s">
        <v>18</v>
      </c>
      <c r="C3" s="3" t="s">
        <v>29</v>
      </c>
      <c r="D3" t="s">
        <v>13</v>
      </c>
      <c r="E3" t="s">
        <v>13</v>
      </c>
      <c r="F3" t="s">
        <v>13</v>
      </c>
    </row>
    <row r="4" spans="1:16" x14ac:dyDescent="0.25">
      <c r="A4">
        <v>50</v>
      </c>
      <c r="B4" t="s">
        <v>18</v>
      </c>
      <c r="C4" s="3" t="s">
        <v>29</v>
      </c>
      <c r="D4" s="2" t="s">
        <v>15</v>
      </c>
      <c r="E4" t="s">
        <v>15</v>
      </c>
      <c r="F4" t="s">
        <v>15</v>
      </c>
      <c r="I4" t="s">
        <v>30</v>
      </c>
    </row>
    <row r="5" spans="1:16" x14ac:dyDescent="0.25">
      <c r="A5">
        <v>51</v>
      </c>
      <c r="B5" t="s">
        <v>18</v>
      </c>
      <c r="C5" s="3" t="s">
        <v>29</v>
      </c>
      <c r="D5" t="s">
        <v>13</v>
      </c>
      <c r="E5" t="s">
        <v>13</v>
      </c>
      <c r="F5" t="s">
        <v>13</v>
      </c>
      <c r="I5">
        <v>2017</v>
      </c>
      <c r="J5">
        <v>2018</v>
      </c>
      <c r="K5">
        <v>2019</v>
      </c>
      <c r="L5">
        <v>2020</v>
      </c>
      <c r="M5">
        <v>2021</v>
      </c>
      <c r="N5" t="s">
        <v>31</v>
      </c>
      <c r="O5" t="s">
        <v>32</v>
      </c>
    </row>
    <row r="6" spans="1:16" x14ac:dyDescent="0.25">
      <c r="A6">
        <v>61</v>
      </c>
      <c r="B6" t="s">
        <v>18</v>
      </c>
      <c r="C6" s="3" t="s">
        <v>29</v>
      </c>
      <c r="D6" t="s">
        <v>13</v>
      </c>
      <c r="E6" t="s">
        <v>13</v>
      </c>
      <c r="F6" t="s">
        <v>13</v>
      </c>
      <c r="H6" t="s">
        <v>30</v>
      </c>
      <c r="I6">
        <v>7</v>
      </c>
      <c r="J6">
        <v>4</v>
      </c>
      <c r="K6">
        <v>8</v>
      </c>
      <c r="L6">
        <v>5</v>
      </c>
      <c r="M6">
        <v>7</v>
      </c>
      <c r="N6">
        <f>SUM(I6:M6)</f>
        <v>31</v>
      </c>
      <c r="O6">
        <f>SUM(I6:L6)</f>
        <v>24</v>
      </c>
    </row>
    <row r="7" spans="1:16" x14ac:dyDescent="0.25">
      <c r="A7">
        <v>65</v>
      </c>
      <c r="B7" t="s">
        <v>18</v>
      </c>
      <c r="C7" s="3" t="s">
        <v>29</v>
      </c>
      <c r="D7" t="s">
        <v>13</v>
      </c>
      <c r="E7" t="s">
        <v>13</v>
      </c>
      <c r="F7" t="s">
        <v>13</v>
      </c>
      <c r="H7" t="s">
        <v>33</v>
      </c>
      <c r="J7">
        <v>0</v>
      </c>
      <c r="K7">
        <v>1</v>
      </c>
      <c r="L7">
        <v>2</v>
      </c>
      <c r="M7">
        <v>2</v>
      </c>
      <c r="N7">
        <f>SUM(J7:M7)</f>
        <v>5</v>
      </c>
      <c r="O7">
        <v>5</v>
      </c>
    </row>
    <row r="8" spans="1:16" x14ac:dyDescent="0.25">
      <c r="A8">
        <v>66</v>
      </c>
      <c r="B8" t="s">
        <v>18</v>
      </c>
      <c r="C8" s="3" t="s">
        <v>29</v>
      </c>
      <c r="D8" t="s">
        <v>13</v>
      </c>
      <c r="E8" t="s">
        <v>13</v>
      </c>
      <c r="F8" t="s">
        <v>13</v>
      </c>
      <c r="H8" t="s">
        <v>34</v>
      </c>
      <c r="J8">
        <v>2</v>
      </c>
      <c r="K8">
        <v>1</v>
      </c>
      <c r="L8">
        <v>0</v>
      </c>
      <c r="M8">
        <v>3</v>
      </c>
      <c r="N8">
        <f>SUM(J8:M8)</f>
        <v>6</v>
      </c>
    </row>
    <row r="9" spans="1:16" x14ac:dyDescent="0.25">
      <c r="A9">
        <v>250</v>
      </c>
      <c r="C9" t="s">
        <v>18</v>
      </c>
      <c r="D9" s="3" t="s">
        <v>29</v>
      </c>
      <c r="E9" s="2" t="s">
        <v>15</v>
      </c>
      <c r="F9" t="s">
        <v>15</v>
      </c>
      <c r="H9" t="s">
        <v>35</v>
      </c>
      <c r="I9">
        <v>34</v>
      </c>
      <c r="J9">
        <f>I9+I6</f>
        <v>41</v>
      </c>
      <c r="K9">
        <f>J9+J6-J7-J8</f>
        <v>43</v>
      </c>
      <c r="L9">
        <f t="shared" ref="L9:M9" si="0">K9+K6-K7-K8</f>
        <v>49</v>
      </c>
      <c r="M9">
        <f t="shared" si="0"/>
        <v>52</v>
      </c>
      <c r="P9" t="s">
        <v>27</v>
      </c>
    </row>
    <row r="10" spans="1:16" x14ac:dyDescent="0.25">
      <c r="A10">
        <v>439</v>
      </c>
      <c r="C10" t="s">
        <v>18</v>
      </c>
      <c r="D10" s="3" t="s">
        <v>29</v>
      </c>
      <c r="E10" t="s">
        <v>13</v>
      </c>
      <c r="F10" t="s">
        <v>13</v>
      </c>
      <c r="H10" t="s">
        <v>36</v>
      </c>
      <c r="I10">
        <f>(I6/I9)*100</f>
        <v>20.588235294117645</v>
      </c>
      <c r="J10">
        <f t="shared" ref="J10:M10" si="1">(J6/J9)*100</f>
        <v>9.7560975609756095</v>
      </c>
      <c r="K10">
        <f t="shared" si="1"/>
        <v>18.604651162790699</v>
      </c>
      <c r="L10">
        <f t="shared" si="1"/>
        <v>10.204081632653061</v>
      </c>
      <c r="M10">
        <f t="shared" si="1"/>
        <v>13.461538461538462</v>
      </c>
    </row>
    <row r="11" spans="1:16" x14ac:dyDescent="0.25">
      <c r="A11">
        <v>442</v>
      </c>
      <c r="C11" t="s">
        <v>18</v>
      </c>
      <c r="D11" s="3" t="s">
        <v>29</v>
      </c>
      <c r="E11" t="s">
        <v>13</v>
      </c>
      <c r="F11" t="s">
        <v>13</v>
      </c>
      <c r="H11" t="s">
        <v>36</v>
      </c>
      <c r="I11">
        <v>20.588235294117645</v>
      </c>
      <c r="J11">
        <v>9.7560975609756095</v>
      </c>
      <c r="K11">
        <v>18.604651162790699</v>
      </c>
      <c r="L11">
        <v>10.204081632653061</v>
      </c>
      <c r="M11">
        <v>13.461538461538462</v>
      </c>
      <c r="N11">
        <f>AVERAGE(I11:M11)</f>
        <v>14.522920822415097</v>
      </c>
    </row>
    <row r="12" spans="1:16" x14ac:dyDescent="0.25">
      <c r="A12">
        <v>443</v>
      </c>
      <c r="C12" t="s">
        <v>18</v>
      </c>
      <c r="D12" s="3" t="s">
        <v>29</v>
      </c>
      <c r="E12" t="s">
        <v>13</v>
      </c>
      <c r="F12" t="s">
        <v>13</v>
      </c>
      <c r="H12" t="s">
        <v>37</v>
      </c>
      <c r="O12">
        <f>O6-O7</f>
        <v>19</v>
      </c>
    </row>
    <row r="13" spans="1:16" x14ac:dyDescent="0.25">
      <c r="A13">
        <v>440</v>
      </c>
      <c r="D13" t="s">
        <v>18</v>
      </c>
      <c r="E13" s="2" t="s">
        <v>15</v>
      </c>
      <c r="F13" t="s">
        <v>15</v>
      </c>
      <c r="H13" t="s">
        <v>38</v>
      </c>
      <c r="O13">
        <f>34-N8+O12</f>
        <v>47</v>
      </c>
    </row>
    <row r="14" spans="1:16" x14ac:dyDescent="0.25">
      <c r="A14">
        <v>695</v>
      </c>
      <c r="D14" t="s">
        <v>18</v>
      </c>
      <c r="E14" s="3" t="s">
        <v>29</v>
      </c>
      <c r="F14" t="s">
        <v>13</v>
      </c>
    </row>
    <row r="15" spans="1:16" x14ac:dyDescent="0.25">
      <c r="A15">
        <v>932</v>
      </c>
      <c r="D15" t="s">
        <v>18</v>
      </c>
      <c r="E15" s="3" t="s">
        <v>29</v>
      </c>
      <c r="F15" t="s">
        <v>13</v>
      </c>
    </row>
    <row r="16" spans="1:16" x14ac:dyDescent="0.25">
      <c r="A16">
        <v>933</v>
      </c>
      <c r="D16" t="s">
        <v>18</v>
      </c>
      <c r="E16" s="3" t="s">
        <v>29</v>
      </c>
      <c r="F16" t="s">
        <v>13</v>
      </c>
    </row>
    <row r="17" spans="1:17" x14ac:dyDescent="0.25">
      <c r="A17">
        <v>934</v>
      </c>
      <c r="D17" t="s">
        <v>18</v>
      </c>
      <c r="E17" s="3" t="s">
        <v>29</v>
      </c>
      <c r="F17" t="s">
        <v>13</v>
      </c>
    </row>
    <row r="18" spans="1:17" x14ac:dyDescent="0.25">
      <c r="A18">
        <v>935</v>
      </c>
      <c r="D18" t="s">
        <v>18</v>
      </c>
      <c r="E18" s="3" t="s">
        <v>29</v>
      </c>
      <c r="F18" t="s">
        <v>13</v>
      </c>
      <c r="I18" t="s">
        <v>30</v>
      </c>
    </row>
    <row r="19" spans="1:17" x14ac:dyDescent="0.25">
      <c r="A19">
        <v>936</v>
      </c>
      <c r="D19" t="s">
        <v>18</v>
      </c>
      <c r="E19" s="3" t="s">
        <v>29</v>
      </c>
      <c r="F19" t="s">
        <v>13</v>
      </c>
      <c r="I19">
        <v>2017</v>
      </c>
      <c r="J19">
        <v>2018</v>
      </c>
      <c r="K19">
        <v>2019</v>
      </c>
      <c r="L19">
        <v>2020</v>
      </c>
      <c r="M19">
        <v>2021</v>
      </c>
      <c r="N19" t="s">
        <v>31</v>
      </c>
      <c r="O19" t="s">
        <v>32</v>
      </c>
      <c r="P19" t="s">
        <v>23</v>
      </c>
      <c r="Q19" t="s">
        <v>24</v>
      </c>
    </row>
    <row r="20" spans="1:17" x14ac:dyDescent="0.25">
      <c r="A20">
        <v>937</v>
      </c>
      <c r="D20" t="s">
        <v>18</v>
      </c>
      <c r="E20" s="3" t="s">
        <v>29</v>
      </c>
      <c r="F20" t="s">
        <v>13</v>
      </c>
      <c r="H20" t="s">
        <v>30</v>
      </c>
      <c r="I20">
        <v>7</v>
      </c>
      <c r="J20">
        <v>4</v>
      </c>
      <c r="K20">
        <v>8</v>
      </c>
      <c r="L20">
        <v>5</v>
      </c>
      <c r="M20">
        <v>7</v>
      </c>
      <c r="N20">
        <f>SUM(I20:M20)</f>
        <v>31</v>
      </c>
      <c r="O20">
        <f>SUM(I20:L20)</f>
        <v>24</v>
      </c>
    </row>
    <row r="21" spans="1:17" x14ac:dyDescent="0.25">
      <c r="A21">
        <v>967</v>
      </c>
      <c r="E21" t="s">
        <v>18</v>
      </c>
      <c r="F21" s="2" t="s">
        <v>15</v>
      </c>
      <c r="H21" t="s">
        <v>33</v>
      </c>
      <c r="J21">
        <v>0</v>
      </c>
      <c r="K21">
        <v>1</v>
      </c>
      <c r="L21">
        <v>2</v>
      </c>
      <c r="M21">
        <v>2</v>
      </c>
      <c r="N21">
        <f>SUM(J21:M21)</f>
        <v>5</v>
      </c>
      <c r="O21">
        <v>5</v>
      </c>
    </row>
    <row r="22" spans="1:17" x14ac:dyDescent="0.25">
      <c r="A22">
        <v>968</v>
      </c>
      <c r="E22" t="s">
        <v>18</v>
      </c>
      <c r="F22" s="3" t="s">
        <v>29</v>
      </c>
      <c r="H22" t="s">
        <v>37</v>
      </c>
      <c r="I22">
        <v>7</v>
      </c>
      <c r="J22">
        <v>4</v>
      </c>
      <c r="K22">
        <v>7</v>
      </c>
      <c r="L22">
        <v>3</v>
      </c>
    </row>
    <row r="23" spans="1:17" x14ac:dyDescent="0.25">
      <c r="A23">
        <v>969</v>
      </c>
      <c r="E23" t="s">
        <v>18</v>
      </c>
      <c r="F23" s="3" t="s">
        <v>29</v>
      </c>
      <c r="H23" t="s">
        <v>34</v>
      </c>
      <c r="J23">
        <v>2</v>
      </c>
      <c r="K23">
        <v>1</v>
      </c>
      <c r="L23">
        <v>0</v>
      </c>
      <c r="M23">
        <v>3</v>
      </c>
      <c r="N23">
        <f>SUM(J23:M23)</f>
        <v>6</v>
      </c>
    </row>
    <row r="24" spans="1:17" x14ac:dyDescent="0.25">
      <c r="A24">
        <v>970</v>
      </c>
      <c r="E24" t="s">
        <v>18</v>
      </c>
      <c r="F24" s="3" t="s">
        <v>29</v>
      </c>
      <c r="H24" t="s">
        <v>35</v>
      </c>
      <c r="I24">
        <v>34</v>
      </c>
      <c r="J24">
        <f>I24+I20</f>
        <v>41</v>
      </c>
      <c r="K24">
        <f>J24+J20-J21-J23</f>
        <v>43</v>
      </c>
      <c r="L24">
        <f>K24+K20-K21-K23</f>
        <v>49</v>
      </c>
      <c r="M24">
        <f>L24+L20-L21-L23</f>
        <v>52</v>
      </c>
    </row>
    <row r="25" spans="1:17" x14ac:dyDescent="0.25">
      <c r="A25">
        <v>971</v>
      </c>
      <c r="E25" t="s">
        <v>18</v>
      </c>
      <c r="F25" s="2" t="s">
        <v>15</v>
      </c>
      <c r="H25" t="s">
        <v>39</v>
      </c>
      <c r="I25">
        <f>(I22/I24)*100</f>
        <v>20.588235294117645</v>
      </c>
      <c r="J25">
        <f t="shared" ref="J25:L25" si="2">(J22/J24)*100</f>
        <v>9.7560975609756095</v>
      </c>
      <c r="K25">
        <f t="shared" si="2"/>
        <v>16.279069767441861</v>
      </c>
      <c r="L25">
        <f t="shared" si="2"/>
        <v>6.1224489795918364</v>
      </c>
    </row>
    <row r="26" spans="1:17" x14ac:dyDescent="0.25">
      <c r="A26">
        <v>1137</v>
      </c>
      <c r="F26" t="s">
        <v>18</v>
      </c>
      <c r="H26" t="s">
        <v>39</v>
      </c>
      <c r="I26">
        <v>20.588235294117645</v>
      </c>
      <c r="J26">
        <v>9.7560975609756095</v>
      </c>
      <c r="K26">
        <v>16.279069767441861</v>
      </c>
      <c r="L26">
        <v>6.1224489795918364</v>
      </c>
      <c r="N26">
        <f>AVERAGE(I26:L26)</f>
        <v>13.186462900531739</v>
      </c>
      <c r="P26">
        <f>_xlfn.STDEV.S(I26:L26)</f>
        <v>6.4812074707771066</v>
      </c>
      <c r="Q26">
        <f>P26/SQRT(4)</f>
        <v>3.2406037353885533</v>
      </c>
    </row>
    <row r="27" spans="1:17" x14ac:dyDescent="0.25">
      <c r="A27">
        <v>1138</v>
      </c>
      <c r="F27" t="s">
        <v>18</v>
      </c>
      <c r="H27" t="s">
        <v>37</v>
      </c>
      <c r="O27">
        <f>O20-O21</f>
        <v>19</v>
      </c>
    </row>
    <row r="28" spans="1:17" x14ac:dyDescent="0.25">
      <c r="A28">
        <v>1139</v>
      </c>
      <c r="F28" t="s">
        <v>18</v>
      </c>
      <c r="H28" t="s">
        <v>38</v>
      </c>
      <c r="O28">
        <f>34-N23+O27</f>
        <v>47</v>
      </c>
    </row>
    <row r="29" spans="1:17" x14ac:dyDescent="0.25">
      <c r="A29">
        <v>1143</v>
      </c>
      <c r="F29" t="s">
        <v>18</v>
      </c>
    </row>
    <row r="30" spans="1:17" x14ac:dyDescent="0.25">
      <c r="A30">
        <v>1145</v>
      </c>
      <c r="F30" t="s">
        <v>18</v>
      </c>
    </row>
    <row r="31" spans="1:17" x14ac:dyDescent="0.25">
      <c r="A31">
        <v>1422</v>
      </c>
      <c r="F31" t="s">
        <v>18</v>
      </c>
    </row>
    <row r="32" spans="1:17" x14ac:dyDescent="0.25">
      <c r="A32">
        <v>1423</v>
      </c>
      <c r="F3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Existing Dead</vt:lpstr>
      <vt:lpstr>Germinants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 O'shea</dc:creator>
  <cp:keywords/>
  <dc:description/>
  <cp:lastModifiedBy>Neil Diamond</cp:lastModifiedBy>
  <cp:revision/>
  <dcterms:created xsi:type="dcterms:W3CDTF">2023-10-23T00:20:42Z</dcterms:created>
  <dcterms:modified xsi:type="dcterms:W3CDTF">2024-09-26T00:28:30Z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dc88d9-fa17-47eb-a208-3e66f59d50e5_Enabled">
    <vt:lpwstr>true</vt:lpwstr>
  </property>
  <property fmtid="{D5CDD505-2E9C-101B-9397-08002B2CF9AE}" pid="3" name="MSIP_Label_d7dc88d9-fa17-47eb-a208-3e66f59d50e5_SetDate">
    <vt:lpwstr>2023-10-23T00:25:49Z</vt:lpwstr>
  </property>
  <property fmtid="{D5CDD505-2E9C-101B-9397-08002B2CF9AE}" pid="4" name="MSIP_Label_d7dc88d9-fa17-47eb-a208-3e66f59d50e5_Method">
    <vt:lpwstr>Standard</vt:lpwstr>
  </property>
  <property fmtid="{D5CDD505-2E9C-101B-9397-08002B2CF9AE}" pid="5" name="MSIP_Label_d7dc88d9-fa17-47eb-a208-3e66f59d50e5_Name">
    <vt:lpwstr>Internal</vt:lpwstr>
  </property>
  <property fmtid="{D5CDD505-2E9C-101B-9397-08002B2CF9AE}" pid="6" name="MSIP_Label_d7dc88d9-fa17-47eb-a208-3e66f59d50e5_SiteId">
    <vt:lpwstr>d51ba343-9258-4ea6-9907-426d8c84ec12</vt:lpwstr>
  </property>
  <property fmtid="{D5CDD505-2E9C-101B-9397-08002B2CF9AE}" pid="7" name="MSIP_Label_d7dc88d9-fa17-47eb-a208-3e66f59d50e5_ActionId">
    <vt:lpwstr>7db79eb6-b6cf-4a7e-91f5-7cf81bce8a62</vt:lpwstr>
  </property>
  <property fmtid="{D5CDD505-2E9C-101B-9397-08002B2CF9AE}" pid="8" name="MSIP_Label_d7dc88d9-fa17-47eb-a208-3e66f59d50e5_ContentBits">
    <vt:lpwstr>0</vt:lpwstr>
  </property>
</Properties>
</file>