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NeilDiamond\Documents\GaussianSmoothing\inst\extdata\"/>
    </mc:Choice>
  </mc:AlternateContent>
  <bookViews>
    <workbookView xWindow="0" yWindow="0" windowWidth="30255" windowHeight="176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4" i="1"/>
  <c r="K6" i="1"/>
  <c r="K7" i="1"/>
  <c r="K8" i="1"/>
  <c r="F2" i="1"/>
  <c r="G2" i="1"/>
  <c r="E1" i="1"/>
  <c r="F1" i="1"/>
  <c r="G1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G62" i="1"/>
  <c r="H2" i="1"/>
  <c r="J2" i="1"/>
  <c r="H3" i="1"/>
  <c r="J3" i="1"/>
  <c r="H4" i="1"/>
  <c r="J4" i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1" i="1"/>
  <c r="K5" i="1"/>
  <c r="K3" i="1"/>
  <c r="K9" i="1"/>
  <c r="J6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40" workbookViewId="0">
      <selection activeCell="A37" sqref="A37:XFD37"/>
    </sheetView>
  </sheetViews>
  <sheetFormatPr defaultColWidth="8.85546875" defaultRowHeight="15" x14ac:dyDescent="0.25"/>
  <cols>
    <col min="1" max="1" width="12.28515625" customWidth="1"/>
    <col min="2" max="2" width="11.42578125" customWidth="1"/>
    <col min="3" max="3" width="14.85546875" customWidth="1"/>
    <col min="5" max="5" width="19" customWidth="1"/>
    <col min="6" max="6" width="10.42578125" customWidth="1"/>
    <col min="7" max="7" width="16.42578125" customWidth="1"/>
    <col min="8" max="8" width="13" customWidth="1"/>
  </cols>
  <sheetData>
    <row r="1" spans="1:11" x14ac:dyDescent="0.25">
      <c r="A1">
        <v>6.149</v>
      </c>
      <c r="B1">
        <v>400000000</v>
      </c>
      <c r="C1">
        <v>3.6589999999999998</v>
      </c>
      <c r="D1">
        <f>A2-$K$1</f>
        <v>1.1139999999999999</v>
      </c>
      <c r="E1">
        <f>(A1-$K$1)^2</f>
        <v>1.320201</v>
      </c>
      <c r="F1">
        <f>(EXP(-E1/(2*$K$4)))/$K$8</f>
        <v>0.19833819668332936</v>
      </c>
      <c r="G1">
        <f>F1*B1</f>
        <v>79335278.673331738</v>
      </c>
      <c r="H1">
        <f>G1/$G$62</f>
        <v>1.9857770277368816E-2</v>
      </c>
      <c r="I1">
        <f>C1*H1</f>
        <v>7.2659581444892499E-2</v>
      </c>
      <c r="J1">
        <f>A1*H1</f>
        <v>0.12210542943554085</v>
      </c>
      <c r="K1">
        <v>5</v>
      </c>
    </row>
    <row r="2" spans="1:11" x14ac:dyDescent="0.25">
      <c r="A2">
        <v>6.1139999999999999</v>
      </c>
      <c r="B2">
        <v>350000000</v>
      </c>
      <c r="C2">
        <v>3.8079999999999998</v>
      </c>
      <c r="D2">
        <f t="shared" ref="D2:D61" si="0">A3-$K$1</f>
        <v>0.34400000000000031</v>
      </c>
      <c r="E2">
        <f t="shared" ref="E2:E61" si="1">(A2-$K$1)^2</f>
        <v>1.2409959999999998</v>
      </c>
      <c r="F2">
        <f t="shared" ref="F2:F61" si="2">(EXP(-E2/(2*$K$4)))/$K$8</f>
        <v>0.20186007286535632</v>
      </c>
      <c r="G2">
        <f t="shared" ref="G2:G61" si="3">F2*B2</f>
        <v>70651025.502874717</v>
      </c>
      <c r="H2">
        <f>G2/$G$62</f>
        <v>1.768408528661557E-2</v>
      </c>
      <c r="I2">
        <f t="shared" ref="I2:I61" si="4">C2*H2</f>
        <v>6.7340996771432085E-2</v>
      </c>
      <c r="J2">
        <f t="shared" ref="J2:J61" si="5">A2*H2</f>
        <v>0.1081204974423676</v>
      </c>
      <c r="K2">
        <v>1.5</v>
      </c>
    </row>
    <row r="3" spans="1:11" x14ac:dyDescent="0.25">
      <c r="A3">
        <v>5.3440000000000003</v>
      </c>
      <c r="B3">
        <v>205000000</v>
      </c>
      <c r="C3">
        <v>3.2269999999999999</v>
      </c>
      <c r="D3">
        <f t="shared" si="0"/>
        <v>0.47900000000000009</v>
      </c>
      <c r="E3">
        <f t="shared" si="1"/>
        <v>0.1183360000000002</v>
      </c>
      <c r="F3">
        <f t="shared" si="2"/>
        <v>0.25905871860906976</v>
      </c>
      <c r="G3">
        <f t="shared" si="3"/>
        <v>53107037.314859301</v>
      </c>
      <c r="H3">
        <f>G3/$G$62</f>
        <v>1.3292791866938073E-2</v>
      </c>
      <c r="I3">
        <f t="shared" si="4"/>
        <v>4.289583935460916E-2</v>
      </c>
      <c r="J3">
        <f t="shared" si="5"/>
        <v>7.1036679736917074E-2</v>
      </c>
      <c r="K3">
        <f>STDEV(A:A)</f>
        <v>2.3503893894346981</v>
      </c>
    </row>
    <row r="4" spans="1:11" x14ac:dyDescent="0.25">
      <c r="A4">
        <v>5.4790000000000001</v>
      </c>
      <c r="B4">
        <v>150000000</v>
      </c>
      <c r="C4">
        <v>3.5760000000000001</v>
      </c>
      <c r="D4">
        <f t="shared" si="0"/>
        <v>-2.9929999999999999</v>
      </c>
      <c r="E4">
        <f t="shared" si="1"/>
        <v>0.22944100000000009</v>
      </c>
      <c r="F4">
        <f t="shared" si="2"/>
        <v>0.25274087358465153</v>
      </c>
      <c r="G4">
        <f t="shared" si="3"/>
        <v>37911131.037697732</v>
      </c>
      <c r="H4">
        <f>G4/$G$62</f>
        <v>9.4892277898418684E-3</v>
      </c>
      <c r="I4">
        <f t="shared" si="4"/>
        <v>3.3933478576474524E-2</v>
      </c>
      <c r="J4">
        <f t="shared" si="5"/>
        <v>5.1991479060543598E-2</v>
      </c>
      <c r="K4">
        <f>K2^2</f>
        <v>2.25</v>
      </c>
    </row>
    <row r="5" spans="1:11" x14ac:dyDescent="0.25">
      <c r="A5">
        <v>2.0070000000000001</v>
      </c>
      <c r="B5">
        <v>250000000</v>
      </c>
      <c r="C5">
        <v>2.8809999999999998</v>
      </c>
      <c r="D5">
        <f t="shared" si="0"/>
        <v>0.72499999999999964</v>
      </c>
      <c r="E5">
        <f t="shared" si="1"/>
        <v>8.958048999999999</v>
      </c>
      <c r="F5">
        <f t="shared" si="2"/>
        <v>3.6331098486150203E-2</v>
      </c>
      <c r="G5">
        <f t="shared" si="3"/>
        <v>9082774.6215375513</v>
      </c>
      <c r="H5">
        <f>G5/$G$62</f>
        <v>2.2734356635749331E-3</v>
      </c>
      <c r="I5">
        <f t="shared" si="4"/>
        <v>6.5497681467593816E-3</v>
      </c>
      <c r="J5">
        <f t="shared" si="5"/>
        <v>4.5627853767948911E-3</v>
      </c>
      <c r="K5">
        <f>AVERAGE(A:A)</f>
        <v>5.5925737704918035</v>
      </c>
    </row>
    <row r="6" spans="1:11" x14ac:dyDescent="0.25">
      <c r="A6">
        <v>5.7249999999999996</v>
      </c>
      <c r="B6">
        <v>350000000</v>
      </c>
      <c r="C6">
        <v>3.6659999999999999</v>
      </c>
      <c r="D6">
        <f t="shared" si="0"/>
        <v>3.1890000000000001</v>
      </c>
      <c r="E6">
        <f t="shared" si="1"/>
        <v>0.52562499999999945</v>
      </c>
      <c r="F6">
        <f t="shared" si="2"/>
        <v>0.23664143952129138</v>
      </c>
      <c r="G6">
        <f t="shared" si="3"/>
        <v>82824503.832451984</v>
      </c>
      <c r="H6">
        <f>G6/$G$62</f>
        <v>2.0731129932927909E-2</v>
      </c>
      <c r="I6">
        <f t="shared" si="4"/>
        <v>7.6000322334113718E-2</v>
      </c>
      <c r="J6">
        <f t="shared" si="5"/>
        <v>0.11868571886601227</v>
      </c>
      <c r="K6">
        <f>PI()</f>
        <v>3.1415926535897931</v>
      </c>
    </row>
    <row r="7" spans="1:11" x14ac:dyDescent="0.25">
      <c r="A7">
        <v>8.1890000000000001</v>
      </c>
      <c r="B7">
        <v>489955904</v>
      </c>
      <c r="C7">
        <v>4.4770000000000003</v>
      </c>
      <c r="D7">
        <f t="shared" si="0"/>
        <v>-1.4</v>
      </c>
      <c r="E7">
        <f t="shared" si="1"/>
        <v>10.169721000000001</v>
      </c>
      <c r="F7">
        <f t="shared" si="2"/>
        <v>2.7754934318624469E-2</v>
      </c>
      <c r="G7">
        <f t="shared" si="3"/>
        <v>13598693.934542276</v>
      </c>
      <c r="H7">
        <f>G7/$G$62</f>
        <v>3.4037788073612968E-3</v>
      </c>
      <c r="I7">
        <f t="shared" si="4"/>
        <v>1.5238717720556526E-2</v>
      </c>
      <c r="J7">
        <f t="shared" si="5"/>
        <v>2.7873544653481661E-2</v>
      </c>
      <c r="K7">
        <f>SQRT(2*K6)</f>
        <v>2.5066282746310002</v>
      </c>
    </row>
    <row r="8" spans="1:11" x14ac:dyDescent="0.25">
      <c r="A8">
        <v>3.6</v>
      </c>
      <c r="B8">
        <v>200000000</v>
      </c>
      <c r="C8">
        <v>3.0209999999999999</v>
      </c>
      <c r="D8">
        <f t="shared" si="0"/>
        <v>0.74399999999999977</v>
      </c>
      <c r="E8">
        <f t="shared" si="1"/>
        <v>1.9599999999999997</v>
      </c>
      <c r="F8">
        <f t="shared" si="2"/>
        <v>0.17205188393549181</v>
      </c>
      <c r="G8">
        <f t="shared" si="3"/>
        <v>34410376.787098363</v>
      </c>
      <c r="H8">
        <f>G8/$G$62</f>
        <v>8.6129823808836891E-3</v>
      </c>
      <c r="I8">
        <f t="shared" si="4"/>
        <v>2.6019819772649624E-2</v>
      </c>
      <c r="J8">
        <f t="shared" si="5"/>
        <v>3.1006736571181283E-2</v>
      </c>
      <c r="K8">
        <f>K7*K2</f>
        <v>3.7599424119465006</v>
      </c>
    </row>
    <row r="9" spans="1:11" x14ac:dyDescent="0.25">
      <c r="A9">
        <v>5.7439999999999998</v>
      </c>
      <c r="B9">
        <v>525000000</v>
      </c>
      <c r="C9">
        <v>3.7919999999999998</v>
      </c>
      <c r="D9">
        <f t="shared" si="0"/>
        <v>-1.246</v>
      </c>
      <c r="E9">
        <f t="shared" si="1"/>
        <v>0.55353599999999969</v>
      </c>
      <c r="F9">
        <f t="shared" si="2"/>
        <v>0.2351782265787529</v>
      </c>
      <c r="G9">
        <f t="shared" si="3"/>
        <v>123468568.95384528</v>
      </c>
      <c r="H9">
        <f>G9/$G$62</f>
        <v>3.0904416291980558E-2</v>
      </c>
      <c r="I9">
        <f t="shared" si="4"/>
        <v>0.11718954657919027</v>
      </c>
      <c r="J9">
        <f t="shared" si="5"/>
        <v>0.17751496718113632</v>
      </c>
      <c r="K9">
        <f>SUM(I:I)</f>
        <v>4.2135168136799024</v>
      </c>
    </row>
    <row r="10" spans="1:11" x14ac:dyDescent="0.25">
      <c r="A10">
        <v>3.754</v>
      </c>
      <c r="B10">
        <v>500000000</v>
      </c>
      <c r="C10">
        <v>5.0430000000000001</v>
      </c>
      <c r="D10">
        <f t="shared" si="0"/>
        <v>0.73000000000000043</v>
      </c>
      <c r="E10">
        <f t="shared" si="1"/>
        <v>1.552516</v>
      </c>
      <c r="F10">
        <f t="shared" si="2"/>
        <v>0.18835869217178353</v>
      </c>
      <c r="G10">
        <f t="shared" si="3"/>
        <v>94179346.085891768</v>
      </c>
      <c r="H10">
        <f>G10/$G$62</f>
        <v>2.3573268421317222E-2</v>
      </c>
      <c r="I10">
        <f t="shared" si="4"/>
        <v>0.11887999264870275</v>
      </c>
      <c r="J10">
        <f t="shared" si="5"/>
        <v>8.8494049653624854E-2</v>
      </c>
    </row>
    <row r="11" spans="1:11" x14ac:dyDescent="0.25">
      <c r="A11">
        <v>5.73</v>
      </c>
      <c r="B11">
        <v>950209046</v>
      </c>
      <c r="C11">
        <v>4.5720000000000001</v>
      </c>
      <c r="D11">
        <f t="shared" si="0"/>
        <v>3.1400000000000006</v>
      </c>
      <c r="E11">
        <f t="shared" si="1"/>
        <v>0.5329000000000006</v>
      </c>
      <c r="F11">
        <f t="shared" si="2"/>
        <v>0.23625917827183204</v>
      </c>
      <c r="G11">
        <f t="shared" si="3"/>
        <v>224495608.39442146</v>
      </c>
      <c r="H11">
        <f>G11/$G$62</f>
        <v>5.6191675309172469E-2</v>
      </c>
      <c r="I11">
        <f t="shared" si="4"/>
        <v>0.25690833951353653</v>
      </c>
      <c r="J11">
        <f t="shared" si="5"/>
        <v>0.32197829952155826</v>
      </c>
    </row>
    <row r="12" spans="1:11" x14ac:dyDescent="0.25">
      <c r="A12">
        <v>8.14</v>
      </c>
      <c r="B12">
        <v>373087924</v>
      </c>
      <c r="C12">
        <v>3.8149999999999999</v>
      </c>
      <c r="D12">
        <f t="shared" si="0"/>
        <v>1.7930000000000001</v>
      </c>
      <c r="E12">
        <f t="shared" si="1"/>
        <v>9.8596000000000039</v>
      </c>
      <c r="F12">
        <f t="shared" si="2"/>
        <v>2.9735137146715419E-2</v>
      </c>
      <c r="G12">
        <f t="shared" si="3"/>
        <v>11093820.587923339</v>
      </c>
      <c r="H12">
        <f>G12/$G$62</f>
        <v>2.7768042719106107E-3</v>
      </c>
      <c r="I12">
        <f t="shared" si="4"/>
        <v>1.059350829733898E-2</v>
      </c>
      <c r="J12">
        <f t="shared" si="5"/>
        <v>2.2603186773352373E-2</v>
      </c>
    </row>
    <row r="13" spans="1:11" x14ac:dyDescent="0.25">
      <c r="A13">
        <v>6.7930000000000001</v>
      </c>
      <c r="B13">
        <v>736883474</v>
      </c>
      <c r="C13">
        <v>6.0789999999999997</v>
      </c>
      <c r="D13">
        <f t="shared" si="0"/>
        <v>-1.8159999999999998</v>
      </c>
      <c r="E13">
        <f t="shared" si="1"/>
        <v>3.2148490000000005</v>
      </c>
      <c r="F13">
        <f t="shared" si="2"/>
        <v>0.13018294739138186</v>
      </c>
      <c r="G13">
        <f t="shared" si="3"/>
        <v>95929662.529320702</v>
      </c>
      <c r="H13">
        <f>G13/$G$62</f>
        <v>2.4011375937009312E-2</v>
      </c>
      <c r="I13">
        <f t="shared" si="4"/>
        <v>0.14596515432107959</v>
      </c>
      <c r="J13">
        <f t="shared" si="5"/>
        <v>0.16310927674010425</v>
      </c>
    </row>
    <row r="14" spans="1:11" x14ac:dyDescent="0.25">
      <c r="A14">
        <v>3.1840000000000002</v>
      </c>
      <c r="B14">
        <v>716400802</v>
      </c>
      <c r="C14">
        <v>3.859</v>
      </c>
      <c r="D14">
        <f t="shared" si="0"/>
        <v>-4.1999999999999815E-2</v>
      </c>
      <c r="E14">
        <f t="shared" si="1"/>
        <v>3.2978559999999995</v>
      </c>
      <c r="F14">
        <f t="shared" si="2"/>
        <v>0.1278036048846066</v>
      </c>
      <c r="G14">
        <f t="shared" si="3"/>
        <v>91558605.03782329</v>
      </c>
      <c r="H14">
        <f>G14/$G$62</f>
        <v>2.2917291981084355E-2</v>
      </c>
      <c r="I14">
        <f t="shared" si="4"/>
        <v>8.8437829755004527E-2</v>
      </c>
      <c r="J14">
        <f t="shared" si="5"/>
        <v>7.2968657667772593E-2</v>
      </c>
    </row>
    <row r="15" spans="1:11" x14ac:dyDescent="0.25">
      <c r="A15">
        <v>4.9580000000000002</v>
      </c>
      <c r="B15">
        <v>456673136</v>
      </c>
      <c r="C15">
        <v>4.4589999999999996</v>
      </c>
      <c r="D15">
        <f t="shared" si="0"/>
        <v>-2.9380000000000002</v>
      </c>
      <c r="E15">
        <f t="shared" si="1"/>
        <v>1.7639999999999845E-3</v>
      </c>
      <c r="F15">
        <f t="shared" si="2"/>
        <v>0.2658572837833626</v>
      </c>
      <c r="G15">
        <f t="shared" si="3"/>
        <v>121409879.51379015</v>
      </c>
      <c r="H15">
        <f>G15/$G$62</f>
        <v>3.0389122432090181E-2</v>
      </c>
      <c r="I15">
        <f t="shared" si="4"/>
        <v>0.13550509692469009</v>
      </c>
      <c r="J15">
        <f t="shared" si="5"/>
        <v>0.15066926901830313</v>
      </c>
    </row>
    <row r="16" spans="1:11" x14ac:dyDescent="0.25">
      <c r="A16">
        <v>2.0619999999999998</v>
      </c>
      <c r="B16">
        <v>400000000</v>
      </c>
      <c r="C16">
        <v>3.3090000000000002</v>
      </c>
      <c r="D16">
        <f t="shared" si="0"/>
        <v>-2.536</v>
      </c>
      <c r="E16">
        <f t="shared" si="1"/>
        <v>8.631844000000001</v>
      </c>
      <c r="F16">
        <f t="shared" si="2"/>
        <v>3.9062545102257436E-2</v>
      </c>
      <c r="G16">
        <f t="shared" si="3"/>
        <v>15625018.040902974</v>
      </c>
      <c r="H16">
        <f>G16/$G$62</f>
        <v>3.910971563024123E-3</v>
      </c>
      <c r="I16">
        <f t="shared" si="4"/>
        <v>1.2941404902046824E-2</v>
      </c>
      <c r="J16">
        <f t="shared" si="5"/>
        <v>8.0644233629557412E-3</v>
      </c>
    </row>
    <row r="17" spans="1:10" x14ac:dyDescent="0.25">
      <c r="A17">
        <v>2.464</v>
      </c>
      <c r="B17">
        <v>250000000</v>
      </c>
      <c r="C17">
        <v>3.4849999999999999</v>
      </c>
      <c r="D17">
        <f t="shared" si="0"/>
        <v>3.1400000000000006</v>
      </c>
      <c r="E17">
        <f t="shared" si="1"/>
        <v>6.4312960000000006</v>
      </c>
      <c r="F17">
        <f t="shared" si="2"/>
        <v>6.3699374864153571E-2</v>
      </c>
      <c r="G17">
        <f t="shared" si="3"/>
        <v>15924843.716038393</v>
      </c>
      <c r="H17">
        <f>G17/$G$62</f>
        <v>3.9860184964900236E-3</v>
      </c>
      <c r="I17">
        <f t="shared" si="4"/>
        <v>1.3891274460267732E-2</v>
      </c>
      <c r="J17">
        <f t="shared" si="5"/>
        <v>9.8215495753514181E-3</v>
      </c>
    </row>
    <row r="18" spans="1:10" x14ac:dyDescent="0.25">
      <c r="A18">
        <v>8.14</v>
      </c>
      <c r="B18">
        <v>803701900</v>
      </c>
      <c r="C18">
        <v>4.2939999999999996</v>
      </c>
      <c r="D18">
        <f t="shared" si="0"/>
        <v>2.6689999999999996</v>
      </c>
      <c r="E18">
        <f t="shared" si="1"/>
        <v>9.8596000000000039</v>
      </c>
      <c r="F18">
        <f t="shared" si="2"/>
        <v>2.9735137146715419E-2</v>
      </c>
      <c r="G18">
        <f t="shared" si="3"/>
        <v>23898186.221575763</v>
      </c>
      <c r="H18">
        <f>G18/$G$62</f>
        <v>5.981761203460112E-3</v>
      </c>
      <c r="I18">
        <f t="shared" si="4"/>
        <v>2.5685682607657717E-2</v>
      </c>
      <c r="J18">
        <f t="shared" si="5"/>
        <v>4.8691536196165314E-2</v>
      </c>
    </row>
    <row r="19" spans="1:10" x14ac:dyDescent="0.25">
      <c r="A19">
        <v>7.6689999999999996</v>
      </c>
      <c r="B19">
        <v>723868352</v>
      </c>
      <c r="C19">
        <v>6.44</v>
      </c>
      <c r="D19">
        <f t="shared" si="0"/>
        <v>2.7869999999999999</v>
      </c>
      <c r="E19">
        <f t="shared" si="1"/>
        <v>7.1235609999999978</v>
      </c>
      <c r="F19">
        <f t="shared" si="2"/>
        <v>5.4616611811736715E-2</v>
      </c>
      <c r="G19">
        <f t="shared" si="3"/>
        <v>39535236.783985592</v>
      </c>
      <c r="H19">
        <f>G19/$G$62</f>
        <v>9.895744529371267E-3</v>
      </c>
      <c r="I19">
        <f t="shared" si="4"/>
        <v>6.3728594769150965E-2</v>
      </c>
      <c r="J19">
        <f t="shared" si="5"/>
        <v>7.5890464795748236E-2</v>
      </c>
    </row>
    <row r="20" spans="1:10" x14ac:dyDescent="0.25">
      <c r="A20">
        <v>7.7869999999999999</v>
      </c>
      <c r="B20">
        <v>479156684</v>
      </c>
      <c r="C20">
        <v>5.7460000000000004</v>
      </c>
      <c r="D20">
        <f t="shared" si="0"/>
        <v>-0.94000000000000039</v>
      </c>
      <c r="E20">
        <f t="shared" si="1"/>
        <v>7.7673689999999995</v>
      </c>
      <c r="F20">
        <f t="shared" si="2"/>
        <v>4.7335930524762704E-2</v>
      </c>
      <c r="G20">
        <f t="shared" si="3"/>
        <v>22681327.504299678</v>
      </c>
      <c r="H20">
        <f>G20/$G$62</f>
        <v>5.6771791654089254E-3</v>
      </c>
      <c r="I20">
        <f t="shared" si="4"/>
        <v>3.2621071484439684E-2</v>
      </c>
      <c r="J20">
        <f t="shared" si="5"/>
        <v>4.4208194161039299E-2</v>
      </c>
    </row>
    <row r="21" spans="1:10" x14ac:dyDescent="0.25">
      <c r="A21">
        <v>4.0599999999999996</v>
      </c>
      <c r="B21">
        <v>200000000</v>
      </c>
      <c r="C21">
        <v>3.9670000000000001</v>
      </c>
      <c r="D21">
        <f t="shared" si="0"/>
        <v>-2.536</v>
      </c>
      <c r="E21">
        <f t="shared" si="1"/>
        <v>0.88360000000000072</v>
      </c>
      <c r="F21">
        <f t="shared" si="2"/>
        <v>0.21854590458717862</v>
      </c>
      <c r="G21">
        <f t="shared" si="3"/>
        <v>43709180.917435728</v>
      </c>
      <c r="H21">
        <f>G21/$G$62</f>
        <v>1.0940490639029613E-2</v>
      </c>
      <c r="I21">
        <f t="shared" si="4"/>
        <v>4.3400926365030477E-2</v>
      </c>
      <c r="J21">
        <f t="shared" si="5"/>
        <v>4.4418391994460224E-2</v>
      </c>
    </row>
    <row r="22" spans="1:10" x14ac:dyDescent="0.25">
      <c r="A22">
        <v>2.464</v>
      </c>
      <c r="B22">
        <v>300000000</v>
      </c>
      <c r="C22">
        <v>3.5819999999999999</v>
      </c>
      <c r="D22">
        <f t="shared" si="0"/>
        <v>-0.82500000000000018</v>
      </c>
      <c r="E22">
        <f t="shared" si="1"/>
        <v>6.4312960000000006</v>
      </c>
      <c r="F22">
        <f t="shared" si="2"/>
        <v>6.3699374864153571E-2</v>
      </c>
      <c r="G22">
        <f t="shared" si="3"/>
        <v>19109812.459246073</v>
      </c>
      <c r="H22">
        <f>G22/$G$62</f>
        <v>4.7832221957880283E-3</v>
      </c>
      <c r="I22">
        <f t="shared" si="4"/>
        <v>1.7133501905312716E-2</v>
      </c>
      <c r="J22">
        <f t="shared" si="5"/>
        <v>1.1785859490421702E-2</v>
      </c>
    </row>
    <row r="23" spans="1:10" x14ac:dyDescent="0.25">
      <c r="A23">
        <v>4.1749999999999998</v>
      </c>
      <c r="B23">
        <v>200000000</v>
      </c>
      <c r="C23">
        <v>3.6989999999999998</v>
      </c>
      <c r="D23">
        <f t="shared" si="0"/>
        <v>-0.21400000000000041</v>
      </c>
      <c r="E23">
        <f t="shared" si="1"/>
        <v>0.68062500000000026</v>
      </c>
      <c r="F23">
        <f t="shared" si="2"/>
        <v>0.22862923667958926</v>
      </c>
      <c r="G23">
        <f t="shared" si="3"/>
        <v>45725847.335917853</v>
      </c>
      <c r="H23">
        <f>G23/$G$62</f>
        <v>1.1445266057153449E-2</v>
      </c>
      <c r="I23">
        <f t="shared" si="4"/>
        <v>4.2336039145410606E-2</v>
      </c>
      <c r="J23">
        <f t="shared" si="5"/>
        <v>4.7783985788615646E-2</v>
      </c>
    </row>
    <row r="24" spans="1:10" x14ac:dyDescent="0.25">
      <c r="A24">
        <v>4.7859999999999996</v>
      </c>
      <c r="B24">
        <v>150000000</v>
      </c>
      <c r="C24">
        <v>3.0750000000000002</v>
      </c>
      <c r="D24">
        <f t="shared" si="0"/>
        <v>0.80700000000000038</v>
      </c>
      <c r="E24">
        <f t="shared" si="1"/>
        <v>4.5796000000000177E-2</v>
      </c>
      <c r="F24">
        <f t="shared" si="2"/>
        <v>0.26326858551802568</v>
      </c>
      <c r="G24">
        <f t="shared" si="3"/>
        <v>39490287.827703848</v>
      </c>
      <c r="H24">
        <f>G24/$G$62</f>
        <v>9.8844937206140973E-3</v>
      </c>
      <c r="I24">
        <f t="shared" si="4"/>
        <v>3.0394818190888351E-2</v>
      </c>
      <c r="J24">
        <f t="shared" si="5"/>
        <v>4.7307186946859064E-2</v>
      </c>
    </row>
    <row r="25" spans="1:10" x14ac:dyDescent="0.25">
      <c r="A25">
        <v>5.8070000000000004</v>
      </c>
      <c r="B25">
        <v>535000000</v>
      </c>
      <c r="C25">
        <v>4.6689999999999996</v>
      </c>
      <c r="D25">
        <f t="shared" si="0"/>
        <v>-0.30400000000000027</v>
      </c>
      <c r="E25">
        <f t="shared" si="1"/>
        <v>0.65124900000000063</v>
      </c>
      <c r="F25">
        <f t="shared" si="2"/>
        <v>0.23012661044709287</v>
      </c>
      <c r="G25">
        <f t="shared" si="3"/>
        <v>123117736.58919469</v>
      </c>
      <c r="H25">
        <f>G25/$G$62</f>
        <v>3.0816602287673803E-2</v>
      </c>
      <c r="I25">
        <f t="shared" si="4"/>
        <v>0.14388271608114897</v>
      </c>
      <c r="J25">
        <f t="shared" si="5"/>
        <v>0.17895200948452178</v>
      </c>
    </row>
    <row r="26" spans="1:10" x14ac:dyDescent="0.25">
      <c r="A26">
        <v>4.6959999999999997</v>
      </c>
      <c r="B26">
        <v>300000000</v>
      </c>
      <c r="C26">
        <v>4.0709999999999997</v>
      </c>
      <c r="D26">
        <f t="shared" si="0"/>
        <v>0.49500000000000011</v>
      </c>
      <c r="E26">
        <f t="shared" si="1"/>
        <v>9.2416000000000165E-2</v>
      </c>
      <c r="F26">
        <f t="shared" si="2"/>
        <v>0.26055520256457332</v>
      </c>
      <c r="G26">
        <f t="shared" si="3"/>
        <v>78166560.769372001</v>
      </c>
      <c r="H26">
        <f>G26/$G$62</f>
        <v>1.956523797592646E-2</v>
      </c>
      <c r="I26">
        <f t="shared" si="4"/>
        <v>7.9650083799996621E-2</v>
      </c>
      <c r="J26">
        <f t="shared" si="5"/>
        <v>9.1878357534950647E-2</v>
      </c>
    </row>
    <row r="27" spans="1:10" x14ac:dyDescent="0.25">
      <c r="A27">
        <v>5.4950000000000001</v>
      </c>
      <c r="B27">
        <v>300000000</v>
      </c>
      <c r="C27">
        <v>3.6779999999999999</v>
      </c>
      <c r="D27">
        <f t="shared" si="0"/>
        <v>-1.3090000000000002</v>
      </c>
      <c r="E27">
        <f t="shared" si="1"/>
        <v>0.2450250000000001</v>
      </c>
      <c r="F27">
        <f t="shared" si="2"/>
        <v>0.25186711768724307</v>
      </c>
      <c r="G27">
        <f t="shared" si="3"/>
        <v>75560135.306172922</v>
      </c>
      <c r="H27">
        <f>G27/$G$62</f>
        <v>1.8912844753657614E-2</v>
      </c>
      <c r="I27">
        <f t="shared" si="4"/>
        <v>6.95614430039527E-2</v>
      </c>
      <c r="J27">
        <f t="shared" si="5"/>
        <v>0.10392608192134858</v>
      </c>
    </row>
    <row r="28" spans="1:10" x14ac:dyDescent="0.25">
      <c r="A28">
        <v>3.6909999999999998</v>
      </c>
      <c r="B28">
        <v>847008999</v>
      </c>
      <c r="C28">
        <v>4.218</v>
      </c>
      <c r="D28">
        <f t="shared" si="0"/>
        <v>-0.30400000000000027</v>
      </c>
      <c r="E28">
        <f t="shared" si="1"/>
        <v>1.7134810000000005</v>
      </c>
      <c r="F28">
        <f t="shared" si="2"/>
        <v>0.18174017953131946</v>
      </c>
      <c r="G28">
        <f t="shared" si="3"/>
        <v>153935567.54290318</v>
      </c>
      <c r="H28">
        <f>G28/$G$62</f>
        <v>3.8530363652846171E-2</v>
      </c>
      <c r="I28">
        <f t="shared" si="4"/>
        <v>0.16252107388770515</v>
      </c>
      <c r="J28">
        <f t="shared" si="5"/>
        <v>0.14221557224265521</v>
      </c>
    </row>
    <row r="29" spans="1:10" x14ac:dyDescent="0.25">
      <c r="A29">
        <v>4.6959999999999997</v>
      </c>
      <c r="B29">
        <v>629722922</v>
      </c>
      <c r="C29">
        <v>4.1399999999999997</v>
      </c>
      <c r="D29">
        <f t="shared" si="0"/>
        <v>-0.79199999999999982</v>
      </c>
      <c r="E29">
        <f t="shared" si="1"/>
        <v>9.2416000000000165E-2</v>
      </c>
      <c r="F29">
        <f t="shared" si="2"/>
        <v>0.26055520256457332</v>
      </c>
      <c r="G29">
        <f t="shared" si="3"/>
        <v>164077583.50126499</v>
      </c>
      <c r="H29">
        <f>G29/$G$62</f>
        <v>4.1068929426085914E-2</v>
      </c>
      <c r="I29">
        <f t="shared" si="4"/>
        <v>0.17002536782399566</v>
      </c>
      <c r="J29">
        <f t="shared" si="5"/>
        <v>0.19285969258489943</v>
      </c>
    </row>
    <row r="30" spans="1:10" x14ac:dyDescent="0.25">
      <c r="A30">
        <v>4.2080000000000002</v>
      </c>
      <c r="B30">
        <v>777055665</v>
      </c>
      <c r="C30">
        <v>3.2869999999999999</v>
      </c>
      <c r="D30">
        <f t="shared" si="0"/>
        <v>0.64799999999999969</v>
      </c>
      <c r="E30">
        <f t="shared" si="1"/>
        <v>0.62726399999999971</v>
      </c>
      <c r="F30">
        <f t="shared" si="2"/>
        <v>0.23135645991806153</v>
      </c>
      <c r="G30">
        <f t="shared" si="3"/>
        <v>179776847.81367514</v>
      </c>
      <c r="H30">
        <f>G30/$G$62</f>
        <v>4.499848497127025E-2</v>
      </c>
      <c r="I30">
        <f t="shared" si="4"/>
        <v>0.14791002010056531</v>
      </c>
      <c r="J30">
        <f t="shared" si="5"/>
        <v>0.18935362475910522</v>
      </c>
    </row>
    <row r="31" spans="1:10" x14ac:dyDescent="0.25">
      <c r="A31">
        <v>5.6479999999999997</v>
      </c>
      <c r="B31">
        <v>632311097</v>
      </c>
      <c r="C31">
        <v>4.3600000000000003</v>
      </c>
      <c r="D31">
        <f t="shared" si="0"/>
        <v>-2.8039999999999998</v>
      </c>
      <c r="E31">
        <f t="shared" si="1"/>
        <v>0.41990399999999961</v>
      </c>
      <c r="F31">
        <f t="shared" si="2"/>
        <v>0.24226680955931817</v>
      </c>
      <c r="G31">
        <f t="shared" si="3"/>
        <v>153187992.11914256</v>
      </c>
      <c r="H31">
        <f>G31/$G$62</f>
        <v>3.8343244110590938E-2</v>
      </c>
      <c r="I31">
        <f t="shared" si="4"/>
        <v>0.16717654432217649</v>
      </c>
      <c r="J31">
        <f t="shared" si="5"/>
        <v>0.2165626427366176</v>
      </c>
    </row>
    <row r="32" spans="1:10" x14ac:dyDescent="0.25">
      <c r="A32">
        <v>2.1960000000000002</v>
      </c>
      <c r="B32">
        <v>265000000</v>
      </c>
      <c r="C32">
        <v>3.6789999999999998</v>
      </c>
      <c r="D32">
        <f t="shared" si="0"/>
        <v>10.805999999999999</v>
      </c>
      <c r="E32">
        <f t="shared" si="1"/>
        <v>7.8624159999999987</v>
      </c>
      <c r="F32">
        <f t="shared" si="2"/>
        <v>4.6346606845429933E-2</v>
      </c>
      <c r="G32">
        <f t="shared" si="3"/>
        <v>12281850.814038932</v>
      </c>
      <c r="H32">
        <f>G32/$G$62</f>
        <v>3.0741704841087689E-3</v>
      </c>
      <c r="I32">
        <f t="shared" si="4"/>
        <v>1.1309873211036161E-2</v>
      </c>
      <c r="J32">
        <f t="shared" si="5"/>
        <v>6.7508783831028568E-3</v>
      </c>
    </row>
    <row r="33" spans="1:10" x14ac:dyDescent="0.25">
      <c r="A33">
        <v>15.805999999999999</v>
      </c>
      <c r="B33">
        <v>300000000</v>
      </c>
      <c r="C33">
        <v>5.5979999999999999</v>
      </c>
      <c r="D33">
        <f t="shared" si="0"/>
        <v>1.2750000000000004</v>
      </c>
      <c r="E33">
        <f t="shared" si="1"/>
        <v>116.76963599999998</v>
      </c>
      <c r="F33">
        <f t="shared" si="2"/>
        <v>1.4301931064290961E-12</v>
      </c>
      <c r="G33">
        <f t="shared" si="3"/>
        <v>4.2905793192872884E-4</v>
      </c>
      <c r="H33">
        <f>G33/$G$62</f>
        <v>1.073940117234082E-13</v>
      </c>
      <c r="I33">
        <f t="shared" si="4"/>
        <v>6.0119167762763902E-13</v>
      </c>
      <c r="J33">
        <f t="shared" si="5"/>
        <v>1.6974697493001899E-12</v>
      </c>
    </row>
    <row r="34" spans="1:10" x14ac:dyDescent="0.25">
      <c r="A34">
        <v>6.2750000000000004</v>
      </c>
      <c r="B34">
        <v>645935222</v>
      </c>
      <c r="C34">
        <v>4.3339999999999996</v>
      </c>
      <c r="D34">
        <f t="shared" si="0"/>
        <v>-1.1859999999999999</v>
      </c>
      <c r="E34">
        <f t="shared" si="1"/>
        <v>1.625625000000001</v>
      </c>
      <c r="F34">
        <f t="shared" si="2"/>
        <v>0.18532325742066427</v>
      </c>
      <c r="G34">
        <f t="shared" si="3"/>
        <v>119706819.42377992</v>
      </c>
      <c r="H34">
        <f>G34/$G$62</f>
        <v>2.9962843271021999E-2</v>
      </c>
      <c r="I34">
        <f t="shared" si="4"/>
        <v>0.12985896273660932</v>
      </c>
      <c r="J34">
        <f t="shared" si="5"/>
        <v>0.18801684152566306</v>
      </c>
    </row>
    <row r="35" spans="1:10" x14ac:dyDescent="0.25">
      <c r="A35">
        <v>3.8140000000000001</v>
      </c>
      <c r="B35">
        <v>150000000</v>
      </c>
      <c r="C35">
        <v>3.472</v>
      </c>
      <c r="D35">
        <f t="shared" si="0"/>
        <v>3.1839999999999993</v>
      </c>
      <c r="E35">
        <f t="shared" si="1"/>
        <v>1.406596</v>
      </c>
      <c r="F35">
        <f t="shared" si="2"/>
        <v>0.19456664433795903</v>
      </c>
      <c r="G35">
        <f t="shared" si="3"/>
        <v>29184996.650693856</v>
      </c>
      <c r="H35">
        <f>G35/$G$62</f>
        <v>7.3050598513882854E-3</v>
      </c>
      <c r="I35">
        <f t="shared" si="4"/>
        <v>2.5363167804020127E-2</v>
      </c>
      <c r="J35">
        <f t="shared" si="5"/>
        <v>2.786149827319492E-2</v>
      </c>
    </row>
    <row r="36" spans="1:10" x14ac:dyDescent="0.25">
      <c r="A36">
        <v>8.1839999999999993</v>
      </c>
      <c r="B36">
        <v>238800267</v>
      </c>
      <c r="C36">
        <v>4.8659999999999997</v>
      </c>
      <c r="D36" t="e">
        <f>#REF!-$K$1</f>
        <v>#REF!</v>
      </c>
      <c r="E36">
        <f t="shared" si="1"/>
        <v>10.137855999999996</v>
      </c>
      <c r="F36">
        <f t="shared" si="2"/>
        <v>2.7952167583607624E-2</v>
      </c>
      <c r="G36">
        <f t="shared" si="3"/>
        <v>6674985.0821942454</v>
      </c>
      <c r="H36">
        <f>G36/$G$62</f>
        <v>1.6707613886737811E-3</v>
      </c>
      <c r="I36">
        <f t="shared" si="4"/>
        <v>8.1299249172866184E-3</v>
      </c>
      <c r="J36">
        <f t="shared" si="5"/>
        <v>1.3673511204906223E-2</v>
      </c>
    </row>
    <row r="37" spans="1:10" x14ac:dyDescent="0.25">
      <c r="A37">
        <v>5.476</v>
      </c>
      <c r="B37">
        <v>300000000</v>
      </c>
      <c r="C37">
        <v>3.919</v>
      </c>
      <c r="D37">
        <f t="shared" si="0"/>
        <v>1.0640000000000001</v>
      </c>
      <c r="E37">
        <f t="shared" si="1"/>
        <v>0.22657599999999997</v>
      </c>
      <c r="F37">
        <f t="shared" si="2"/>
        <v>0.25290183650859405</v>
      </c>
      <c r="G37">
        <f t="shared" si="3"/>
        <v>75870550.952578217</v>
      </c>
      <c r="H37">
        <f>G37/$G$62</f>
        <v>1.8990542376958321E-2</v>
      </c>
      <c r="I37">
        <f t="shared" si="4"/>
        <v>7.4423935575299666E-2</v>
      </c>
      <c r="J37">
        <f t="shared" si="5"/>
        <v>0.10399221005622376</v>
      </c>
    </row>
    <row r="38" spans="1:10" x14ac:dyDescent="0.25">
      <c r="A38">
        <v>6.0640000000000001</v>
      </c>
      <c r="B38">
        <v>508905852</v>
      </c>
      <c r="C38">
        <v>3.9569999999999999</v>
      </c>
      <c r="D38">
        <f t="shared" si="0"/>
        <v>2.6959999999999997</v>
      </c>
      <c r="E38">
        <f t="shared" si="1"/>
        <v>1.1320960000000002</v>
      </c>
      <c r="F38">
        <f t="shared" si="2"/>
        <v>0.20680467500386285</v>
      </c>
      <c r="G38">
        <f t="shared" si="3"/>
        <v>105244109.33042392</v>
      </c>
      <c r="H38">
        <f>G38/$G$62</f>
        <v>2.6342799585228695E-2</v>
      </c>
      <c r="I38">
        <f t="shared" si="4"/>
        <v>0.10423845795874995</v>
      </c>
      <c r="J38">
        <f t="shared" si="5"/>
        <v>0.1597427366848268</v>
      </c>
    </row>
    <row r="39" spans="1:10" x14ac:dyDescent="0.25">
      <c r="A39">
        <v>7.6959999999999997</v>
      </c>
      <c r="B39">
        <v>730709275</v>
      </c>
      <c r="C39">
        <v>4.5979999999999999</v>
      </c>
      <c r="D39">
        <f t="shared" si="0"/>
        <v>-0.56200000000000028</v>
      </c>
      <c r="E39">
        <f t="shared" si="1"/>
        <v>7.2684159999999984</v>
      </c>
      <c r="F39">
        <f t="shared" si="2"/>
        <v>5.2886498641127877E-2</v>
      </c>
      <c r="G39">
        <f t="shared" si="3"/>
        <v>38644655.079347037</v>
      </c>
      <c r="H39">
        <f>G39/$G$62</f>
        <v>9.6728302445830451E-3</v>
      </c>
      <c r="I39">
        <f t="shared" si="4"/>
        <v>4.4475673464592837E-2</v>
      </c>
      <c r="J39">
        <f t="shared" si="5"/>
        <v>7.4442101562311111E-2</v>
      </c>
    </row>
    <row r="40" spans="1:10" x14ac:dyDescent="0.25">
      <c r="A40">
        <v>4.4379999999999997</v>
      </c>
      <c r="B40">
        <v>200000000</v>
      </c>
      <c r="C40">
        <v>3.4870000000000001</v>
      </c>
      <c r="D40">
        <f t="shared" si="0"/>
        <v>3.1780000000000008</v>
      </c>
      <c r="E40">
        <f t="shared" si="1"/>
        <v>0.31584400000000029</v>
      </c>
      <c r="F40">
        <f t="shared" si="2"/>
        <v>0.24793437200036222</v>
      </c>
      <c r="G40">
        <f t="shared" si="3"/>
        <v>49586874.400072448</v>
      </c>
      <c r="H40">
        <f>G40/$G$62</f>
        <v>1.241168843263139E-2</v>
      </c>
      <c r="I40">
        <f t="shared" si="4"/>
        <v>4.3279557564585659E-2</v>
      </c>
      <c r="J40">
        <f t="shared" si="5"/>
        <v>5.5083073264018102E-2</v>
      </c>
    </row>
    <row r="41" spans="1:10" x14ac:dyDescent="0.25">
      <c r="A41">
        <v>8.1780000000000008</v>
      </c>
      <c r="B41">
        <v>187758167</v>
      </c>
      <c r="C41">
        <v>4.9359999999999999</v>
      </c>
      <c r="D41">
        <f t="shared" si="0"/>
        <v>-0.91800000000000015</v>
      </c>
      <c r="E41">
        <f t="shared" si="1"/>
        <v>10.099684000000005</v>
      </c>
      <c r="F41">
        <f t="shared" si="2"/>
        <v>2.8190285011391328E-2</v>
      </c>
      <c r="G41">
        <f t="shared" si="3"/>
        <v>5292956.2409464102</v>
      </c>
      <c r="H41">
        <f>G41/$G$62</f>
        <v>1.324836956250719E-3</v>
      </c>
      <c r="I41">
        <f t="shared" si="4"/>
        <v>6.5393952160535491E-3</v>
      </c>
      <c r="J41">
        <f t="shared" si="5"/>
        <v>1.0834516628218381E-2</v>
      </c>
    </row>
    <row r="42" spans="1:10" x14ac:dyDescent="0.25">
      <c r="A42">
        <v>4.0819999999999999</v>
      </c>
      <c r="B42">
        <v>940733772</v>
      </c>
      <c r="C42">
        <v>4.0510000000000002</v>
      </c>
      <c r="D42">
        <f t="shared" si="0"/>
        <v>1.7050000000000001</v>
      </c>
      <c r="E42">
        <f t="shared" si="1"/>
        <v>0.84272400000000025</v>
      </c>
      <c r="F42">
        <f t="shared" si="2"/>
        <v>0.22054012203336557</v>
      </c>
      <c r="G42">
        <f t="shared" si="3"/>
        <v>207469540.87778831</v>
      </c>
      <c r="H42">
        <f>G42/$G$62</f>
        <v>5.1930018412945748E-2</v>
      </c>
      <c r="I42">
        <f t="shared" si="4"/>
        <v>0.21036850459084325</v>
      </c>
      <c r="J42">
        <f t="shared" si="5"/>
        <v>0.21197833516164455</v>
      </c>
    </row>
    <row r="43" spans="1:10" x14ac:dyDescent="0.25">
      <c r="A43">
        <v>6.7050000000000001</v>
      </c>
      <c r="B43">
        <v>483558994</v>
      </c>
      <c r="C43">
        <v>4.7729999999999997</v>
      </c>
      <c r="D43">
        <f t="shared" si="0"/>
        <v>-1.794</v>
      </c>
      <c r="E43">
        <f t="shared" si="1"/>
        <v>2.9070250000000004</v>
      </c>
      <c r="F43">
        <f t="shared" si="2"/>
        <v>0.13939980258009232</v>
      </c>
      <c r="G43">
        <f t="shared" si="3"/>
        <v>67408028.299428046</v>
      </c>
      <c r="H43">
        <f>G43/$G$62</f>
        <v>1.6872356953986156E-2</v>
      </c>
      <c r="I43">
        <f t="shared" si="4"/>
        <v>8.0531759741375913E-2</v>
      </c>
      <c r="J43">
        <f t="shared" si="5"/>
        <v>0.11312915337647718</v>
      </c>
    </row>
    <row r="44" spans="1:10" x14ac:dyDescent="0.25">
      <c r="A44">
        <v>3.206</v>
      </c>
      <c r="B44">
        <v>231267345</v>
      </c>
      <c r="C44">
        <v>3.89</v>
      </c>
      <c r="D44">
        <f t="shared" si="0"/>
        <v>-2.528</v>
      </c>
      <c r="E44">
        <f t="shared" si="1"/>
        <v>3.2184360000000001</v>
      </c>
      <c r="F44">
        <f t="shared" si="2"/>
        <v>0.1300792184647713</v>
      </c>
      <c r="G44">
        <f t="shared" si="3"/>
        <v>30083075.494022634</v>
      </c>
      <c r="H44">
        <f>G44/$G$62</f>
        <v>7.5298506841679873E-3</v>
      </c>
      <c r="I44">
        <f t="shared" si="4"/>
        <v>2.929111916141347E-2</v>
      </c>
      <c r="J44">
        <f t="shared" si="5"/>
        <v>2.4140701293442566E-2</v>
      </c>
    </row>
    <row r="45" spans="1:10" x14ac:dyDescent="0.25">
      <c r="A45">
        <v>2.472</v>
      </c>
      <c r="B45">
        <v>165129256</v>
      </c>
      <c r="C45">
        <v>4.6420000000000003</v>
      </c>
      <c r="D45">
        <f t="shared" si="0"/>
        <v>0.47299999999999986</v>
      </c>
      <c r="E45">
        <f t="shared" si="1"/>
        <v>6.390784</v>
      </c>
      <c r="F45">
        <f t="shared" si="2"/>
        <v>6.4275428220445602E-2</v>
      </c>
      <c r="G45">
        <f t="shared" si="3"/>
        <v>10613753.641123585</v>
      </c>
      <c r="H45">
        <f>G45/$G$62</f>
        <v>2.6566426073053808E-3</v>
      </c>
      <c r="I45">
        <f t="shared" si="4"/>
        <v>1.2332134983111578E-2</v>
      </c>
      <c r="J45">
        <f t="shared" si="5"/>
        <v>6.567220525258901E-3</v>
      </c>
    </row>
    <row r="46" spans="1:10" x14ac:dyDescent="0.25">
      <c r="A46">
        <v>5.4729999999999999</v>
      </c>
      <c r="B46">
        <v>130964583</v>
      </c>
      <c r="C46">
        <v>5.4349999999999996</v>
      </c>
      <c r="D46">
        <f t="shared" si="0"/>
        <v>-1.2930000000000001</v>
      </c>
      <c r="E46">
        <f t="shared" si="1"/>
        <v>0.22372899999999987</v>
      </c>
      <c r="F46">
        <f t="shared" si="2"/>
        <v>0.25306188969531124</v>
      </c>
      <c r="G46">
        <f t="shared" si="3"/>
        <v>33142144.857138433</v>
      </c>
      <c r="H46">
        <f>G46/$G$62</f>
        <v>8.2955415305494239E-3</v>
      </c>
      <c r="I46">
        <f t="shared" si="4"/>
        <v>4.5086268218536119E-2</v>
      </c>
      <c r="J46">
        <f t="shared" si="5"/>
        <v>4.5401498796696999E-2</v>
      </c>
    </row>
    <row r="47" spans="1:10" x14ac:dyDescent="0.25">
      <c r="A47">
        <v>3.7069999999999999</v>
      </c>
      <c r="B47">
        <v>119389451</v>
      </c>
      <c r="C47">
        <v>5.15</v>
      </c>
      <c r="D47">
        <f t="shared" si="0"/>
        <v>2.2880000000000003</v>
      </c>
      <c r="E47">
        <f t="shared" si="1"/>
        <v>1.6718490000000004</v>
      </c>
      <c r="F47">
        <f t="shared" si="2"/>
        <v>0.18342936062705825</v>
      </c>
      <c r="G47">
        <f t="shared" si="3"/>
        <v>21899530.662545502</v>
      </c>
      <c r="H47">
        <f>G47/$G$62</f>
        <v>5.4814939375161615E-3</v>
      </c>
      <c r="I47">
        <f t="shared" si="4"/>
        <v>2.8229693778208234E-2</v>
      </c>
      <c r="J47">
        <f t="shared" si="5"/>
        <v>2.0319898026372411E-2</v>
      </c>
    </row>
    <row r="48" spans="1:10" x14ac:dyDescent="0.25">
      <c r="A48">
        <v>7.2880000000000003</v>
      </c>
      <c r="B48">
        <v>148698885</v>
      </c>
      <c r="C48">
        <v>4.9290000000000003</v>
      </c>
      <c r="D48">
        <f t="shared" si="0"/>
        <v>-0.71199999999999974</v>
      </c>
      <c r="E48">
        <f t="shared" si="1"/>
        <v>5.2349440000000014</v>
      </c>
      <c r="F48">
        <f t="shared" si="2"/>
        <v>8.309884050705886E-2</v>
      </c>
      <c r="G48">
        <f t="shared" si="3"/>
        <v>12356704.928192487</v>
      </c>
      <c r="H48">
        <f>G48/$G$62</f>
        <v>3.0929066104328187E-3</v>
      </c>
      <c r="I48">
        <f t="shared" si="4"/>
        <v>1.5244936682823364E-2</v>
      </c>
      <c r="J48">
        <f t="shared" si="5"/>
        <v>2.2541103376834383E-2</v>
      </c>
    </row>
    <row r="49" spans="1:10" x14ac:dyDescent="0.25">
      <c r="A49">
        <v>4.2880000000000003</v>
      </c>
      <c r="B49">
        <v>146300516</v>
      </c>
      <c r="C49">
        <v>4.2080000000000002</v>
      </c>
      <c r="D49">
        <f t="shared" si="0"/>
        <v>-2.7109999999999999</v>
      </c>
      <c r="E49">
        <f t="shared" si="1"/>
        <v>0.50694399999999962</v>
      </c>
      <c r="F49">
        <f t="shared" si="2"/>
        <v>0.23762585893002228</v>
      </c>
      <c r="G49">
        <f t="shared" si="3"/>
        <v>34764785.776405469</v>
      </c>
      <c r="H49">
        <f>G49/$G$62</f>
        <v>8.7016916211054753E-3</v>
      </c>
      <c r="I49">
        <f t="shared" si="4"/>
        <v>3.6616718341611842E-2</v>
      </c>
      <c r="J49">
        <f t="shared" si="5"/>
        <v>3.7312853671300279E-2</v>
      </c>
    </row>
    <row r="50" spans="1:10" x14ac:dyDescent="0.25">
      <c r="A50">
        <v>2.2890000000000001</v>
      </c>
      <c r="B50">
        <v>184674421</v>
      </c>
      <c r="C50">
        <v>3.6619999999999999</v>
      </c>
      <c r="D50">
        <f t="shared" si="0"/>
        <v>4.2289999999999992</v>
      </c>
      <c r="E50">
        <f t="shared" si="1"/>
        <v>7.3495209999999993</v>
      </c>
      <c r="F50">
        <f t="shared" si="2"/>
        <v>5.1941846112636886E-2</v>
      </c>
      <c r="G50">
        <f t="shared" si="3"/>
        <v>9592330.356522318</v>
      </c>
      <c r="H50">
        <f>G50/$G$62</f>
        <v>2.4009784276270707E-3</v>
      </c>
      <c r="I50">
        <f t="shared" si="4"/>
        <v>8.7923830019703327E-3</v>
      </c>
      <c r="J50">
        <f t="shared" si="5"/>
        <v>5.4958396208383649E-3</v>
      </c>
    </row>
    <row r="51" spans="1:10" x14ac:dyDescent="0.25">
      <c r="A51">
        <v>9.2289999999999992</v>
      </c>
      <c r="B51">
        <v>1041046996</v>
      </c>
      <c r="C51">
        <v>4.0049999999999999</v>
      </c>
      <c r="D51">
        <f t="shared" si="0"/>
        <v>4.6349999999999998</v>
      </c>
      <c r="E51">
        <f t="shared" si="1"/>
        <v>17.884440999999992</v>
      </c>
      <c r="F51">
        <f t="shared" si="2"/>
        <v>4.9979679281084285E-3</v>
      </c>
      <c r="G51">
        <f t="shared" si="3"/>
        <v>5203119.4976616232</v>
      </c>
      <c r="H51">
        <f>G51/$G$62</f>
        <v>1.3023506495225129E-3</v>
      </c>
      <c r="I51">
        <f t="shared" si="4"/>
        <v>5.2159143513376641E-3</v>
      </c>
      <c r="J51">
        <f t="shared" si="5"/>
        <v>1.2019394144443271E-2</v>
      </c>
    </row>
    <row r="52" spans="1:10" x14ac:dyDescent="0.25">
      <c r="A52">
        <v>9.6349999999999998</v>
      </c>
      <c r="B52">
        <v>718700589</v>
      </c>
      <c r="C52">
        <v>4.2</v>
      </c>
      <c r="D52">
        <f t="shared" si="0"/>
        <v>1.6779999999999999</v>
      </c>
      <c r="E52">
        <f t="shared" si="1"/>
        <v>21.483224999999997</v>
      </c>
      <c r="F52">
        <f t="shared" si="2"/>
        <v>2.246338680451656E-3</v>
      </c>
      <c r="G52">
        <f t="shared" si="3"/>
        <v>1614444.932734088</v>
      </c>
      <c r="H52">
        <f>G52/$G$62</f>
        <v>4.0409861962799511E-4</v>
      </c>
      <c r="I52">
        <f t="shared" si="4"/>
        <v>1.6972142024375796E-3</v>
      </c>
      <c r="J52">
        <f t="shared" si="5"/>
        <v>3.8934902001157329E-3</v>
      </c>
    </row>
    <row r="53" spans="1:10" x14ac:dyDescent="0.25">
      <c r="A53">
        <v>6.6779999999999999</v>
      </c>
      <c r="B53">
        <v>1149590458</v>
      </c>
      <c r="C53">
        <v>4.8140000000000001</v>
      </c>
      <c r="D53">
        <f t="shared" si="0"/>
        <v>4.3659999999999997</v>
      </c>
      <c r="E53">
        <f t="shared" si="1"/>
        <v>2.8156839999999996</v>
      </c>
      <c r="F53">
        <f t="shared" si="2"/>
        <v>0.14225825203485828</v>
      </c>
      <c r="G53">
        <f t="shared" si="3"/>
        <v>163538729.11103216</v>
      </c>
      <c r="H53">
        <f>G53/$G$62</f>
        <v>4.0934053153220538E-2</v>
      </c>
      <c r="I53">
        <f t="shared" si="4"/>
        <v>0.19705653187960367</v>
      </c>
      <c r="J53">
        <f t="shared" si="5"/>
        <v>0.27335760695720673</v>
      </c>
    </row>
    <row r="54" spans="1:10" x14ac:dyDescent="0.25">
      <c r="A54">
        <v>9.3659999999999997</v>
      </c>
      <c r="B54">
        <v>718803910</v>
      </c>
      <c r="C54">
        <v>3.81</v>
      </c>
      <c r="D54">
        <f t="shared" si="0"/>
        <v>2.4139999999999997</v>
      </c>
      <c r="E54">
        <f t="shared" si="1"/>
        <v>19.061955999999999</v>
      </c>
      <c r="F54">
        <f t="shared" si="2"/>
        <v>3.8472608034211611E-3</v>
      </c>
      <c r="G54">
        <f t="shared" si="3"/>
        <v>2765426.1082888721</v>
      </c>
      <c r="H54">
        <f>G54/$G$62</f>
        <v>6.9219138440989713E-4</v>
      </c>
      <c r="I54">
        <f t="shared" si="4"/>
        <v>2.637249174601708E-3</v>
      </c>
      <c r="J54">
        <f t="shared" si="5"/>
        <v>6.4830645063830962E-3</v>
      </c>
    </row>
    <row r="55" spans="1:10" x14ac:dyDescent="0.25">
      <c r="A55">
        <v>7.4139999999999997</v>
      </c>
      <c r="B55">
        <v>725794745</v>
      </c>
      <c r="C55">
        <v>3.8769999999999998</v>
      </c>
      <c r="D55">
        <f t="shared" si="0"/>
        <v>1.4340000000000002</v>
      </c>
      <c r="E55">
        <f t="shared" si="1"/>
        <v>5.8273959999999985</v>
      </c>
      <c r="F55">
        <f t="shared" si="2"/>
        <v>7.2847975973858295E-2</v>
      </c>
      <c r="G55">
        <f t="shared" si="3"/>
        <v>52872678.145712607</v>
      </c>
      <c r="H55">
        <f>G55/$G$62</f>
        <v>1.3234131323720312E-2</v>
      </c>
      <c r="I55">
        <f t="shared" si="4"/>
        <v>5.1308727142063651E-2</v>
      </c>
      <c r="J55">
        <f t="shared" si="5"/>
        <v>9.8117849634062393E-2</v>
      </c>
    </row>
    <row r="56" spans="1:10" x14ac:dyDescent="0.25">
      <c r="A56">
        <v>6.4340000000000002</v>
      </c>
      <c r="B56">
        <v>200000000</v>
      </c>
      <c r="C56">
        <v>3.7810000000000001</v>
      </c>
      <c r="D56">
        <f t="shared" si="0"/>
        <v>-6.0000000000002274E-3</v>
      </c>
      <c r="E56">
        <f t="shared" si="1"/>
        <v>2.0563560000000005</v>
      </c>
      <c r="F56">
        <f t="shared" si="2"/>
        <v>0.16840699478427099</v>
      </c>
      <c r="G56">
        <f t="shared" si="3"/>
        <v>33681398.956854194</v>
      </c>
      <c r="H56">
        <f>G56/$G$62</f>
        <v>8.4305178514542424E-3</v>
      </c>
      <c r="I56">
        <f t="shared" si="4"/>
        <v>3.1875787996348492E-2</v>
      </c>
      <c r="J56">
        <f t="shared" si="5"/>
        <v>5.4241951856256597E-2</v>
      </c>
    </row>
    <row r="57" spans="1:10" x14ac:dyDescent="0.25">
      <c r="A57">
        <v>4.9939999999999998</v>
      </c>
      <c r="B57">
        <v>633793890</v>
      </c>
      <c r="C57">
        <v>5.0030000000000001</v>
      </c>
      <c r="D57">
        <f t="shared" si="0"/>
        <v>-0.20000000000000018</v>
      </c>
      <c r="E57">
        <f t="shared" si="1"/>
        <v>3.6000000000002732E-5</v>
      </c>
      <c r="F57">
        <f t="shared" si="2"/>
        <v>0.26595939258397039</v>
      </c>
      <c r="G57">
        <f t="shared" si="3"/>
        <v>168563438.00783175</v>
      </c>
      <c r="H57">
        <f>G57/$G$62</f>
        <v>4.2191747291967389E-2</v>
      </c>
      <c r="I57">
        <f t="shared" si="4"/>
        <v>0.21108531170171285</v>
      </c>
      <c r="J57">
        <f t="shared" si="5"/>
        <v>0.21070558597608513</v>
      </c>
    </row>
    <row r="58" spans="1:10" x14ac:dyDescent="0.25">
      <c r="A58">
        <v>4.8</v>
      </c>
      <c r="B58">
        <v>450000000</v>
      </c>
      <c r="C58">
        <v>4.0679999999999996</v>
      </c>
      <c r="D58">
        <f t="shared" si="0"/>
        <v>1.7649999999999997</v>
      </c>
      <c r="E58">
        <f t="shared" si="1"/>
        <v>4.000000000000007E-2</v>
      </c>
      <c r="F58">
        <f t="shared" si="2"/>
        <v>0.26360789392387846</v>
      </c>
      <c r="G58">
        <f t="shared" si="3"/>
        <v>118623552.26574531</v>
      </c>
      <c r="H58">
        <f>G58/$G$62</f>
        <v>2.9691699452874674E-2</v>
      </c>
      <c r="I58">
        <f t="shared" si="4"/>
        <v>0.12078583337429416</v>
      </c>
      <c r="J58">
        <f t="shared" si="5"/>
        <v>0.14252015737379842</v>
      </c>
    </row>
    <row r="59" spans="1:10" x14ac:dyDescent="0.25">
      <c r="A59">
        <v>6.7649999999999997</v>
      </c>
      <c r="B59">
        <v>600000000</v>
      </c>
      <c r="C59">
        <v>4.1130000000000004</v>
      </c>
      <c r="D59">
        <f t="shared" si="0"/>
        <v>-0.36500000000000021</v>
      </c>
      <c r="E59">
        <f t="shared" si="1"/>
        <v>3.1152249999999988</v>
      </c>
      <c r="F59">
        <f t="shared" si="2"/>
        <v>0.1330971636753453</v>
      </c>
      <c r="G59">
        <f t="shared" si="3"/>
        <v>79858298.205207184</v>
      </c>
      <c r="H59">
        <f>G59/$G$62</f>
        <v>1.9988683055243144E-2</v>
      </c>
      <c r="I59">
        <f t="shared" si="4"/>
        <v>8.2213453406215053E-2</v>
      </c>
      <c r="J59">
        <f t="shared" si="5"/>
        <v>0.13522344086871985</v>
      </c>
    </row>
    <row r="60" spans="1:10" x14ac:dyDescent="0.25">
      <c r="A60">
        <v>4.6349999999999998</v>
      </c>
      <c r="B60">
        <v>500000000</v>
      </c>
      <c r="C60">
        <v>3.7949999999999999</v>
      </c>
      <c r="D60">
        <f t="shared" si="0"/>
        <v>-0.1980000000000004</v>
      </c>
      <c r="E60">
        <f t="shared" si="1"/>
        <v>0.13322500000000015</v>
      </c>
      <c r="F60">
        <f t="shared" si="2"/>
        <v>0.25820299609303327</v>
      </c>
      <c r="G60">
        <f t="shared" si="3"/>
        <v>129101498.04651663</v>
      </c>
      <c r="H60">
        <f>G60/$G$62</f>
        <v>3.2314349095917072E-2</v>
      </c>
      <c r="I60">
        <f t="shared" si="4"/>
        <v>0.12263295481900528</v>
      </c>
      <c r="J60">
        <f t="shared" si="5"/>
        <v>0.14977700805957561</v>
      </c>
    </row>
    <row r="61" spans="1:10" x14ac:dyDescent="0.25">
      <c r="A61">
        <v>4.8019999999999996</v>
      </c>
      <c r="B61">
        <v>125000000</v>
      </c>
      <c r="C61">
        <v>4.3540000000000001</v>
      </c>
      <c r="D61">
        <f t="shared" si="0"/>
        <v>-5</v>
      </c>
      <c r="E61">
        <f t="shared" si="1"/>
        <v>3.9204000000000155E-2</v>
      </c>
      <c r="F61">
        <f t="shared" si="2"/>
        <v>0.2636545273556834</v>
      </c>
      <c r="G61">
        <f t="shared" si="3"/>
        <v>32956815.919460423</v>
      </c>
      <c r="H61">
        <f>G61/$G$62</f>
        <v>8.2491533469859386E-3</v>
      </c>
      <c r="I61">
        <f t="shared" si="4"/>
        <v>3.5916813672776778E-2</v>
      </c>
      <c r="J61">
        <f t="shared" si="5"/>
        <v>3.9612434372226474E-2</v>
      </c>
    </row>
    <row r="62" spans="1:10" x14ac:dyDescent="0.25">
      <c r="G62">
        <f>SUM(G1:G61)</f>
        <v>3995175569.3209567</v>
      </c>
      <c r="J62">
        <f>SUM(J1:J61)</f>
        <v>5.2396761066563053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NeilDiamond</cp:lastModifiedBy>
  <dcterms:created xsi:type="dcterms:W3CDTF">2015-09-22T23:43:36Z</dcterms:created>
  <dcterms:modified xsi:type="dcterms:W3CDTF">2016-01-21T05:40:37Z</dcterms:modified>
</cp:coreProperties>
</file>