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NeilDiamond\Documents\GaussianSmoothing\inst\extdata\"/>
    </mc:Choice>
  </mc:AlternateContent>
  <bookViews>
    <workbookView xWindow="0" yWindow="0" windowWidth="30255" windowHeight="1768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K4" i="1"/>
  <c r="K6" i="1"/>
  <c r="K7" i="1"/>
  <c r="K8" i="1"/>
  <c r="F2" i="1"/>
  <c r="G2" i="1"/>
  <c r="E1" i="1"/>
  <c r="F1" i="1"/>
  <c r="G1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G62" i="1"/>
  <c r="H2" i="1"/>
  <c r="J2" i="1"/>
  <c r="H3" i="1"/>
  <c r="J3" i="1"/>
  <c r="H4" i="1"/>
  <c r="J4" i="1"/>
  <c r="H5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1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1" i="1"/>
  <c r="K5" i="1"/>
  <c r="K3" i="1"/>
  <c r="K9" i="1"/>
  <c r="J6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40" workbookViewId="0">
      <selection activeCell="A37" sqref="A37:XFD37"/>
    </sheetView>
  </sheetViews>
  <sheetFormatPr defaultColWidth="8.85546875" defaultRowHeight="15" x14ac:dyDescent="0.25"/>
  <cols>
    <col min="1" max="1" width="12.28515625" customWidth="1"/>
    <col min="2" max="2" width="11.42578125" customWidth="1"/>
    <col min="3" max="3" width="14.85546875" customWidth="1"/>
    <col min="5" max="5" width="19" customWidth="1"/>
    <col min="6" max="6" width="10.42578125" customWidth="1"/>
    <col min="7" max="7" width="16.42578125" customWidth="1"/>
    <col min="8" max="8" width="13" customWidth="1"/>
  </cols>
  <sheetData>
    <row r="1" spans="1:11" x14ac:dyDescent="0.25">
      <c r="A1">
        <v>6.149</v>
      </c>
      <c r="B1">
        <v>400000000</v>
      </c>
      <c r="C1">
        <v>3.6589999999999998</v>
      </c>
      <c r="D1">
        <f>A2-$K$1</f>
        <v>-0.88600000000000012</v>
      </c>
      <c r="E1">
        <f>(A1-$K$1)^2</f>
        <v>0.72420099999999998</v>
      </c>
      <c r="F1">
        <f>(EXP(-E1/(2*$K$4)))/$K$8</f>
        <v>0.22642597767191561</v>
      </c>
      <c r="G1">
        <f>F1*B1</f>
        <v>90570391.068766236</v>
      </c>
      <c r="H1">
        <f>G1/$G$62</f>
        <v>2.4247991251188913E-2</v>
      </c>
      <c r="I1">
        <f>C1*H1</f>
        <v>8.8723399988100235E-2</v>
      </c>
      <c r="J1">
        <f>A1*H1</f>
        <v>0.14910089820356062</v>
      </c>
      <c r="K1">
        <v>7</v>
      </c>
    </row>
    <row r="2" spans="1:11" x14ac:dyDescent="0.25">
      <c r="A2">
        <v>6.1139999999999999</v>
      </c>
      <c r="B2">
        <v>350000000</v>
      </c>
      <c r="C2">
        <v>3.8079999999999998</v>
      </c>
      <c r="D2">
        <f t="shared" ref="D2:D61" si="0">A3-$K$1</f>
        <v>-1.6559999999999997</v>
      </c>
      <c r="E2">
        <f t="shared" ref="E2:E61" si="1">(A2-$K$1)^2</f>
        <v>0.78499600000000025</v>
      </c>
      <c r="F2">
        <f t="shared" ref="F2:F61" si="2">(EXP(-E2/(2*$K$4)))/$K$8</f>
        <v>0.22338753361777255</v>
      </c>
      <c r="G2">
        <f t="shared" ref="G2:G61" si="3">F2*B2</f>
        <v>78185636.766220391</v>
      </c>
      <c r="H2">
        <f>G2/$G$62</f>
        <v>2.0932278351724374E-2</v>
      </c>
      <c r="I2">
        <f t="shared" ref="I2:I61" si="4">C2*H2</f>
        <v>7.9710115963366412E-2</v>
      </c>
      <c r="J2">
        <f t="shared" ref="J2:J61" si="5">A2*H2</f>
        <v>0.12797994984244282</v>
      </c>
      <c r="K2">
        <v>1.5</v>
      </c>
    </row>
    <row r="3" spans="1:11" x14ac:dyDescent="0.25">
      <c r="A3">
        <v>5.3440000000000003</v>
      </c>
      <c r="B3">
        <v>205000000</v>
      </c>
      <c r="C3">
        <v>3.2269999999999999</v>
      </c>
      <c r="D3">
        <f t="shared" si="0"/>
        <v>-1.5209999999999999</v>
      </c>
      <c r="E3">
        <f t="shared" si="1"/>
        <v>2.742335999999999</v>
      </c>
      <c r="F3">
        <f t="shared" si="2"/>
        <v>0.14459599867615702</v>
      </c>
      <c r="G3">
        <f t="shared" si="3"/>
        <v>29642179.728612188</v>
      </c>
      <c r="H3">
        <f>G3/$G$62</f>
        <v>7.9359634671316744E-3</v>
      </c>
      <c r="I3">
        <f t="shared" si="4"/>
        <v>2.5609354108433912E-2</v>
      </c>
      <c r="J3">
        <f t="shared" si="5"/>
        <v>4.2409788768351671E-2</v>
      </c>
      <c r="K3">
        <f>STDEV(A:A)</f>
        <v>2.3503893894346981</v>
      </c>
    </row>
    <row r="4" spans="1:11" x14ac:dyDescent="0.25">
      <c r="A4">
        <v>5.4790000000000001</v>
      </c>
      <c r="B4">
        <v>150000000</v>
      </c>
      <c r="C4">
        <v>3.5760000000000001</v>
      </c>
      <c r="D4">
        <f t="shared" si="0"/>
        <v>-4.9930000000000003</v>
      </c>
      <c r="E4">
        <f t="shared" si="1"/>
        <v>2.3134409999999996</v>
      </c>
      <c r="F4">
        <f t="shared" si="2"/>
        <v>0.15905556994489078</v>
      </c>
      <c r="G4">
        <f t="shared" si="3"/>
        <v>23858335.491733618</v>
      </c>
      <c r="H4">
        <f>G4/$G$62</f>
        <v>6.3874816421212489E-3</v>
      </c>
      <c r="I4">
        <f t="shared" si="4"/>
        <v>2.2841634352225585E-2</v>
      </c>
      <c r="J4">
        <f t="shared" si="5"/>
        <v>3.4997011917182325E-2</v>
      </c>
      <c r="K4">
        <f>K2^2</f>
        <v>2.25</v>
      </c>
    </row>
    <row r="5" spans="1:11" x14ac:dyDescent="0.25">
      <c r="A5">
        <v>2.0070000000000001</v>
      </c>
      <c r="B5">
        <v>250000000</v>
      </c>
      <c r="C5">
        <v>2.8809999999999998</v>
      </c>
      <c r="D5">
        <f t="shared" si="0"/>
        <v>-1.2750000000000004</v>
      </c>
      <c r="E5">
        <f t="shared" si="1"/>
        <v>24.930049000000004</v>
      </c>
      <c r="F5">
        <f t="shared" si="2"/>
        <v>1.0442936760276652E-3</v>
      </c>
      <c r="G5">
        <f t="shared" si="3"/>
        <v>261073.41900691632</v>
      </c>
      <c r="H5">
        <f>G5/$G$62</f>
        <v>6.9895977099085298E-5</v>
      </c>
      <c r="I5">
        <f t="shared" si="4"/>
        <v>2.0137031002246474E-4</v>
      </c>
      <c r="J5">
        <f t="shared" si="5"/>
        <v>1.402812260378642E-4</v>
      </c>
      <c r="K5">
        <f>AVERAGE(A:A)</f>
        <v>5.5925737704918035</v>
      </c>
    </row>
    <row r="6" spans="1:11" x14ac:dyDescent="0.25">
      <c r="A6">
        <v>5.7249999999999996</v>
      </c>
      <c r="B6">
        <v>350000000</v>
      </c>
      <c r="C6">
        <v>3.6659999999999999</v>
      </c>
      <c r="D6">
        <f t="shared" si="0"/>
        <v>1.1890000000000001</v>
      </c>
      <c r="E6">
        <f t="shared" si="1"/>
        <v>1.625625000000001</v>
      </c>
      <c r="F6">
        <f t="shared" si="2"/>
        <v>0.18532325742066427</v>
      </c>
      <c r="G6">
        <f t="shared" si="3"/>
        <v>64863140.097232498</v>
      </c>
      <c r="H6">
        <f>G6/$G$62</f>
        <v>1.7365508032400719E-2</v>
      </c>
      <c r="I6">
        <f t="shared" si="4"/>
        <v>6.3661952446781037E-2</v>
      </c>
      <c r="J6">
        <f t="shared" si="5"/>
        <v>9.9417533485494106E-2</v>
      </c>
      <c r="K6">
        <f>PI()</f>
        <v>3.1415926535897931</v>
      </c>
    </row>
    <row r="7" spans="1:11" x14ac:dyDescent="0.25">
      <c r="A7">
        <v>8.1890000000000001</v>
      </c>
      <c r="B7">
        <v>489955904</v>
      </c>
      <c r="C7">
        <v>4.4770000000000003</v>
      </c>
      <c r="D7">
        <f t="shared" si="0"/>
        <v>-3.4</v>
      </c>
      <c r="E7">
        <f t="shared" si="1"/>
        <v>1.4137210000000002</v>
      </c>
      <c r="F7">
        <f t="shared" si="2"/>
        <v>0.19425882423964239</v>
      </c>
      <c r="G7">
        <f t="shared" si="3"/>
        <v>95178257.840311095</v>
      </c>
      <c r="H7">
        <f>G7/$G$62</f>
        <v>2.5481634076891531E-2</v>
      </c>
      <c r="I7">
        <f t="shared" si="4"/>
        <v>0.11408127576224339</v>
      </c>
      <c r="J7">
        <f t="shared" si="5"/>
        <v>0.20866910145566475</v>
      </c>
      <c r="K7">
        <f>SQRT(2*K6)</f>
        <v>2.5066282746310002</v>
      </c>
    </row>
    <row r="8" spans="1:11" x14ac:dyDescent="0.25">
      <c r="A8">
        <v>3.6</v>
      </c>
      <c r="B8">
        <v>200000000</v>
      </c>
      <c r="C8">
        <v>3.0209999999999999</v>
      </c>
      <c r="D8">
        <f t="shared" si="0"/>
        <v>-1.2560000000000002</v>
      </c>
      <c r="E8">
        <f t="shared" si="1"/>
        <v>11.559999999999999</v>
      </c>
      <c r="F8">
        <f t="shared" si="2"/>
        <v>2.0378139818590324E-2</v>
      </c>
      <c r="G8">
        <f t="shared" si="3"/>
        <v>4075627.9637180646</v>
      </c>
      <c r="H8">
        <f>G8/$G$62</f>
        <v>1.0911489951755018E-3</v>
      </c>
      <c r="I8">
        <f t="shared" si="4"/>
        <v>3.2963611144251909E-3</v>
      </c>
      <c r="J8">
        <f t="shared" si="5"/>
        <v>3.9281363826318069E-3</v>
      </c>
      <c r="K8">
        <f>K7*K2</f>
        <v>3.7599424119465006</v>
      </c>
    </row>
    <row r="9" spans="1:11" x14ac:dyDescent="0.25">
      <c r="A9">
        <v>5.7439999999999998</v>
      </c>
      <c r="B9">
        <v>525000000</v>
      </c>
      <c r="C9">
        <v>3.7919999999999998</v>
      </c>
      <c r="D9">
        <f t="shared" si="0"/>
        <v>-3.246</v>
      </c>
      <c r="E9">
        <f t="shared" si="1"/>
        <v>1.5775360000000005</v>
      </c>
      <c r="F9">
        <f t="shared" si="2"/>
        <v>0.18731432387759683</v>
      </c>
      <c r="G9">
        <f t="shared" si="3"/>
        <v>98340020.035738334</v>
      </c>
      <c r="H9">
        <f>G9/$G$62</f>
        <v>2.6328118023227258E-2</v>
      </c>
      <c r="I9">
        <f t="shared" si="4"/>
        <v>9.9836223544077757E-2</v>
      </c>
      <c r="J9">
        <f t="shared" si="5"/>
        <v>0.15122870992541737</v>
      </c>
      <c r="K9">
        <f>SUM(I:I)</f>
        <v>4.4960307172205969</v>
      </c>
    </row>
    <row r="10" spans="1:11" x14ac:dyDescent="0.25">
      <c r="A10">
        <v>3.754</v>
      </c>
      <c r="B10">
        <v>500000000</v>
      </c>
      <c r="C10">
        <v>5.0430000000000001</v>
      </c>
      <c r="D10">
        <f t="shared" si="0"/>
        <v>-1.2699999999999996</v>
      </c>
      <c r="E10">
        <f t="shared" si="1"/>
        <v>10.536516000000001</v>
      </c>
      <c r="F10">
        <f t="shared" si="2"/>
        <v>2.5582374996293296E-2</v>
      </c>
      <c r="G10">
        <f t="shared" si="3"/>
        <v>12791187.498146648</v>
      </c>
      <c r="H10">
        <f>G10/$G$62</f>
        <v>3.4245253762003212E-3</v>
      </c>
      <c r="I10">
        <f t="shared" si="4"/>
        <v>1.7269881472178221E-2</v>
      </c>
      <c r="J10">
        <f t="shared" si="5"/>
        <v>1.2855668262256006E-2</v>
      </c>
    </row>
    <row r="11" spans="1:11" x14ac:dyDescent="0.25">
      <c r="A11">
        <v>5.73</v>
      </c>
      <c r="B11">
        <v>950209046</v>
      </c>
      <c r="C11">
        <v>4.5720000000000001</v>
      </c>
      <c r="D11">
        <f t="shared" si="0"/>
        <v>1.1400000000000006</v>
      </c>
      <c r="E11">
        <f t="shared" si="1"/>
        <v>1.6128999999999989</v>
      </c>
      <c r="F11">
        <f t="shared" si="2"/>
        <v>0.18584805206131283</v>
      </c>
      <c r="G11">
        <f t="shared" si="3"/>
        <v>176594500.2501384</v>
      </c>
      <c r="H11">
        <f>G11/$G$62</f>
        <v>4.7278827512428949E-2</v>
      </c>
      <c r="I11">
        <f t="shared" si="4"/>
        <v>0.21615879938682517</v>
      </c>
      <c r="J11">
        <f t="shared" si="5"/>
        <v>0.27090768164621792</v>
      </c>
    </row>
    <row r="12" spans="1:11" x14ac:dyDescent="0.25">
      <c r="A12">
        <v>8.14</v>
      </c>
      <c r="B12">
        <v>373087924</v>
      </c>
      <c r="C12">
        <v>3.8149999999999999</v>
      </c>
      <c r="D12">
        <f t="shared" si="0"/>
        <v>-0.20699999999999985</v>
      </c>
      <c r="E12">
        <f t="shared" si="1"/>
        <v>1.2996000000000012</v>
      </c>
      <c r="F12">
        <f t="shared" si="2"/>
        <v>0.19924827051730179</v>
      </c>
      <c r="G12">
        <f t="shared" si="3"/>
        <v>74337123.607890531</v>
      </c>
      <c r="H12">
        <f>G12/$G$62</f>
        <v>1.9901933751330467E-2</v>
      </c>
      <c r="I12">
        <f t="shared" si="4"/>
        <v>7.5925877261325728E-2</v>
      </c>
      <c r="J12">
        <f t="shared" si="5"/>
        <v>0.16200174073583001</v>
      </c>
    </row>
    <row r="13" spans="1:11" x14ac:dyDescent="0.25">
      <c r="A13">
        <v>6.7930000000000001</v>
      </c>
      <c r="B13">
        <v>736883474</v>
      </c>
      <c r="C13">
        <v>6.0789999999999997</v>
      </c>
      <c r="D13">
        <f t="shared" si="0"/>
        <v>-3.8159999999999998</v>
      </c>
      <c r="E13">
        <f t="shared" si="1"/>
        <v>4.2848999999999936E-2</v>
      </c>
      <c r="F13">
        <f t="shared" si="2"/>
        <v>0.2634410536570449</v>
      </c>
      <c r="G13">
        <f t="shared" si="3"/>
        <v>194125358.81302366</v>
      </c>
      <c r="H13">
        <f>G13/$G$62</f>
        <v>5.1972283067190997E-2</v>
      </c>
      <c r="I13">
        <f t="shared" si="4"/>
        <v>0.31593950876545407</v>
      </c>
      <c r="J13">
        <f t="shared" si="5"/>
        <v>0.35304771887542846</v>
      </c>
    </row>
    <row r="14" spans="1:11" x14ac:dyDescent="0.25">
      <c r="A14">
        <v>3.1840000000000002</v>
      </c>
      <c r="B14">
        <v>716400802</v>
      </c>
      <c r="C14">
        <v>3.859</v>
      </c>
      <c r="D14">
        <f t="shared" si="0"/>
        <v>-2.0419999999999998</v>
      </c>
      <c r="E14">
        <f t="shared" si="1"/>
        <v>14.561855999999999</v>
      </c>
      <c r="F14">
        <f t="shared" si="2"/>
        <v>1.0458171532512078E-2</v>
      </c>
      <c r="G14">
        <f t="shared" si="3"/>
        <v>7492242.473345222</v>
      </c>
      <c r="H14">
        <f>G14/$G$62</f>
        <v>2.0058633710383919E-3</v>
      </c>
      <c r="I14">
        <f t="shared" si="4"/>
        <v>7.7406267488371542E-3</v>
      </c>
      <c r="J14">
        <f t="shared" si="5"/>
        <v>6.3866689733862404E-3</v>
      </c>
    </row>
    <row r="15" spans="1:11" x14ac:dyDescent="0.25">
      <c r="A15">
        <v>4.9580000000000002</v>
      </c>
      <c r="B15">
        <v>456673136</v>
      </c>
      <c r="C15">
        <v>4.4589999999999996</v>
      </c>
      <c r="D15">
        <f t="shared" si="0"/>
        <v>-4.9380000000000006</v>
      </c>
      <c r="E15">
        <f t="shared" si="1"/>
        <v>4.1697639999999989</v>
      </c>
      <c r="F15">
        <f t="shared" si="2"/>
        <v>0.10529199711527094</v>
      </c>
      <c r="G15">
        <f t="shared" si="3"/>
        <v>48084026.518333733</v>
      </c>
      <c r="H15">
        <f>G15/$G$62</f>
        <v>1.287331367988952E-2</v>
      </c>
      <c r="I15">
        <f t="shared" si="4"/>
        <v>5.7402105698627366E-2</v>
      </c>
      <c r="J15">
        <f t="shared" si="5"/>
        <v>6.382588922489224E-2</v>
      </c>
    </row>
    <row r="16" spans="1:11" x14ac:dyDescent="0.25">
      <c r="A16">
        <v>2.0619999999999998</v>
      </c>
      <c r="B16">
        <v>400000000</v>
      </c>
      <c r="C16">
        <v>3.3090000000000002</v>
      </c>
      <c r="D16">
        <f t="shared" si="0"/>
        <v>-4.5359999999999996</v>
      </c>
      <c r="E16">
        <f t="shared" si="1"/>
        <v>24.383844000000007</v>
      </c>
      <c r="F16">
        <f t="shared" si="2"/>
        <v>1.1790625076554242E-3</v>
      </c>
      <c r="G16">
        <f t="shared" si="3"/>
        <v>471625.00306216971</v>
      </c>
      <c r="H16">
        <f>G16/$G$62</f>
        <v>1.2626597735909741E-4</v>
      </c>
      <c r="I16">
        <f t="shared" si="4"/>
        <v>4.1781411908125334E-4</v>
      </c>
      <c r="J16">
        <f t="shared" si="5"/>
        <v>2.6036044531445882E-4</v>
      </c>
    </row>
    <row r="17" spans="1:10" x14ac:dyDescent="0.25">
      <c r="A17">
        <v>2.464</v>
      </c>
      <c r="B17">
        <v>250000000</v>
      </c>
      <c r="C17">
        <v>3.4849999999999999</v>
      </c>
      <c r="D17">
        <f t="shared" si="0"/>
        <v>1.1400000000000006</v>
      </c>
      <c r="E17">
        <f t="shared" si="1"/>
        <v>20.575295999999998</v>
      </c>
      <c r="F17">
        <f t="shared" si="2"/>
        <v>2.7485228933158039E-3</v>
      </c>
      <c r="G17">
        <f t="shared" si="3"/>
        <v>687130.72332895093</v>
      </c>
      <c r="H17">
        <f>G17/$G$62</f>
        <v>1.8396232555795321E-4</v>
      </c>
      <c r="I17">
        <f t="shared" si="4"/>
        <v>6.4110870456946694E-4</v>
      </c>
      <c r="J17">
        <f t="shared" si="5"/>
        <v>4.5328317017479669E-4</v>
      </c>
    </row>
    <row r="18" spans="1:10" x14ac:dyDescent="0.25">
      <c r="A18">
        <v>8.14</v>
      </c>
      <c r="B18">
        <v>803701900</v>
      </c>
      <c r="C18">
        <v>4.2939999999999996</v>
      </c>
      <c r="D18">
        <f t="shared" si="0"/>
        <v>0.66899999999999959</v>
      </c>
      <c r="E18">
        <f t="shared" si="1"/>
        <v>1.2996000000000012</v>
      </c>
      <c r="F18">
        <f t="shared" si="2"/>
        <v>0.19924827051730179</v>
      </c>
      <c r="G18">
        <f t="shared" si="3"/>
        <v>160136213.58646944</v>
      </c>
      <c r="H18">
        <f>G18/$G$62</f>
        <v>4.2872526663764184E-2</v>
      </c>
      <c r="I18">
        <f t="shared" si="4"/>
        <v>0.18409462949420338</v>
      </c>
      <c r="J18">
        <f t="shared" si="5"/>
        <v>0.34898236704304048</v>
      </c>
    </row>
    <row r="19" spans="1:10" x14ac:dyDescent="0.25">
      <c r="A19">
        <v>7.6689999999999996</v>
      </c>
      <c r="B19">
        <v>723868352</v>
      </c>
      <c r="C19">
        <v>6.44</v>
      </c>
      <c r="D19">
        <f t="shared" si="0"/>
        <v>0.78699999999999992</v>
      </c>
      <c r="E19">
        <f t="shared" si="1"/>
        <v>0.44756099999999943</v>
      </c>
      <c r="F19">
        <f t="shared" si="2"/>
        <v>0.24078240399862835</v>
      </c>
      <c r="G19">
        <f t="shared" si="3"/>
        <v>174294761.97308531</v>
      </c>
      <c r="H19">
        <f>G19/$G$62</f>
        <v>4.6663129236602048E-2</v>
      </c>
      <c r="I19">
        <f t="shared" si="4"/>
        <v>0.3005105522837172</v>
      </c>
      <c r="J19">
        <f t="shared" si="5"/>
        <v>0.35785953811550109</v>
      </c>
    </row>
    <row r="20" spans="1:10" x14ac:dyDescent="0.25">
      <c r="A20">
        <v>7.7869999999999999</v>
      </c>
      <c r="B20">
        <v>479156684</v>
      </c>
      <c r="C20">
        <v>5.7460000000000004</v>
      </c>
      <c r="D20">
        <f t="shared" si="0"/>
        <v>-2.9400000000000004</v>
      </c>
      <c r="E20">
        <f t="shared" si="1"/>
        <v>0.61936899999999984</v>
      </c>
      <c r="F20">
        <f t="shared" si="2"/>
        <v>0.23176271824847872</v>
      </c>
      <c r="G20">
        <f t="shared" si="3"/>
        <v>111050655.55076735</v>
      </c>
      <c r="H20">
        <f>G20/$G$62</f>
        <v>2.9731077590128829E-2</v>
      </c>
      <c r="I20">
        <f t="shared" si="4"/>
        <v>0.17083477183288026</v>
      </c>
      <c r="J20">
        <f t="shared" si="5"/>
        <v>0.23151590119433318</v>
      </c>
    </row>
    <row r="21" spans="1:10" x14ac:dyDescent="0.25">
      <c r="A21">
        <v>4.0599999999999996</v>
      </c>
      <c r="B21">
        <v>200000000</v>
      </c>
      <c r="C21">
        <v>3.9670000000000001</v>
      </c>
      <c r="D21">
        <f t="shared" si="0"/>
        <v>-4.5359999999999996</v>
      </c>
      <c r="E21">
        <f t="shared" si="1"/>
        <v>8.6436000000000028</v>
      </c>
      <c r="F21">
        <f t="shared" si="2"/>
        <v>3.8960629555634278E-2</v>
      </c>
      <c r="G21">
        <f t="shared" si="3"/>
        <v>7792125.9111268558</v>
      </c>
      <c r="H21">
        <f>G21/$G$62</f>
        <v>2.0861497746841986E-3</v>
      </c>
      <c r="I21">
        <f t="shared" si="4"/>
        <v>8.2757561561722162E-3</v>
      </c>
      <c r="J21">
        <f t="shared" si="5"/>
        <v>8.4697680852178457E-3</v>
      </c>
    </row>
    <row r="22" spans="1:10" x14ac:dyDescent="0.25">
      <c r="A22">
        <v>2.464</v>
      </c>
      <c r="B22">
        <v>300000000</v>
      </c>
      <c r="C22">
        <v>3.5819999999999999</v>
      </c>
      <c r="D22">
        <f t="shared" si="0"/>
        <v>-2.8250000000000002</v>
      </c>
      <c r="E22">
        <f t="shared" si="1"/>
        <v>20.575295999999998</v>
      </c>
      <c r="F22">
        <f t="shared" si="2"/>
        <v>2.7485228933158039E-3</v>
      </c>
      <c r="G22">
        <f t="shared" si="3"/>
        <v>824556.86799474119</v>
      </c>
      <c r="H22">
        <f>G22/$G$62</f>
        <v>2.2075479066954387E-4</v>
      </c>
      <c r="I22">
        <f t="shared" si="4"/>
        <v>7.9074366017830612E-4</v>
      </c>
      <c r="J22">
        <f t="shared" si="5"/>
        <v>5.4393980420975609E-4</v>
      </c>
    </row>
    <row r="23" spans="1:10" x14ac:dyDescent="0.25">
      <c r="A23">
        <v>4.1749999999999998</v>
      </c>
      <c r="B23">
        <v>200000000</v>
      </c>
      <c r="C23">
        <v>3.6989999999999998</v>
      </c>
      <c r="D23">
        <f t="shared" si="0"/>
        <v>-2.2140000000000004</v>
      </c>
      <c r="E23">
        <f t="shared" si="1"/>
        <v>7.9806250000000007</v>
      </c>
      <c r="F23">
        <f t="shared" si="2"/>
        <v>4.5144994749078599E-2</v>
      </c>
      <c r="G23">
        <f t="shared" si="3"/>
        <v>9028998.9498157203</v>
      </c>
      <c r="H23">
        <f>G23/$G$62</f>
        <v>2.4172920637595282E-3</v>
      </c>
      <c r="I23">
        <f t="shared" si="4"/>
        <v>8.9415633438464943E-3</v>
      </c>
      <c r="J23">
        <f t="shared" si="5"/>
        <v>1.0092194366196029E-2</v>
      </c>
    </row>
    <row r="24" spans="1:10" x14ac:dyDescent="0.25">
      <c r="A24">
        <v>4.7859999999999996</v>
      </c>
      <c r="B24">
        <v>150000000</v>
      </c>
      <c r="C24">
        <v>3.0750000000000002</v>
      </c>
      <c r="D24">
        <f t="shared" si="0"/>
        <v>-1.1929999999999996</v>
      </c>
      <c r="E24">
        <f t="shared" si="1"/>
        <v>4.9017960000000018</v>
      </c>
      <c r="F24">
        <f t="shared" si="2"/>
        <v>8.9484339978964642E-2</v>
      </c>
      <c r="G24">
        <f t="shared" si="3"/>
        <v>13422650.996844696</v>
      </c>
      <c r="H24">
        <f>G24/$G$62</f>
        <v>3.5935841735753914E-3</v>
      </c>
      <c r="I24">
        <f t="shared" si="4"/>
        <v>1.1050271333744329E-2</v>
      </c>
      <c r="J24">
        <f t="shared" si="5"/>
        <v>1.7198893854731823E-2</v>
      </c>
    </row>
    <row r="25" spans="1:10" x14ac:dyDescent="0.25">
      <c r="A25">
        <v>5.8070000000000004</v>
      </c>
      <c r="B25">
        <v>535000000</v>
      </c>
      <c r="C25">
        <v>4.6689999999999996</v>
      </c>
      <c r="D25">
        <f t="shared" si="0"/>
        <v>-2.3040000000000003</v>
      </c>
      <c r="E25">
        <f t="shared" si="1"/>
        <v>1.4232489999999991</v>
      </c>
      <c r="F25">
        <f t="shared" si="2"/>
        <v>0.19384794868953445</v>
      </c>
      <c r="G25">
        <f t="shared" si="3"/>
        <v>103708652.54890093</v>
      </c>
      <c r="H25">
        <f>G25/$G$62</f>
        <v>2.776543713683444E-2</v>
      </c>
      <c r="I25">
        <f t="shared" si="4"/>
        <v>0.12963682599187998</v>
      </c>
      <c r="J25">
        <f t="shared" si="5"/>
        <v>0.16123389345359759</v>
      </c>
    </row>
    <row r="26" spans="1:10" x14ac:dyDescent="0.25">
      <c r="A26">
        <v>4.6959999999999997</v>
      </c>
      <c r="B26">
        <v>300000000</v>
      </c>
      <c r="C26">
        <v>4.0709999999999997</v>
      </c>
      <c r="D26">
        <f t="shared" si="0"/>
        <v>-1.5049999999999999</v>
      </c>
      <c r="E26">
        <f t="shared" si="1"/>
        <v>5.3084160000000011</v>
      </c>
      <c r="F26">
        <f t="shared" si="2"/>
        <v>8.1753092488656642E-2</v>
      </c>
      <c r="G26">
        <f t="shared" si="3"/>
        <v>24525927.746596992</v>
      </c>
      <c r="H26">
        <f>G26/$G$62</f>
        <v>6.5662130240250541E-3</v>
      </c>
      <c r="I26">
        <f t="shared" si="4"/>
        <v>2.6731053220805993E-2</v>
      </c>
      <c r="J26">
        <f t="shared" si="5"/>
        <v>3.0834936360821651E-2</v>
      </c>
    </row>
    <row r="27" spans="1:10" x14ac:dyDescent="0.25">
      <c r="A27">
        <v>5.4950000000000001</v>
      </c>
      <c r="B27">
        <v>300000000</v>
      </c>
      <c r="C27">
        <v>3.6779999999999999</v>
      </c>
      <c r="D27">
        <f t="shared" si="0"/>
        <v>-3.3090000000000002</v>
      </c>
      <c r="E27">
        <f t="shared" si="1"/>
        <v>2.2650249999999996</v>
      </c>
      <c r="F27">
        <f t="shared" si="2"/>
        <v>0.1607761056148076</v>
      </c>
      <c r="G27">
        <f t="shared" si="3"/>
        <v>48232831.684442282</v>
      </c>
      <c r="H27">
        <f>G27/$G$62</f>
        <v>1.2913152597700886E-2</v>
      </c>
      <c r="I27">
        <f t="shared" si="4"/>
        <v>4.7494575254343856E-2</v>
      </c>
      <c r="J27">
        <f t="shared" si="5"/>
        <v>7.0957773524366372E-2</v>
      </c>
    </row>
    <row r="28" spans="1:10" x14ac:dyDescent="0.25">
      <c r="A28">
        <v>3.6909999999999998</v>
      </c>
      <c r="B28">
        <v>847008999</v>
      </c>
      <c r="C28">
        <v>4.218</v>
      </c>
      <c r="D28">
        <f t="shared" si="0"/>
        <v>-2.3040000000000003</v>
      </c>
      <c r="E28">
        <f t="shared" si="1"/>
        <v>10.949481</v>
      </c>
      <c r="F28">
        <f t="shared" si="2"/>
        <v>2.3339183366612927E-2</v>
      </c>
      <c r="G28">
        <f t="shared" si="3"/>
        <v>19768498.340832267</v>
      </c>
      <c r="H28">
        <f>G28/$G$62</f>
        <v>5.2925284870824511E-3</v>
      </c>
      <c r="I28">
        <f t="shared" si="4"/>
        <v>2.232388515851378E-2</v>
      </c>
      <c r="J28">
        <f t="shared" si="5"/>
        <v>1.9534722645821328E-2</v>
      </c>
    </row>
    <row r="29" spans="1:10" x14ac:dyDescent="0.25">
      <c r="A29">
        <v>4.6959999999999997</v>
      </c>
      <c r="B29">
        <v>629722922</v>
      </c>
      <c r="C29">
        <v>4.1399999999999997</v>
      </c>
      <c r="D29">
        <f t="shared" si="0"/>
        <v>-2.7919999999999998</v>
      </c>
      <c r="E29">
        <f t="shared" si="1"/>
        <v>5.3084160000000011</v>
      </c>
      <c r="F29">
        <f t="shared" si="2"/>
        <v>8.1753092488656642E-2</v>
      </c>
      <c r="G29">
        <f t="shared" si="3"/>
        <v>51481796.284493111</v>
      </c>
      <c r="H29">
        <f>G29/$G$62</f>
        <v>1.3782982839878376E-2</v>
      </c>
      <c r="I29">
        <f t="shared" si="4"/>
        <v>5.7061548957096475E-2</v>
      </c>
      <c r="J29">
        <f t="shared" si="5"/>
        <v>6.4724887416068855E-2</v>
      </c>
    </row>
    <row r="30" spans="1:10" x14ac:dyDescent="0.25">
      <c r="A30">
        <v>4.2080000000000002</v>
      </c>
      <c r="B30">
        <v>777055665</v>
      </c>
      <c r="C30">
        <v>3.2869999999999999</v>
      </c>
      <c r="D30">
        <f t="shared" si="0"/>
        <v>-1.3520000000000003</v>
      </c>
      <c r="E30">
        <f t="shared" si="1"/>
        <v>7.7952639999999986</v>
      </c>
      <c r="F30">
        <f t="shared" si="2"/>
        <v>4.7043407945182608E-2</v>
      </c>
      <c r="G30">
        <f t="shared" si="3"/>
        <v>36555346.644710153</v>
      </c>
      <c r="H30">
        <f>G30/$G$62</f>
        <v>9.7867936216827073E-3</v>
      </c>
      <c r="I30">
        <f t="shared" si="4"/>
        <v>3.2169190634471059E-2</v>
      </c>
      <c r="J30">
        <f t="shared" si="5"/>
        <v>4.1182827560040831E-2</v>
      </c>
    </row>
    <row r="31" spans="1:10" x14ac:dyDescent="0.25">
      <c r="A31">
        <v>5.6479999999999997</v>
      </c>
      <c r="B31">
        <v>632311097</v>
      </c>
      <c r="C31">
        <v>4.3600000000000003</v>
      </c>
      <c r="D31">
        <f t="shared" si="0"/>
        <v>-4.8040000000000003</v>
      </c>
      <c r="E31">
        <f t="shared" si="1"/>
        <v>1.8279040000000009</v>
      </c>
      <c r="F31">
        <f t="shared" si="2"/>
        <v>0.17717726857812238</v>
      </c>
      <c r="G31">
        <f t="shared" si="3"/>
        <v>112031153.0580962</v>
      </c>
      <c r="H31">
        <f>G31/$G$62</f>
        <v>2.9993581645802733E-2</v>
      </c>
      <c r="I31">
        <f t="shared" si="4"/>
        <v>0.13077201597569993</v>
      </c>
      <c r="J31">
        <f t="shared" si="5"/>
        <v>0.16940374913549383</v>
      </c>
    </row>
    <row r="32" spans="1:10" x14ac:dyDescent="0.25">
      <c r="A32">
        <v>2.1960000000000002</v>
      </c>
      <c r="B32">
        <v>265000000</v>
      </c>
      <c r="C32">
        <v>3.6789999999999998</v>
      </c>
      <c r="D32">
        <f t="shared" si="0"/>
        <v>8.8059999999999992</v>
      </c>
      <c r="E32">
        <f t="shared" si="1"/>
        <v>23.078416000000004</v>
      </c>
      <c r="F32">
        <f t="shared" si="2"/>
        <v>1.575881422036399E-3</v>
      </c>
      <c r="G32">
        <f t="shared" si="3"/>
        <v>417608.57683964574</v>
      </c>
      <c r="H32">
        <f>G32/$G$62</f>
        <v>1.118044097870883E-4</v>
      </c>
      <c r="I32">
        <f t="shared" si="4"/>
        <v>4.1132842360669782E-4</v>
      </c>
      <c r="J32">
        <f t="shared" si="5"/>
        <v>2.4552248389244594E-4</v>
      </c>
    </row>
    <row r="33" spans="1:10" x14ac:dyDescent="0.25">
      <c r="A33">
        <v>15.805999999999999</v>
      </c>
      <c r="B33">
        <v>300000000</v>
      </c>
      <c r="C33">
        <v>5.5979999999999999</v>
      </c>
      <c r="D33">
        <f t="shared" si="0"/>
        <v>-0.72499999999999964</v>
      </c>
      <c r="E33">
        <f t="shared" si="1"/>
        <v>77.545635999999988</v>
      </c>
      <c r="F33">
        <f t="shared" si="2"/>
        <v>8.7276717595967717E-9</v>
      </c>
      <c r="G33">
        <f t="shared" si="3"/>
        <v>2.6183015278790314</v>
      </c>
      <c r="H33">
        <f>G33/$G$62</f>
        <v>7.0098573928847415E-10</v>
      </c>
      <c r="I33">
        <f t="shared" si="4"/>
        <v>3.9241181685368782E-9</v>
      </c>
      <c r="J33">
        <f t="shared" si="5"/>
        <v>1.1079780595193623E-8</v>
      </c>
    </row>
    <row r="34" spans="1:10" x14ac:dyDescent="0.25">
      <c r="A34">
        <v>6.2750000000000004</v>
      </c>
      <c r="B34">
        <v>645935222</v>
      </c>
      <c r="C34">
        <v>4.3339999999999996</v>
      </c>
      <c r="D34">
        <f t="shared" si="0"/>
        <v>-3.1859999999999999</v>
      </c>
      <c r="E34">
        <f t="shared" si="1"/>
        <v>0.52562499999999945</v>
      </c>
      <c r="F34">
        <f t="shared" si="2"/>
        <v>0.23664143952129138</v>
      </c>
      <c r="G34">
        <f t="shared" si="3"/>
        <v>152855040.77158493</v>
      </c>
      <c r="H34">
        <f>G34/$G$62</f>
        <v>4.0923171994646498E-2</v>
      </c>
      <c r="I34">
        <f t="shared" si="4"/>
        <v>0.1773610274247979</v>
      </c>
      <c r="J34">
        <f t="shared" si="5"/>
        <v>0.25679290426640677</v>
      </c>
    </row>
    <row r="35" spans="1:10" x14ac:dyDescent="0.25">
      <c r="A35">
        <v>3.8140000000000001</v>
      </c>
      <c r="B35">
        <v>150000000</v>
      </c>
      <c r="C35">
        <v>3.472</v>
      </c>
      <c r="D35">
        <f t="shared" si="0"/>
        <v>1.1839999999999993</v>
      </c>
      <c r="E35">
        <f t="shared" si="1"/>
        <v>10.150596</v>
      </c>
      <c r="F35">
        <f t="shared" si="2"/>
        <v>2.7873143806710951E-2</v>
      </c>
      <c r="G35">
        <f t="shared" si="3"/>
        <v>4180971.5710066427</v>
      </c>
      <c r="H35">
        <f>G35/$G$62</f>
        <v>1.1193521511711814E-3</v>
      </c>
      <c r="I35">
        <f t="shared" si="4"/>
        <v>3.8863906688663416E-3</v>
      </c>
      <c r="J35">
        <f t="shared" si="5"/>
        <v>4.2692091045668859E-3</v>
      </c>
    </row>
    <row r="36" spans="1:10" x14ac:dyDescent="0.25">
      <c r="A36">
        <v>8.1839999999999993</v>
      </c>
      <c r="B36">
        <v>238800267</v>
      </c>
      <c r="C36">
        <v>4.8659999999999997</v>
      </c>
      <c r="D36" t="e">
        <f>#REF!-$K$1</f>
        <v>#REF!</v>
      </c>
      <c r="E36">
        <f t="shared" si="1"/>
        <v>1.4018559999999982</v>
      </c>
      <c r="F36">
        <f t="shared" si="2"/>
        <v>0.19477169584482978</v>
      </c>
      <c r="G36">
        <f t="shared" si="3"/>
        <v>46511532.971788146</v>
      </c>
      <c r="H36">
        <f>G36/$G$62</f>
        <v>1.2452317266942179E-2</v>
      </c>
      <c r="I36">
        <f t="shared" si="4"/>
        <v>6.0592975820940642E-2</v>
      </c>
      <c r="J36">
        <f t="shared" si="5"/>
        <v>0.10190976451265479</v>
      </c>
    </row>
    <row r="37" spans="1:10" x14ac:dyDescent="0.25">
      <c r="A37">
        <v>5.476</v>
      </c>
      <c r="B37">
        <v>300000000</v>
      </c>
      <c r="C37">
        <v>3.919</v>
      </c>
      <c r="D37">
        <f t="shared" si="0"/>
        <v>-0.93599999999999994</v>
      </c>
      <c r="E37">
        <f t="shared" si="1"/>
        <v>2.3225760000000002</v>
      </c>
      <c r="F37">
        <f t="shared" si="2"/>
        <v>0.15873301464230291</v>
      </c>
      <c r="G37">
        <f t="shared" si="3"/>
        <v>47619904.392690875</v>
      </c>
      <c r="H37">
        <f>G37/$G$62</f>
        <v>1.2749056413146281E-2</v>
      </c>
      <c r="I37">
        <f t="shared" si="4"/>
        <v>4.9963552083120276E-2</v>
      </c>
      <c r="J37">
        <f t="shared" si="5"/>
        <v>6.9813832918389038E-2</v>
      </c>
    </row>
    <row r="38" spans="1:10" x14ac:dyDescent="0.25">
      <c r="A38">
        <v>6.0640000000000001</v>
      </c>
      <c r="B38">
        <v>508905852</v>
      </c>
      <c r="C38">
        <v>3.9569999999999999</v>
      </c>
      <c r="D38">
        <f t="shared" si="0"/>
        <v>0.69599999999999973</v>
      </c>
      <c r="E38">
        <f t="shared" si="1"/>
        <v>0.87609599999999987</v>
      </c>
      <c r="F38">
        <f t="shared" si="2"/>
        <v>0.21891064605332508</v>
      </c>
      <c r="G38">
        <f t="shared" si="3"/>
        <v>111404908.84163783</v>
      </c>
      <c r="H38">
        <f>G38/$G$62</f>
        <v>2.9825920182684387E-2</v>
      </c>
      <c r="I38">
        <f t="shared" si="4"/>
        <v>0.11802116616288212</v>
      </c>
      <c r="J38">
        <f t="shared" si="5"/>
        <v>0.18086437998779811</v>
      </c>
    </row>
    <row r="39" spans="1:10" x14ac:dyDescent="0.25">
      <c r="A39">
        <v>7.6959999999999997</v>
      </c>
      <c r="B39">
        <v>730709275</v>
      </c>
      <c r="C39">
        <v>4.5979999999999999</v>
      </c>
      <c r="D39">
        <f t="shared" si="0"/>
        <v>-2.5620000000000003</v>
      </c>
      <c r="E39">
        <f t="shared" si="1"/>
        <v>0.48441599999999962</v>
      </c>
      <c r="F39">
        <f t="shared" si="2"/>
        <v>0.23881844948148248</v>
      </c>
      <c r="G39">
        <f t="shared" si="3"/>
        <v>174506856.0772382</v>
      </c>
      <c r="H39">
        <f>G39/$G$62</f>
        <v>4.6719912208622379E-2</v>
      </c>
      <c r="I39">
        <f t="shared" si="4"/>
        <v>0.2148181563352457</v>
      </c>
      <c r="J39">
        <f t="shared" si="5"/>
        <v>0.35955644435755779</v>
      </c>
    </row>
    <row r="40" spans="1:10" x14ac:dyDescent="0.25">
      <c r="A40">
        <v>4.4379999999999997</v>
      </c>
      <c r="B40">
        <v>200000000</v>
      </c>
      <c r="C40">
        <v>3.4870000000000001</v>
      </c>
      <c r="D40">
        <f t="shared" si="0"/>
        <v>1.1780000000000008</v>
      </c>
      <c r="E40">
        <f t="shared" si="1"/>
        <v>6.5638440000000013</v>
      </c>
      <c r="F40">
        <f t="shared" si="2"/>
        <v>6.1850466278442741E-2</v>
      </c>
      <c r="G40">
        <f t="shared" si="3"/>
        <v>12370093.255688548</v>
      </c>
      <c r="H40">
        <f>G40/$G$62</f>
        <v>3.3117877653038698E-3</v>
      </c>
      <c r="I40">
        <f t="shared" si="4"/>
        <v>1.1548203937614594E-2</v>
      </c>
      <c r="J40">
        <f t="shared" si="5"/>
        <v>1.4697714102418572E-2</v>
      </c>
    </row>
    <row r="41" spans="1:10" x14ac:dyDescent="0.25">
      <c r="A41">
        <v>8.1780000000000008</v>
      </c>
      <c r="B41">
        <v>187758167</v>
      </c>
      <c r="C41">
        <v>4.9359999999999999</v>
      </c>
      <c r="D41">
        <f t="shared" si="0"/>
        <v>-2.9180000000000001</v>
      </c>
      <c r="E41">
        <f t="shared" si="1"/>
        <v>1.3876840000000019</v>
      </c>
      <c r="F41">
        <f t="shared" si="2"/>
        <v>0.19538606375582376</v>
      </c>
      <c r="G41">
        <f t="shared" si="3"/>
        <v>36685329.188138604</v>
      </c>
      <c r="H41">
        <f>G41/$G$62</f>
        <v>9.8215932459160531E-3</v>
      </c>
      <c r="I41">
        <f t="shared" si="4"/>
        <v>4.8479384261841639E-2</v>
      </c>
      <c r="J41">
        <f t="shared" si="5"/>
        <v>8.0320989565101489E-2</v>
      </c>
    </row>
    <row r="42" spans="1:10" x14ac:dyDescent="0.25">
      <c r="A42">
        <v>4.0819999999999999</v>
      </c>
      <c r="B42">
        <v>940733772</v>
      </c>
      <c r="C42">
        <v>4.0510000000000002</v>
      </c>
      <c r="D42">
        <f t="shared" si="0"/>
        <v>-0.29499999999999993</v>
      </c>
      <c r="E42">
        <f t="shared" si="1"/>
        <v>8.5147240000000011</v>
      </c>
      <c r="F42">
        <f t="shared" si="2"/>
        <v>4.0092558710681452E-2</v>
      </c>
      <c r="G42">
        <f t="shared" si="3"/>
        <v>37716423.985030815</v>
      </c>
      <c r="H42">
        <f>G42/$G$62</f>
        <v>1.009764347954269E-2</v>
      </c>
      <c r="I42">
        <f t="shared" si="4"/>
        <v>4.0905553735627438E-2</v>
      </c>
      <c r="J42">
        <f t="shared" si="5"/>
        <v>4.121858068349326E-2</v>
      </c>
    </row>
    <row r="43" spans="1:10" x14ac:dyDescent="0.25">
      <c r="A43">
        <v>6.7050000000000001</v>
      </c>
      <c r="B43">
        <v>483558994</v>
      </c>
      <c r="C43">
        <v>4.7729999999999997</v>
      </c>
      <c r="D43">
        <f t="shared" si="0"/>
        <v>-3.794</v>
      </c>
      <c r="E43">
        <f t="shared" si="1"/>
        <v>8.7024999999999963E-2</v>
      </c>
      <c r="F43">
        <f t="shared" si="2"/>
        <v>0.26086753474686786</v>
      </c>
      <c r="G43">
        <f t="shared" si="3"/>
        <v>126144842.66945547</v>
      </c>
      <c r="H43">
        <f>G43/$G$62</f>
        <v>3.3772174386540663E-2</v>
      </c>
      <c r="I43">
        <f t="shared" si="4"/>
        <v>0.16119458834695857</v>
      </c>
      <c r="J43">
        <f t="shared" si="5"/>
        <v>0.22644242926175515</v>
      </c>
    </row>
    <row r="44" spans="1:10" x14ac:dyDescent="0.25">
      <c r="A44">
        <v>3.206</v>
      </c>
      <c r="B44">
        <v>231267345</v>
      </c>
      <c r="C44">
        <v>3.89</v>
      </c>
      <c r="D44">
        <f t="shared" si="0"/>
        <v>-4.5280000000000005</v>
      </c>
      <c r="E44">
        <f t="shared" si="1"/>
        <v>14.394436000000001</v>
      </c>
      <c r="F44">
        <f t="shared" si="2"/>
        <v>1.0854590543917414E-2</v>
      </c>
      <c r="G44">
        <f t="shared" si="3"/>
        <v>2510312.3361538863</v>
      </c>
      <c r="H44">
        <f>G44/$G$62</f>
        <v>6.7207429322674577E-4</v>
      </c>
      <c r="I44">
        <f t="shared" si="4"/>
        <v>2.614369000652041E-3</v>
      </c>
      <c r="J44">
        <f t="shared" si="5"/>
        <v>2.154670184084947E-3</v>
      </c>
    </row>
    <row r="45" spans="1:10" x14ac:dyDescent="0.25">
      <c r="A45">
        <v>2.472</v>
      </c>
      <c r="B45">
        <v>165129256</v>
      </c>
      <c r="C45">
        <v>4.6420000000000003</v>
      </c>
      <c r="D45">
        <f t="shared" si="0"/>
        <v>-1.5270000000000001</v>
      </c>
      <c r="E45">
        <f t="shared" si="1"/>
        <v>20.502784000000005</v>
      </c>
      <c r="F45">
        <f t="shared" si="2"/>
        <v>2.7931707370743115E-3</v>
      </c>
      <c r="G45">
        <f t="shared" si="3"/>
        <v>461234.20569405268</v>
      </c>
      <c r="H45">
        <f>G45/$G$62</f>
        <v>1.2348409731307132E-4</v>
      </c>
      <c r="I45">
        <f t="shared" si="4"/>
        <v>5.7321317972727716E-4</v>
      </c>
      <c r="J45">
        <f t="shared" si="5"/>
        <v>3.0525268855791229E-4</v>
      </c>
    </row>
    <row r="46" spans="1:10" x14ac:dyDescent="0.25">
      <c r="A46">
        <v>5.4729999999999999</v>
      </c>
      <c r="B46">
        <v>130964583</v>
      </c>
      <c r="C46">
        <v>5.4349999999999996</v>
      </c>
      <c r="D46">
        <f t="shared" si="0"/>
        <v>-3.2930000000000001</v>
      </c>
      <c r="E46">
        <f t="shared" si="1"/>
        <v>2.3317290000000006</v>
      </c>
      <c r="F46">
        <f t="shared" si="2"/>
        <v>0.15841047981963316</v>
      </c>
      <c r="G46">
        <f t="shared" si="3"/>
        <v>20746162.432408173</v>
      </c>
      <c r="H46">
        <f>G46/$G$62</f>
        <v>5.5542739654820626E-3</v>
      </c>
      <c r="I46">
        <f t="shared" si="4"/>
        <v>3.0187479002395008E-2</v>
      </c>
      <c r="J46">
        <f t="shared" si="5"/>
        <v>3.0398541413083329E-2</v>
      </c>
    </row>
    <row r="47" spans="1:10" x14ac:dyDescent="0.25">
      <c r="A47">
        <v>3.7069999999999999</v>
      </c>
      <c r="B47">
        <v>119389451</v>
      </c>
      <c r="C47">
        <v>5.15</v>
      </c>
      <c r="D47">
        <f t="shared" si="0"/>
        <v>0.28800000000000026</v>
      </c>
      <c r="E47">
        <f t="shared" si="1"/>
        <v>10.843849000000001</v>
      </c>
      <c r="F47">
        <f t="shared" si="2"/>
        <v>2.3893522938402089E-2</v>
      </c>
      <c r="G47">
        <f t="shared" si="3"/>
        <v>2852634.5860717325</v>
      </c>
      <c r="H47">
        <f>G47/$G$62</f>
        <v>7.637226434562697E-4</v>
      </c>
      <c r="I47">
        <f t="shared" si="4"/>
        <v>3.9331716137997888E-3</v>
      </c>
      <c r="J47">
        <f t="shared" si="5"/>
        <v>2.8311198392923917E-3</v>
      </c>
    </row>
    <row r="48" spans="1:10" x14ac:dyDescent="0.25">
      <c r="A48">
        <v>7.2880000000000003</v>
      </c>
      <c r="B48">
        <v>148698885</v>
      </c>
      <c r="C48">
        <v>4.9290000000000003</v>
      </c>
      <c r="D48">
        <f t="shared" si="0"/>
        <v>-2.7119999999999997</v>
      </c>
      <c r="E48">
        <f t="shared" si="1"/>
        <v>8.2944000000000143E-2</v>
      </c>
      <c r="F48">
        <f t="shared" si="2"/>
        <v>0.26110421992295801</v>
      </c>
      <c r="G48">
        <f t="shared" si="3"/>
        <v>38825906.371338643</v>
      </c>
      <c r="H48">
        <f>G48/$G$62</f>
        <v>1.0394680059368368E-2</v>
      </c>
      <c r="I48">
        <f t="shared" si="4"/>
        <v>5.1235378012626689E-2</v>
      </c>
      <c r="J48">
        <f t="shared" si="5"/>
        <v>7.5756428272676674E-2</v>
      </c>
    </row>
    <row r="49" spans="1:10" x14ac:dyDescent="0.25">
      <c r="A49">
        <v>4.2880000000000003</v>
      </c>
      <c r="B49">
        <v>146300516</v>
      </c>
      <c r="C49">
        <v>4.2080000000000002</v>
      </c>
      <c r="D49">
        <f t="shared" si="0"/>
        <v>-4.7110000000000003</v>
      </c>
      <c r="E49">
        <f t="shared" si="1"/>
        <v>7.3549439999999988</v>
      </c>
      <c r="F49">
        <f t="shared" si="2"/>
        <v>5.1879288118992596E-2</v>
      </c>
      <c r="G49">
        <f t="shared" si="3"/>
        <v>7589966.6215212867</v>
      </c>
      <c r="H49">
        <f>G49/$G$62</f>
        <v>2.032026604541535E-3</v>
      </c>
      <c r="I49">
        <f t="shared" si="4"/>
        <v>8.5507679519107802E-3</v>
      </c>
      <c r="J49">
        <f t="shared" si="5"/>
        <v>8.7133300802741034E-3</v>
      </c>
    </row>
    <row r="50" spans="1:10" x14ac:dyDescent="0.25">
      <c r="A50">
        <v>2.2890000000000001</v>
      </c>
      <c r="B50">
        <v>184674421</v>
      </c>
      <c r="C50">
        <v>3.6619999999999999</v>
      </c>
      <c r="D50">
        <f t="shared" si="0"/>
        <v>2.2289999999999992</v>
      </c>
      <c r="E50">
        <f t="shared" si="1"/>
        <v>22.193521000000004</v>
      </c>
      <c r="F50">
        <f t="shared" si="2"/>
        <v>1.918335882048053E-3</v>
      </c>
      <c r="G50">
        <f t="shared" si="3"/>
        <v>354267.56830074848</v>
      </c>
      <c r="H50">
        <f>G50/$G$62</f>
        <v>9.4846414985823448E-5</v>
      </c>
      <c r="I50">
        <f t="shared" si="4"/>
        <v>3.4732757167808543E-4</v>
      </c>
      <c r="J50">
        <f t="shared" si="5"/>
        <v>2.1710344390254988E-4</v>
      </c>
    </row>
    <row r="51" spans="1:10" x14ac:dyDescent="0.25">
      <c r="A51">
        <v>9.2289999999999992</v>
      </c>
      <c r="B51">
        <v>1041046996</v>
      </c>
      <c r="C51">
        <v>4.0049999999999999</v>
      </c>
      <c r="D51">
        <f t="shared" si="0"/>
        <v>2.6349999999999998</v>
      </c>
      <c r="E51">
        <f t="shared" si="1"/>
        <v>4.9684409999999968</v>
      </c>
      <c r="F51">
        <f t="shared" si="2"/>
        <v>8.8168842209450815E-2</v>
      </c>
      <c r="G51">
        <f t="shared" si="3"/>
        <v>91787908.322946772</v>
      </c>
      <c r="H51">
        <f>G51/$G$62</f>
        <v>2.4573951505739721E-2</v>
      </c>
      <c r="I51">
        <f t="shared" si="4"/>
        <v>9.8418675780487574E-2</v>
      </c>
      <c r="J51">
        <f t="shared" si="5"/>
        <v>0.22679299844647186</v>
      </c>
    </row>
    <row r="52" spans="1:10" x14ac:dyDescent="0.25">
      <c r="A52">
        <v>9.6349999999999998</v>
      </c>
      <c r="B52">
        <v>718700589</v>
      </c>
      <c r="C52">
        <v>4.2</v>
      </c>
      <c r="D52">
        <f t="shared" si="0"/>
        <v>-0.32200000000000006</v>
      </c>
      <c r="E52">
        <f t="shared" si="1"/>
        <v>6.9432249999999991</v>
      </c>
      <c r="F52">
        <f t="shared" si="2"/>
        <v>5.6849802650335339E-2</v>
      </c>
      <c r="G52">
        <f t="shared" si="3"/>
        <v>40857986.649329767</v>
      </c>
      <c r="H52">
        <f>G52/$G$62</f>
        <v>1.0938719498979827E-2</v>
      </c>
      <c r="I52">
        <f t="shared" si="4"/>
        <v>4.5942621895715276E-2</v>
      </c>
      <c r="J52">
        <f t="shared" si="5"/>
        <v>0.10539456237267064</v>
      </c>
    </row>
    <row r="53" spans="1:10" x14ac:dyDescent="0.25">
      <c r="A53">
        <v>6.6779999999999999</v>
      </c>
      <c r="B53">
        <v>1149590458</v>
      </c>
      <c r="C53">
        <v>4.8140000000000001</v>
      </c>
      <c r="D53">
        <f t="shared" si="0"/>
        <v>2.3659999999999997</v>
      </c>
      <c r="E53">
        <f t="shared" si="1"/>
        <v>0.10368400000000004</v>
      </c>
      <c r="F53">
        <f t="shared" si="2"/>
        <v>0.25990358849863138</v>
      </c>
      <c r="G53">
        <f t="shared" si="3"/>
        <v>298782685.33798516</v>
      </c>
      <c r="H53">
        <f>G53/$G$62</f>
        <v>7.9991704293089175E-2</v>
      </c>
      <c r="I53">
        <f t="shared" si="4"/>
        <v>0.38508006446693127</v>
      </c>
      <c r="J53">
        <f t="shared" si="5"/>
        <v>0.53418460126924949</v>
      </c>
    </row>
    <row r="54" spans="1:10" x14ac:dyDescent="0.25">
      <c r="A54">
        <v>9.3659999999999997</v>
      </c>
      <c r="B54">
        <v>718803910</v>
      </c>
      <c r="C54">
        <v>3.81</v>
      </c>
      <c r="D54">
        <f t="shared" si="0"/>
        <v>0.4139999999999997</v>
      </c>
      <c r="E54">
        <f t="shared" si="1"/>
        <v>5.5979559999999982</v>
      </c>
      <c r="F54">
        <f t="shared" si="2"/>
        <v>7.6658570725545425E-2</v>
      </c>
      <c r="G54">
        <f t="shared" si="3"/>
        <v>55102480.37253359</v>
      </c>
      <c r="H54">
        <f>G54/$G$62</f>
        <v>1.4752331818657391E-2</v>
      </c>
      <c r="I54">
        <f t="shared" si="4"/>
        <v>5.6206384229084659E-2</v>
      </c>
      <c r="J54">
        <f t="shared" si="5"/>
        <v>0.13817033981354512</v>
      </c>
    </row>
    <row r="55" spans="1:10" x14ac:dyDescent="0.25">
      <c r="A55">
        <v>7.4139999999999997</v>
      </c>
      <c r="B55">
        <v>725794745</v>
      </c>
      <c r="C55">
        <v>3.8769999999999998</v>
      </c>
      <c r="D55">
        <f t="shared" si="0"/>
        <v>-0.56599999999999984</v>
      </c>
      <c r="E55">
        <f t="shared" si="1"/>
        <v>0.17139599999999974</v>
      </c>
      <c r="F55">
        <f t="shared" si="2"/>
        <v>0.25602206640754621</v>
      </c>
      <c r="G55">
        <f t="shared" si="3"/>
        <v>185819470.40263808</v>
      </c>
      <c r="H55">
        <f>G55/$G$62</f>
        <v>4.974858603848472E-2</v>
      </c>
      <c r="I55">
        <f t="shared" si="4"/>
        <v>0.19287526807120525</v>
      </c>
      <c r="J55">
        <f t="shared" si="5"/>
        <v>0.36883601688932571</v>
      </c>
    </row>
    <row r="56" spans="1:10" x14ac:dyDescent="0.25">
      <c r="A56">
        <v>6.4340000000000002</v>
      </c>
      <c r="B56">
        <v>200000000</v>
      </c>
      <c r="C56">
        <v>3.7810000000000001</v>
      </c>
      <c r="D56">
        <f t="shared" si="0"/>
        <v>-2.0060000000000002</v>
      </c>
      <c r="E56">
        <f t="shared" si="1"/>
        <v>0.32035599999999981</v>
      </c>
      <c r="F56">
        <f t="shared" si="2"/>
        <v>0.24768590105761901</v>
      </c>
      <c r="G56">
        <f t="shared" si="3"/>
        <v>49537180.211523801</v>
      </c>
      <c r="H56">
        <f>G56/$G$62</f>
        <v>1.3262359786716556E-2</v>
      </c>
      <c r="I56">
        <f t="shared" si="4"/>
        <v>5.0144982353575299E-2</v>
      </c>
      <c r="J56">
        <f t="shared" si="5"/>
        <v>8.533002286773432E-2</v>
      </c>
    </row>
    <row r="57" spans="1:10" x14ac:dyDescent="0.25">
      <c r="A57">
        <v>4.9939999999999998</v>
      </c>
      <c r="B57">
        <v>633793890</v>
      </c>
      <c r="C57">
        <v>5.0030000000000001</v>
      </c>
      <c r="D57">
        <f t="shared" si="0"/>
        <v>-2.2000000000000002</v>
      </c>
      <c r="E57">
        <f t="shared" si="1"/>
        <v>4.0240360000000006</v>
      </c>
      <c r="F57">
        <f t="shared" si="2"/>
        <v>0.10875758508527303</v>
      </c>
      <c r="G57">
        <f t="shared" si="3"/>
        <v>68929892.918201178</v>
      </c>
      <c r="H57">
        <f>G57/$G$62</f>
        <v>1.8454280926720294E-2</v>
      </c>
      <c r="I57">
        <f t="shared" si="4"/>
        <v>9.2326767476381633E-2</v>
      </c>
      <c r="J57">
        <f t="shared" si="5"/>
        <v>9.2160678948041141E-2</v>
      </c>
    </row>
    <row r="58" spans="1:10" x14ac:dyDescent="0.25">
      <c r="A58">
        <v>4.8</v>
      </c>
      <c r="B58">
        <v>450000000</v>
      </c>
      <c r="C58">
        <v>4.0679999999999996</v>
      </c>
      <c r="D58">
        <f t="shared" si="0"/>
        <v>-0.23500000000000032</v>
      </c>
      <c r="E58">
        <f t="shared" si="1"/>
        <v>4.8400000000000007</v>
      </c>
      <c r="F58">
        <f t="shared" si="2"/>
        <v>9.0721654941518681E-2</v>
      </c>
      <c r="G58">
        <f t="shared" si="3"/>
        <v>40824744.723683409</v>
      </c>
      <c r="H58">
        <f>G58/$G$62</f>
        <v>1.0929819792213257E-2</v>
      </c>
      <c r="I58">
        <f t="shared" si="4"/>
        <v>4.4462506914723525E-2</v>
      </c>
      <c r="J58">
        <f t="shared" si="5"/>
        <v>5.2463135002623631E-2</v>
      </c>
    </row>
    <row r="59" spans="1:10" x14ac:dyDescent="0.25">
      <c r="A59">
        <v>6.7649999999999997</v>
      </c>
      <c r="B59">
        <v>600000000</v>
      </c>
      <c r="C59">
        <v>4.1130000000000004</v>
      </c>
      <c r="D59">
        <f t="shared" si="0"/>
        <v>-2.3650000000000002</v>
      </c>
      <c r="E59">
        <f t="shared" si="1"/>
        <v>5.5225000000000149E-2</v>
      </c>
      <c r="F59">
        <f t="shared" si="2"/>
        <v>0.26271752760179518</v>
      </c>
      <c r="G59">
        <f t="shared" si="3"/>
        <v>157630516.56107712</v>
      </c>
      <c r="H59">
        <f>G59/$G$62</f>
        <v>4.2201688006308108E-2</v>
      </c>
      <c r="I59">
        <f t="shared" si="4"/>
        <v>0.17357554276994527</v>
      </c>
      <c r="J59">
        <f t="shared" si="5"/>
        <v>0.28549441936267433</v>
      </c>
    </row>
    <row r="60" spans="1:10" x14ac:dyDescent="0.25">
      <c r="A60">
        <v>4.6349999999999998</v>
      </c>
      <c r="B60">
        <v>500000000</v>
      </c>
      <c r="C60">
        <v>3.7949999999999999</v>
      </c>
      <c r="D60">
        <f t="shared" si="0"/>
        <v>-2.1980000000000004</v>
      </c>
      <c r="E60">
        <f t="shared" si="1"/>
        <v>5.5932250000000012</v>
      </c>
      <c r="F60">
        <f t="shared" si="2"/>
        <v>7.6739206816512723E-2</v>
      </c>
      <c r="G60">
        <f t="shared" si="3"/>
        <v>38369603.408256359</v>
      </c>
      <c r="H60">
        <f>G60/$G$62</f>
        <v>1.0272516180796727E-2</v>
      </c>
      <c r="I60">
        <f t="shared" si="4"/>
        <v>3.8984198906123577E-2</v>
      </c>
      <c r="J60">
        <f t="shared" si="5"/>
        <v>4.7613112497992827E-2</v>
      </c>
    </row>
    <row r="61" spans="1:10" x14ac:dyDescent="0.25">
      <c r="A61">
        <v>4.8019999999999996</v>
      </c>
      <c r="B61">
        <v>125000000</v>
      </c>
      <c r="C61">
        <v>4.3540000000000001</v>
      </c>
      <c r="D61">
        <f t="shared" si="0"/>
        <v>-7</v>
      </c>
      <c r="E61">
        <f t="shared" si="1"/>
        <v>4.8312040000000014</v>
      </c>
      <c r="F61">
        <f t="shared" si="2"/>
        <v>9.0899158960456083E-2</v>
      </c>
      <c r="G61">
        <f t="shared" si="3"/>
        <v>11362394.870057011</v>
      </c>
      <c r="H61">
        <f>G61/$G$62</f>
        <v>3.0420013444847466E-3</v>
      </c>
      <c r="I61">
        <f t="shared" si="4"/>
        <v>1.3244873853886587E-2</v>
      </c>
      <c r="J61">
        <f t="shared" si="5"/>
        <v>1.4607690456215752E-2</v>
      </c>
    </row>
    <row r="62" spans="1:10" x14ac:dyDescent="0.25">
      <c r="G62">
        <f>SUM(G1:G61)</f>
        <v>3735170890.2619076</v>
      </c>
      <c r="J62">
        <f>SUM(J1:J61)</f>
        <v>6.6277016212719575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NeilDiamond</cp:lastModifiedBy>
  <dcterms:created xsi:type="dcterms:W3CDTF">2015-09-22T23:43:36Z</dcterms:created>
  <dcterms:modified xsi:type="dcterms:W3CDTF">2016-01-21T05:41:26Z</dcterms:modified>
</cp:coreProperties>
</file>